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815" yWindow="1515" windowWidth="15885" windowHeight="8355" tabRatio="867" firstSheet="92" activeTab="94"/>
  </bookViews>
  <sheets>
    <sheet name="تجميعي مقبولين -م-ت" sheetId="95" r:id="rId1"/>
    <sheet name="تجميعي راسبين " sheetId="96" r:id="rId2"/>
    <sheet name="مشتركين وناجحين " sheetId="97" r:id="rId3"/>
    <sheet name=",وزارة" sheetId="199" r:id="rId4"/>
    <sheet name="بغداد" sheetId="2" r:id="rId5"/>
    <sheet name="بغداد راسبين" sheetId="3" r:id="rId6"/>
    <sheet name="بغداد مشتركين" sheetId="4" r:id="rId7"/>
    <sheet name="مستنصرية" sheetId="108" r:id="rId8"/>
    <sheet name="مستنصرية راسبين" sheetId="109" r:id="rId9"/>
    <sheet name="مشتركين" sheetId="110" r:id="rId10"/>
    <sheet name="تكنلوجية" sheetId="111" r:id="rId11"/>
    <sheet name="تكنلوجية راسبين" sheetId="112" r:id="rId12"/>
    <sheet name="تكنلوجية مشتركين" sheetId="113" r:id="rId13"/>
    <sheet name="النهرين" sheetId="114" r:id="rId14"/>
    <sheet name="النهرين2" sheetId="115" r:id="rId15"/>
    <sheet name="37-38" sheetId="116" r:id="rId16"/>
    <sheet name="العراقية " sheetId="117" r:id="rId17"/>
    <sheet name="42 الجامعة العراقية" sheetId="118" r:id="rId18"/>
    <sheet name="44 مشتركون الجامعة" sheetId="119" r:id="rId19"/>
    <sheet name="حمدانية" sheetId="123" r:id="rId20"/>
    <sheet name="راسبين حمدانية" sheetId="124" r:id="rId21"/>
    <sheet name="ناجحين حمدانية" sheetId="125" r:id="rId22"/>
    <sheet name="  تلعفر  " sheetId="120" r:id="rId23"/>
    <sheet name="راسبين تلعفر" sheetId="121" r:id="rId24"/>
    <sheet name="تلعفر" sheetId="122" r:id="rId25"/>
    <sheet name="بصرة" sheetId="5" r:id="rId26"/>
    <sheet name="راسبين البصرة " sheetId="6" r:id="rId27"/>
    <sheet name="مشتركين وناجحين" sheetId="7" r:id="rId28"/>
    <sheet name=" البصرة للنفط والغاز " sheetId="105" r:id="rId29"/>
    <sheet name="نفط راسبين" sheetId="106" r:id="rId30"/>
    <sheet name="نفط المشتركين" sheetId="107" r:id="rId31"/>
    <sheet name="كوفة" sheetId="126" r:id="rId32"/>
    <sheet name="كوفة راسبين" sheetId="127" r:id="rId33"/>
    <sheet name="كوفة مشتركين" sheetId="128" r:id="rId34"/>
    <sheet name="جابر بن حيان" sheetId="129" r:id="rId35"/>
    <sheet name="راسبين جابر" sheetId="130" r:id="rId36"/>
    <sheet name="مشتركين (2)" sheetId="131" r:id="rId37"/>
    <sheet name="تكريت" sheetId="132" r:id="rId38"/>
    <sheet name="تكريت راسبين" sheetId="133" r:id="rId39"/>
    <sheet name="تكريت مشتركين" sheetId="134" r:id="rId40"/>
    <sheet name="سامراء" sheetId="135" r:id="rId41"/>
    <sheet name="سامراء راسبين" sheetId="136" r:id="rId42"/>
    <sheet name="سامراء مشتركين" sheetId="137" r:id="rId43"/>
    <sheet name="قادسية" sheetId="138" r:id="rId44"/>
    <sheet name="قادسية راسبين" sheetId="139" r:id="rId45"/>
    <sheet name="قادسية مشتركين" sheetId="140" r:id="rId46"/>
    <sheet name="انبار" sheetId="141" r:id="rId47"/>
    <sheet name="انبار راسبين" sheetId="142" r:id="rId48"/>
    <sheet name="انبار مشتركين" sheetId="143" r:id="rId49"/>
    <sheet name="فلوجة" sheetId="144" r:id="rId50"/>
    <sheet name="راسبين3" sheetId="145" r:id="rId51"/>
    <sheet name="فلوجة مشتركين" sheetId="146" r:id="rId52"/>
    <sheet name="بابل" sheetId="147" r:id="rId53"/>
    <sheet name="بابل راسبين" sheetId="148" r:id="rId54"/>
    <sheet name="بابل مشتركين" sheetId="149" r:id="rId55"/>
    <sheet name="قاسم الخضراء ك" sheetId="150" r:id="rId56"/>
    <sheet name="قاسم الخضراء " sheetId="151" r:id="rId57"/>
    <sheet name="قاسم الخضراءالناجحين" sheetId="152" r:id="rId58"/>
    <sheet name="ديالى" sheetId="153" r:id="rId59"/>
    <sheet name="ديالى راسبين" sheetId="154" r:id="rId60"/>
    <sheet name="ديالى مشتركين" sheetId="155" r:id="rId61"/>
    <sheet name="كربلاء" sheetId="156" r:id="rId62"/>
    <sheet name="كربلاء راسبين" sheetId="157" r:id="rId63"/>
    <sheet name="كربلاء مشتركين" sheetId="158" r:id="rId64"/>
    <sheet name="ذي قار" sheetId="159" r:id="rId65"/>
    <sheet name="ذي قار راسبين" sheetId="160" r:id="rId66"/>
    <sheet name="ذي قار مشتركين" sheetId="161" r:id="rId67"/>
    <sheet name="سومر" sheetId="162" r:id="rId68"/>
    <sheet name="سومر راسبين" sheetId="163" r:id="rId69"/>
    <sheet name="سومر مشتركين" sheetId="164" r:id="rId70"/>
    <sheet name="كركوك" sheetId="165" r:id="rId71"/>
    <sheet name="كركوك راسبين" sheetId="166" r:id="rId72"/>
    <sheet name="كركوك مشتركين" sheetId="167" r:id="rId73"/>
    <sheet name="واسط" sheetId="168" r:id="rId74"/>
    <sheet name="واسط راسبين" sheetId="169" r:id="rId75"/>
    <sheet name="واسط مشتركين" sheetId="170" r:id="rId76"/>
    <sheet name="ميسان" sheetId="171" r:id="rId77"/>
    <sheet name="ميسان راسبين" sheetId="172" r:id="rId78"/>
    <sheet name="ميسان مشتركين" sheetId="173" r:id="rId79"/>
    <sheet name="المثنى" sheetId="174" r:id="rId80"/>
    <sheet name="مثنى راسبين" sheetId="175" r:id="rId81"/>
    <sheet name="مثنى مشتركين" sheetId="176" r:id="rId82"/>
    <sheet name="تكنولوجيا المعلومات" sheetId="177" r:id="rId83"/>
    <sheet name="راسبين 2" sheetId="178" r:id="rId84"/>
    <sheet name="تكنولوجيا المعلومات (مشترك)" sheetId="179" r:id="rId85"/>
    <sheet name="ابن سينا" sheetId="180" r:id="rId86"/>
    <sheet name="الكرخ للعلوم" sheetId="181" r:id="rId87"/>
    <sheet name="الشمالية (2)" sheetId="182" r:id="rId88"/>
    <sheet name="راسبين4 (2)" sheetId="183" r:id="rId89"/>
    <sheet name="الشمالية (مشتركين)" sheetId="184" r:id="rId90"/>
    <sheet name="ت وسطى" sheetId="185" r:id="rId91"/>
    <sheet name="ت وسطى راسبين" sheetId="186" r:id="rId92"/>
    <sheet name="ت وسطى مشتركين" sheetId="187" r:id="rId93"/>
    <sheet name="ت فرات اوسط" sheetId="188" r:id="rId94"/>
    <sheet name="فرات راسبين" sheetId="189" r:id="rId95"/>
    <sheet name="ت فرات مشتركين" sheetId="190" r:id="rId96"/>
    <sheet name="ت جنوبية" sheetId="192" r:id="rId97"/>
    <sheet name="ت جنوبية راسبين" sheetId="193" r:id="rId98"/>
    <sheet name="ت جنوبية مشتركين" sheetId="194" r:id="rId99"/>
    <sheet name="اهلية" sheetId="195" r:id="rId100"/>
    <sheet name="اهلية راسبين" sheetId="196" r:id="rId101"/>
    <sheet name="اهلية مشتركين" sheetId="197" r:id="rId102"/>
  </sheets>
  <definedNames>
    <definedName name="jgv">#REF!</definedName>
    <definedName name="_xlnm.Print_Area" localSheetId="22">'  تلعفر  '!$A$1:$K$42</definedName>
    <definedName name="_xlnm.Print_Area" localSheetId="28">' البصرة للنفط والغاز '!$A$1:$K$47</definedName>
    <definedName name="_xlnm.Print_Area" localSheetId="3">',وزارة'!$A$1:$K$45</definedName>
    <definedName name="_xlnm.Print_Area" localSheetId="15">'37-38'!$A$1:$K$48</definedName>
    <definedName name="_xlnm.Print_Area" localSheetId="17">'42 الجامعة العراقية'!$A$1:$N$59</definedName>
    <definedName name="_xlnm.Print_Area" localSheetId="18">'44 مشتركون الجامعة'!$A$1:$K$74</definedName>
    <definedName name="_xlnm.Print_Area" localSheetId="85">'ابن سينا'!$A$1:$BF$58</definedName>
    <definedName name="_xlnm.Print_Area" localSheetId="87">'الشمالية (2)'!$A$1:$K$127</definedName>
    <definedName name="_xlnm.Print_Area" localSheetId="89">'الشمالية (مشتركين)'!$A$1:$K$66</definedName>
    <definedName name="_xlnm.Print_Area" localSheetId="16">'العراقية '!$A$1:$K$99</definedName>
    <definedName name="_xlnm.Print_Area" localSheetId="86">'الكرخ للعلوم'!$A$1:$K$48</definedName>
    <definedName name="_xlnm.Print_Area" localSheetId="79">المثنى!$A$1:$K$108</definedName>
    <definedName name="_xlnm.Print_Area" localSheetId="13">النهرين!$A$1:$K$86</definedName>
    <definedName name="_xlnm.Print_Area" localSheetId="14">النهرين2!$A$1:$N$19</definedName>
    <definedName name="_xlnm.Print_Area" localSheetId="46">انبار!$A$1:$K$115</definedName>
    <definedName name="_xlnm.Print_Area" localSheetId="47">'انبار راسبين'!$A$1:$N$34</definedName>
    <definedName name="_xlnm.Print_Area" localSheetId="48">'انبار مشتركين'!$A$1:$K$71</definedName>
    <definedName name="_xlnm.Print_Area" localSheetId="99">اهلية!$A$1:$K$542</definedName>
    <definedName name="_xlnm.Print_Area" localSheetId="100">'اهلية راسبين'!$A$1:$N$196</definedName>
    <definedName name="_xlnm.Print_Area" localSheetId="101">'اهلية مشتركين'!$A$1:$K$338</definedName>
    <definedName name="_xlnm.Print_Area" localSheetId="52">بابل!$A$1:$K$195</definedName>
    <definedName name="_xlnm.Print_Area" localSheetId="53">'بابل راسبين'!$A$1:$N$63</definedName>
    <definedName name="_xlnm.Print_Area" localSheetId="54">'بابل مشتركين'!$A$1:$K$129</definedName>
    <definedName name="_xlnm.Print_Area" localSheetId="25">بصرة!$A$1:$K$200</definedName>
    <definedName name="_xlnm.Print_Area" localSheetId="4">بغداد!$A$1:$K$204</definedName>
    <definedName name="_xlnm.Print_Area" localSheetId="5">'بغداد راسبين'!$A$1:$N$94</definedName>
    <definedName name="_xlnm.Print_Area" localSheetId="6">'بغداد مشتركين'!$A$1:$K$140</definedName>
    <definedName name="_xlnm.Print_Area" localSheetId="96">'ت جنوبية'!$A$1:$K$127</definedName>
    <definedName name="_xlnm.Print_Area" localSheetId="97">'ت جنوبية راسبين'!$A$1:$N$32</definedName>
    <definedName name="_xlnm.Print_Area" localSheetId="98">'ت جنوبية مشتركين'!$A$1:$K$73</definedName>
    <definedName name="_xlnm.Print_Area" localSheetId="93">'ت فرات اوسط'!$A$1:$K$186</definedName>
    <definedName name="_xlnm.Print_Area" localSheetId="95">'ت فرات مشتركين'!$A$1:$K$104</definedName>
    <definedName name="_xlnm.Print_Area" localSheetId="90">'ت وسطى'!$A$1:$K$201</definedName>
    <definedName name="_xlnm.Print_Area" localSheetId="91">'ت وسطى راسبين'!$A$1:$N$84</definedName>
    <definedName name="_xlnm.Print_Area" localSheetId="92">'ت وسطى مشتركين'!$A$1:$K$129</definedName>
    <definedName name="_xlnm.Print_Area" localSheetId="1">'تجميعي راسبين '!$A$1:$N$147</definedName>
    <definedName name="_xlnm.Print_Area" localSheetId="0">'تجميعي مقبولين -م-ت'!$A$1:$K$302</definedName>
    <definedName name="_xlnm.Print_Area" localSheetId="37">تكريت!$A$1:$CF$187</definedName>
    <definedName name="_xlnm.Print_Area" localSheetId="38">'تكريت راسبين'!$A$1:$N$59</definedName>
    <definedName name="_xlnm.Print_Area" localSheetId="39">'تكريت مشتركين'!$A$1:$K$121</definedName>
    <definedName name="_xlnm.Print_Area" localSheetId="10">تكنلوجية!$A$1:$K$207</definedName>
    <definedName name="_xlnm.Print_Area" localSheetId="11">'تكنلوجية راسبين'!$A$1:$N$60</definedName>
    <definedName name="_xlnm.Print_Area" localSheetId="12">'تكنلوجية مشتركين'!$A$1:$K$110</definedName>
    <definedName name="_xlnm.Print_Area" localSheetId="82">'تكنولوجيا المعلومات'!$A$1:$K$71</definedName>
    <definedName name="_xlnm.Print_Area" localSheetId="84">'تكنولوجيا المعلومات (مشترك)'!$A$1:$K$22</definedName>
    <definedName name="_xlnm.Print_Area" localSheetId="24">تلعفر!$A$1:$K$25</definedName>
    <definedName name="_xlnm.Print_Area" localSheetId="34">'جابر بن حيان'!$A$1:$K$52</definedName>
    <definedName name="_xlnm.Print_Area" localSheetId="19">حمدانية!$A$1:$K$49</definedName>
    <definedName name="_xlnm.Print_Area" localSheetId="58">ديالى!$A$1:$K$106</definedName>
    <definedName name="_xlnm.Print_Area" localSheetId="59">'ديالى راسبين'!$A$1:$N$34</definedName>
    <definedName name="_xlnm.Print_Area" localSheetId="60">'ديالى مشتركين'!$A$1:$K$74</definedName>
    <definedName name="_xlnm.Print_Area" localSheetId="64">'ذي قار'!$A$1:$K$187</definedName>
    <definedName name="_xlnm.Print_Area" localSheetId="65">'ذي قار راسبين'!$A$1:$N$57</definedName>
    <definedName name="_xlnm.Print_Area" localSheetId="66">'ذي قار مشتركين'!$A$1:$K$140</definedName>
    <definedName name="_xlnm.Print_Area" localSheetId="83">'راسبين 2'!$A$1:$N$19</definedName>
    <definedName name="_xlnm.Print_Area" localSheetId="26">'راسبين البصرة '!$A$1:$N$50</definedName>
    <definedName name="_xlnm.Print_Area" localSheetId="23">'راسبين تلعفر'!$A$1:$N$25</definedName>
    <definedName name="_xlnm.Print_Area" localSheetId="35">'راسبين جابر'!$A$1:$N$11</definedName>
    <definedName name="_xlnm.Print_Area" localSheetId="20">'راسبين حمدانية'!$A$1:$N$24</definedName>
    <definedName name="_xlnm.Print_Area" localSheetId="50">راسبين3!$A$1:$N$22</definedName>
    <definedName name="_xlnm.Print_Area" localSheetId="88">'راسبين4 (2)'!$A$1:$N$25</definedName>
    <definedName name="_xlnm.Print_Area" localSheetId="40">سامراء!$A$1:$K$83</definedName>
    <definedName name="_xlnm.Print_Area" localSheetId="41">'سامراء راسبين'!$A$1:$N$25</definedName>
    <definedName name="_xlnm.Print_Area" localSheetId="42">'سامراء مشتركين'!$A$1:$K$59</definedName>
    <definedName name="_xlnm.Print_Area" localSheetId="67">سومر!$A$1:$K$103</definedName>
    <definedName name="_xlnm.Print_Area" localSheetId="68">'سومر راسبين'!$A$1:$N$26</definedName>
    <definedName name="_xlnm.Print_Area" localSheetId="69">'سومر مشتركين'!$A$1:$K$58</definedName>
    <definedName name="_xlnm.Print_Area" localSheetId="94">'فرات راسبين'!$A$1:$N$43</definedName>
    <definedName name="_xlnm.Print_Area" localSheetId="49">فلوجة!$A$1:$K$98</definedName>
    <definedName name="_xlnm.Print_Area" localSheetId="51">'فلوجة مشتركين'!$A$1:$K$58</definedName>
    <definedName name="_xlnm.Print_Area" localSheetId="43">قادسية!$A$1:$K$167</definedName>
    <definedName name="_xlnm.Print_Area" localSheetId="44">'قادسية راسبين'!$A$1:$N$36</definedName>
    <definedName name="_xlnm.Print_Area" localSheetId="45">'قادسية مشتركين'!$A$1:$K$76</definedName>
    <definedName name="_xlnm.Print_Area" localSheetId="56">'قاسم الخضراء '!$A$1:$N$20</definedName>
    <definedName name="_xlnm.Print_Area" localSheetId="55">'قاسم الخضراء ك'!$A$1:$K$84</definedName>
    <definedName name="_xlnm.Print_Area" localSheetId="57">'قاسم الخضراءالناجحين'!$A$1:$K$51</definedName>
    <definedName name="_xlnm.Print_Area" localSheetId="61">كربلاء!$A$1:$K$184</definedName>
    <definedName name="_xlnm.Print_Area" localSheetId="62">'كربلاء راسبين'!$A$1:$N$36</definedName>
    <definedName name="_xlnm.Print_Area" localSheetId="63">'كربلاء مشتركين'!$A$1:$K$132</definedName>
    <definedName name="_xlnm.Print_Area" localSheetId="70">كركوك!$A$1:$K$114</definedName>
    <definedName name="_xlnm.Print_Area" localSheetId="71">'كركوك راسبين'!$A$1:$N$35</definedName>
    <definedName name="_xlnm.Print_Area" localSheetId="72">'كركوك مشتركين'!$A$1:$K$79</definedName>
    <definedName name="_xlnm.Print_Area" localSheetId="31">كوفة!$A$1:$K$212</definedName>
    <definedName name="_xlnm.Print_Area" localSheetId="32">'كوفة راسبين'!$A$1:$N$58</definedName>
    <definedName name="_xlnm.Print_Area" localSheetId="33">'كوفة مشتركين'!$A$1:$K$137</definedName>
    <definedName name="_xlnm.Print_Area" localSheetId="80">'مثنى راسبين'!$A$1:$N$32</definedName>
    <definedName name="_xlnm.Print_Area" localSheetId="81">'مثنى مشتركين'!$A$1:$K$72</definedName>
    <definedName name="_xlnm.Print_Area" localSheetId="7">مستنصرية!$A$1:$K$116</definedName>
    <definedName name="_xlnm.Print_Area" localSheetId="8">'مستنصرية راسبين'!$A$1:$N$33</definedName>
    <definedName name="_xlnm.Print_Area" localSheetId="9">مشتركين!$A$1:$K$76</definedName>
    <definedName name="_xlnm.Print_Area" localSheetId="36">'مشتركين (2)'!$A$1:$K$23</definedName>
    <definedName name="_xlnm.Print_Area" localSheetId="27">'مشتركين وناجحين'!$A$1:$K$130</definedName>
    <definedName name="_xlnm.Print_Area" localSheetId="2">'مشتركين وناجحين '!$A$1:$K$214</definedName>
    <definedName name="_xlnm.Print_Area" localSheetId="77">'ميسان راسبين'!$A$1:$N$29</definedName>
    <definedName name="_xlnm.Print_Area" localSheetId="78">'ميسان مشتركين'!$A$1:$K$70</definedName>
    <definedName name="_xlnm.Print_Area" localSheetId="21">'ناجحين حمدانية'!$A$1:$K$26</definedName>
    <definedName name="_xlnm.Print_Area" localSheetId="30">'نفط المشتركين'!$A$1:$M$24</definedName>
    <definedName name="_xlnm.Print_Area" localSheetId="29">'نفط راسبين'!$A$1:$N$11</definedName>
    <definedName name="_xlnm.Print_Area" localSheetId="73">واسط!$A$1:$K$148</definedName>
    <definedName name="_xlnm.Print_Area" localSheetId="74">'واسط راسبين'!$A$1:$N$62</definedName>
    <definedName name="_xlnm.Print_Area" localSheetId="75">'واسط مشتركين'!$A$1:$K$122</definedName>
    <definedName name="تدريسيين" localSheetId="3">#REF!</definedName>
    <definedName name="تدريسيين" localSheetId="15">#REF!</definedName>
    <definedName name="تدريسيين" localSheetId="17">#REF!</definedName>
    <definedName name="تدريسيين" localSheetId="18">#REF!</definedName>
    <definedName name="تدريسيين" localSheetId="85">#REF!</definedName>
    <definedName name="تدريسيين" localSheetId="89">#REF!</definedName>
    <definedName name="تدريسيين" localSheetId="16">#REF!</definedName>
    <definedName name="تدريسيين" localSheetId="13">#REF!</definedName>
    <definedName name="تدريسيين" localSheetId="14">#REF!</definedName>
    <definedName name="تدريسيين" localSheetId="25">#REF!</definedName>
    <definedName name="تدريسيين" localSheetId="4">بغداد!$A$145</definedName>
    <definedName name="تدريسيين" localSheetId="5">'بغداد راسبين'!#REF!</definedName>
    <definedName name="تدريسيين" localSheetId="6">'بغداد مشتركين'!#REF!</definedName>
    <definedName name="تدريسيين" localSheetId="1">#REF!</definedName>
    <definedName name="تدريسيين" localSheetId="0">#REF!</definedName>
    <definedName name="تدريسيين" localSheetId="84">#REF!</definedName>
    <definedName name="تدريسيين" localSheetId="26">#REF!</definedName>
    <definedName name="تدريسيين" localSheetId="51">#REF!</definedName>
    <definedName name="تدريسيين" localSheetId="27">#REF!</definedName>
    <definedName name="تدريسيين" localSheetId="2">#REF!</definedName>
    <definedName name="تدريسيين">#REF!</definedName>
    <definedName name="تربيت" localSheetId="3">#REF!</definedName>
    <definedName name="تربيت" localSheetId="15">#REF!</definedName>
    <definedName name="تربيت" localSheetId="17">#REF!</definedName>
    <definedName name="تربيت" localSheetId="18">#REF!</definedName>
    <definedName name="تربيت" localSheetId="85">#REF!</definedName>
    <definedName name="تربيت" localSheetId="89">#REF!</definedName>
    <definedName name="تربيت" localSheetId="16">#REF!</definedName>
    <definedName name="تربيت" localSheetId="13">#REF!</definedName>
    <definedName name="تربيت" localSheetId="14">#REF!</definedName>
    <definedName name="تربيت" localSheetId="25">#REF!</definedName>
    <definedName name="تربيت" localSheetId="4">بغداد!#REF!</definedName>
    <definedName name="تربيت" localSheetId="5">'بغداد راسبين'!#REF!</definedName>
    <definedName name="تربيت" localSheetId="6">'بغداد مشتركين'!#REF!</definedName>
    <definedName name="تربيت" localSheetId="1">#REF!</definedName>
    <definedName name="تربيت" localSheetId="0">#REF!</definedName>
    <definedName name="تربيت" localSheetId="84">#REF!</definedName>
    <definedName name="تربيت" localSheetId="26">#REF!</definedName>
    <definedName name="تربيت" localSheetId="51">#REF!</definedName>
    <definedName name="تربيت" localSheetId="27">#REF!</definedName>
    <definedName name="تربيت" localSheetId="2">#REF!</definedName>
    <definedName name="تربيت">#REF!</definedName>
    <definedName name="رياموجود" localSheetId="3">#REF!</definedName>
    <definedName name="رياموجود" localSheetId="15">#REF!</definedName>
    <definedName name="رياموجود" localSheetId="17">#REF!</definedName>
    <definedName name="رياموجود" localSheetId="18">#REF!</definedName>
    <definedName name="رياموجود" localSheetId="85">#REF!</definedName>
    <definedName name="رياموجود" localSheetId="89">#REF!</definedName>
    <definedName name="رياموجود" localSheetId="16">#REF!</definedName>
    <definedName name="رياموجود" localSheetId="13">#REF!</definedName>
    <definedName name="رياموجود" localSheetId="14">#REF!</definedName>
    <definedName name="رياموجود" localSheetId="25">#REF!</definedName>
    <definedName name="رياموجود" localSheetId="4">بغداد!#REF!</definedName>
    <definedName name="رياموجود" localSheetId="5">'بغداد راسبين'!#REF!</definedName>
    <definedName name="رياموجود" localSheetId="6">'بغداد مشتركين'!#REF!</definedName>
    <definedName name="رياموجود" localSheetId="1">#REF!</definedName>
    <definedName name="رياموجود" localSheetId="0">#REF!</definedName>
    <definedName name="رياموجود" localSheetId="84">#REF!</definedName>
    <definedName name="رياموجود" localSheetId="26">#REF!</definedName>
    <definedName name="رياموجود" localSheetId="51">#REF!</definedName>
    <definedName name="رياموجود" localSheetId="27">#REF!</definedName>
    <definedName name="رياموجود" localSheetId="2">#REF!</definedName>
    <definedName name="رياموجود">#REF!</definedName>
    <definedName name="عراق" localSheetId="3">#REF!</definedName>
    <definedName name="عراق" localSheetId="15">#REF!</definedName>
    <definedName name="عراق" localSheetId="17">#REF!</definedName>
    <definedName name="عراق" localSheetId="18">#REF!</definedName>
    <definedName name="عراق" localSheetId="85">#REF!</definedName>
    <definedName name="عراق" localSheetId="89">#REF!</definedName>
    <definedName name="عراق" localSheetId="16">#REF!</definedName>
    <definedName name="عراق" localSheetId="13">#REF!</definedName>
    <definedName name="عراق" localSheetId="14">#REF!</definedName>
    <definedName name="عراق" localSheetId="25">#REF!</definedName>
    <definedName name="عراق" localSheetId="4">بغداد!#REF!</definedName>
    <definedName name="عراق" localSheetId="5">'بغداد راسبين'!#REF!</definedName>
    <definedName name="عراق" localSheetId="6">'بغداد مشتركين'!#REF!</definedName>
    <definedName name="عراق" localSheetId="1">#REF!</definedName>
    <definedName name="عراق" localSheetId="0">#REF!</definedName>
    <definedName name="عراق" localSheetId="84">#REF!</definedName>
    <definedName name="عراق" localSheetId="26">#REF!</definedName>
    <definedName name="عراق" localSheetId="51">#REF!</definedName>
    <definedName name="عراق" localSheetId="27">#REF!</definedName>
    <definedName name="عراق" localSheetId="2">#REF!</definedName>
    <definedName name="عراق">#REF!</definedName>
    <definedName name="عراقيين" localSheetId="3">#REF!</definedName>
    <definedName name="عراقيين" localSheetId="15">#REF!</definedName>
    <definedName name="عراقيين" localSheetId="17">#REF!</definedName>
    <definedName name="عراقيين" localSheetId="18">#REF!</definedName>
    <definedName name="عراقيين" localSheetId="85">#REF!</definedName>
    <definedName name="عراقيين" localSheetId="89">#REF!</definedName>
    <definedName name="عراقيين" localSheetId="16">#REF!</definedName>
    <definedName name="عراقيين" localSheetId="13">#REF!</definedName>
    <definedName name="عراقيين" localSheetId="14">#REF!</definedName>
    <definedName name="عراقيين" localSheetId="25">#REF!</definedName>
    <definedName name="عراقيين" localSheetId="4">بغداد!#REF!</definedName>
    <definedName name="عراقيين" localSheetId="5">'بغداد راسبين'!$A$1</definedName>
    <definedName name="عراقيين" localSheetId="6">'بغداد مشتركين'!#REF!</definedName>
    <definedName name="عراقيين" localSheetId="1">#REF!</definedName>
    <definedName name="عراقيين" localSheetId="0">#REF!</definedName>
    <definedName name="عراقيين" localSheetId="84">#REF!</definedName>
    <definedName name="عراقيين" localSheetId="26">#REF!</definedName>
    <definedName name="عراقيين" localSheetId="51">#REF!</definedName>
    <definedName name="عراقيين" localSheetId="27">#REF!</definedName>
    <definedName name="عراقيين" localSheetId="2">#REF!</definedName>
    <definedName name="عراقيين">#REF!</definedName>
    <definedName name="عرب" localSheetId="3">#REF!</definedName>
    <definedName name="عرب" localSheetId="15">#REF!</definedName>
    <definedName name="عرب" localSheetId="17">#REF!</definedName>
    <definedName name="عرب" localSheetId="18">#REF!</definedName>
    <definedName name="عرب" localSheetId="85">#REF!</definedName>
    <definedName name="عرب" localSheetId="89">#REF!</definedName>
    <definedName name="عرب" localSheetId="16">#REF!</definedName>
    <definedName name="عرب" localSheetId="13">#REF!</definedName>
    <definedName name="عرب" localSheetId="14">#REF!</definedName>
    <definedName name="عرب" localSheetId="25">#REF!</definedName>
    <definedName name="عرب" localSheetId="4">بغداد!#REF!</definedName>
    <definedName name="عرب" localSheetId="5">'بغداد راسبين'!$A$76</definedName>
    <definedName name="عرب" localSheetId="6">'بغداد مشتركين'!#REF!</definedName>
    <definedName name="عرب" localSheetId="1">#REF!</definedName>
    <definedName name="عرب" localSheetId="0">#REF!</definedName>
    <definedName name="عرب" localSheetId="84">#REF!</definedName>
    <definedName name="عرب" localSheetId="26">#REF!</definedName>
    <definedName name="عرب" localSheetId="51">#REF!</definedName>
    <definedName name="عرب" localSheetId="27">#REF!</definedName>
    <definedName name="عرب" localSheetId="2">#REF!</definedName>
    <definedName name="عرب">#REF!</definedName>
    <definedName name="مقبولين" localSheetId="3">#REF!</definedName>
    <definedName name="مقبولين" localSheetId="15">#REF!</definedName>
    <definedName name="مقبولين" localSheetId="17">#REF!</definedName>
    <definedName name="مقبولين" localSheetId="18">#REF!</definedName>
    <definedName name="مقبولين" localSheetId="85">#REF!</definedName>
    <definedName name="مقبولين" localSheetId="89">#REF!</definedName>
    <definedName name="مقبولين" localSheetId="16">#REF!</definedName>
    <definedName name="مقبولين" localSheetId="13">#REF!</definedName>
    <definedName name="مقبولين" localSheetId="14">#REF!</definedName>
    <definedName name="مقبولين" localSheetId="25">#REF!</definedName>
    <definedName name="مقبولين" localSheetId="4">بغداد!$A$1</definedName>
    <definedName name="مقبولين" localSheetId="5">'بغداد راسبين'!#REF!</definedName>
    <definedName name="مقبولين" localSheetId="6">'بغداد مشتركين'!#REF!</definedName>
    <definedName name="مقبولين" localSheetId="1">#REF!</definedName>
    <definedName name="مقبولين" localSheetId="0">#REF!</definedName>
    <definedName name="مقبولين" localSheetId="84">#REF!</definedName>
    <definedName name="مقبولين" localSheetId="26">#REF!</definedName>
    <definedName name="مقبولين" localSheetId="51">#REF!</definedName>
    <definedName name="مقبولين" localSheetId="27">#REF!</definedName>
    <definedName name="مقبولين" localSheetId="2">#REF!</definedName>
    <definedName name="مقبولين">#REF!</definedName>
    <definedName name="موجودون" localSheetId="3">#REF!</definedName>
    <definedName name="موجودون" localSheetId="15">#REF!</definedName>
    <definedName name="موجودون" localSheetId="17">#REF!</definedName>
    <definedName name="موجودون" localSheetId="18">#REF!</definedName>
    <definedName name="موجودون" localSheetId="85">#REF!</definedName>
    <definedName name="موجودون" localSheetId="89">#REF!</definedName>
    <definedName name="موجودون" localSheetId="16">#REF!</definedName>
    <definedName name="موجودون" localSheetId="13">#REF!</definedName>
    <definedName name="موجودون" localSheetId="14">#REF!</definedName>
    <definedName name="موجودون" localSheetId="25">#REF!</definedName>
    <definedName name="موجودون" localSheetId="4">بغداد!$A$75</definedName>
    <definedName name="موجودون" localSheetId="5">'بغداد راسبين'!#REF!</definedName>
    <definedName name="موجودون" localSheetId="6">'بغداد مشتركين'!#REF!</definedName>
    <definedName name="موجودون" localSheetId="1">#REF!</definedName>
    <definedName name="موجودون" localSheetId="0">#REF!</definedName>
    <definedName name="موجودون" localSheetId="84">#REF!</definedName>
    <definedName name="موجودون" localSheetId="26">#REF!</definedName>
    <definedName name="موجودون" localSheetId="51">#REF!</definedName>
    <definedName name="موجودون" localSheetId="27">#REF!</definedName>
    <definedName name="موجودون" localSheetId="2">#REF!</definedName>
    <definedName name="موجودون">#REF!</definedName>
    <definedName name="موجودين" localSheetId="3">#REF!</definedName>
    <definedName name="موجودين" localSheetId="15">#REF!</definedName>
    <definedName name="موجودين" localSheetId="17">#REF!</definedName>
    <definedName name="موجودين" localSheetId="18">#REF!</definedName>
    <definedName name="موجودين" localSheetId="85">#REF!</definedName>
    <definedName name="موجودين" localSheetId="89">#REF!</definedName>
    <definedName name="موجودين" localSheetId="16">#REF!</definedName>
    <definedName name="موجودين" localSheetId="13">#REF!</definedName>
    <definedName name="موجودين" localSheetId="14">#REF!</definedName>
    <definedName name="موجودين" localSheetId="25">#REF!</definedName>
    <definedName name="موجودين" localSheetId="4">بغداد!$A$75</definedName>
    <definedName name="موجودين" localSheetId="5">'بغداد راسبين'!#REF!</definedName>
    <definedName name="موجودين" localSheetId="6">'بغداد مشتركين'!#REF!</definedName>
    <definedName name="موجودين" localSheetId="1">#REF!</definedName>
    <definedName name="موجودين" localSheetId="0">#REF!</definedName>
    <definedName name="موجودين" localSheetId="84">#REF!</definedName>
    <definedName name="موجودين" localSheetId="26">#REF!</definedName>
    <definedName name="موجودين" localSheetId="51">#REF!</definedName>
    <definedName name="موجودين" localSheetId="27">#REF!</definedName>
    <definedName name="موجودين" localSheetId="2">#REF!</definedName>
    <definedName name="موجودين">#REF!</definedName>
    <definedName name="ؤب">#REF!</definedName>
  </definedNames>
  <calcPr calcId="144525"/>
  <fileRecoveryPr autoRecover="0"/>
</workbook>
</file>

<file path=xl/calcChain.xml><?xml version="1.0" encoding="utf-8"?>
<calcChain xmlns="http://schemas.openxmlformats.org/spreadsheetml/2006/main">
  <c r="D10" i="106" l="1"/>
  <c r="J10" i="106"/>
  <c r="K10" i="106"/>
  <c r="L10" i="106"/>
  <c r="M10" i="106"/>
  <c r="B11" i="106"/>
  <c r="C11" i="106"/>
  <c r="D11" i="106"/>
  <c r="E11" i="106"/>
  <c r="F11" i="106"/>
  <c r="G11" i="106"/>
  <c r="H11" i="106"/>
  <c r="I11" i="106"/>
  <c r="J11" i="106"/>
  <c r="K11" i="106"/>
  <c r="L11" i="106"/>
  <c r="M11" i="106"/>
  <c r="B52" i="95" l="1"/>
  <c r="B58" i="95" s="1"/>
  <c r="D27" i="95"/>
  <c r="G27" i="95"/>
  <c r="H27" i="95"/>
  <c r="I27" i="95"/>
  <c r="D28" i="95"/>
  <c r="G28" i="95"/>
  <c r="H28" i="95"/>
  <c r="I28" i="95"/>
  <c r="D29" i="95"/>
  <c r="G29" i="95"/>
  <c r="H29" i="95"/>
  <c r="I29" i="95"/>
  <c r="D30" i="95"/>
  <c r="G30" i="95"/>
  <c r="H30" i="95"/>
  <c r="I30" i="95"/>
  <c r="J29" i="95" l="1"/>
  <c r="J28" i="95"/>
  <c r="J27" i="95"/>
  <c r="J30" i="95"/>
  <c r="K12" i="151"/>
  <c r="L12" i="151"/>
  <c r="M12" i="151"/>
  <c r="K13" i="151"/>
  <c r="L13" i="151"/>
  <c r="M13" i="151"/>
  <c r="K14" i="151"/>
  <c r="L14" i="151"/>
  <c r="M14" i="151"/>
  <c r="K15" i="151"/>
  <c r="L15" i="151"/>
  <c r="M15" i="151"/>
  <c r="K16" i="151"/>
  <c r="L16" i="151"/>
  <c r="M16" i="151"/>
  <c r="L11" i="151"/>
  <c r="M11" i="151"/>
  <c r="K11" i="151"/>
  <c r="H71" i="143" l="1"/>
  <c r="H198" i="2"/>
  <c r="I198" i="2"/>
  <c r="H199" i="2"/>
  <c r="I199" i="2"/>
  <c r="H200" i="2"/>
  <c r="I200" i="2"/>
  <c r="H201" i="2"/>
  <c r="I201" i="2"/>
  <c r="H202" i="2"/>
  <c r="I202" i="2"/>
  <c r="H203" i="2"/>
  <c r="I203" i="2"/>
  <c r="I197" i="2"/>
  <c r="H197" i="2"/>
  <c r="B107" i="2" l="1"/>
  <c r="C56" i="182"/>
  <c r="E56" i="182"/>
  <c r="F56" i="182"/>
  <c r="G56" i="182"/>
  <c r="B56" i="182"/>
  <c r="I55" i="182"/>
  <c r="I56" i="182" s="1"/>
  <c r="H55" i="182"/>
  <c r="H56" i="182" s="1"/>
  <c r="D55" i="182"/>
  <c r="J55" i="182" s="1"/>
  <c r="J56" i="182" s="1"/>
  <c r="C42" i="199"/>
  <c r="D42" i="199"/>
  <c r="E42" i="199"/>
  <c r="F42" i="199"/>
  <c r="G42" i="199"/>
  <c r="B42" i="199"/>
  <c r="B295" i="95"/>
  <c r="H212" i="95"/>
  <c r="I212" i="95"/>
  <c r="G212" i="95"/>
  <c r="G213" i="95"/>
  <c r="G214" i="95"/>
  <c r="G215" i="95"/>
  <c r="G216" i="95"/>
  <c r="H124" i="95"/>
  <c r="I124" i="95"/>
  <c r="H125" i="95"/>
  <c r="I125" i="95"/>
  <c r="H126" i="95"/>
  <c r="I126" i="95"/>
  <c r="H127" i="95"/>
  <c r="I127" i="95"/>
  <c r="H130" i="95"/>
  <c r="I130" i="95"/>
  <c r="H131" i="95"/>
  <c r="I131" i="95"/>
  <c r="H132" i="95"/>
  <c r="I132" i="95"/>
  <c r="H133" i="95"/>
  <c r="I133" i="95"/>
  <c r="H134" i="95"/>
  <c r="I134" i="95"/>
  <c r="H135" i="95"/>
  <c r="I135" i="95"/>
  <c r="H136" i="95"/>
  <c r="I136" i="95"/>
  <c r="H137" i="95"/>
  <c r="I137" i="95"/>
  <c r="H138" i="95"/>
  <c r="I138" i="95"/>
  <c r="H139" i="95"/>
  <c r="I139" i="95"/>
  <c r="I123" i="95"/>
  <c r="H123" i="95"/>
  <c r="G124" i="95"/>
  <c r="G125" i="95"/>
  <c r="G126" i="95"/>
  <c r="G127" i="95"/>
  <c r="G130" i="95"/>
  <c r="G131" i="95"/>
  <c r="G132" i="95"/>
  <c r="G133" i="95"/>
  <c r="G134" i="95"/>
  <c r="G135" i="95"/>
  <c r="G136" i="95"/>
  <c r="G137" i="95"/>
  <c r="G138" i="95"/>
  <c r="G139" i="95"/>
  <c r="D124" i="95"/>
  <c r="D125" i="95"/>
  <c r="D126" i="95"/>
  <c r="D127" i="95"/>
  <c r="D130" i="95"/>
  <c r="D131" i="95"/>
  <c r="D132" i="95"/>
  <c r="D133" i="95"/>
  <c r="D134" i="95"/>
  <c r="D135" i="95"/>
  <c r="D136" i="95"/>
  <c r="D137" i="95"/>
  <c r="D138" i="95"/>
  <c r="D139" i="95"/>
  <c r="D123" i="95"/>
  <c r="C87" i="182"/>
  <c r="E87" i="182"/>
  <c r="F87" i="182"/>
  <c r="B87" i="182"/>
  <c r="I82" i="182"/>
  <c r="H82" i="182"/>
  <c r="G82" i="182"/>
  <c r="J82" i="182" s="1"/>
  <c r="C27" i="182"/>
  <c r="B27" i="182"/>
  <c r="D26" i="182"/>
  <c r="H141" i="95"/>
  <c r="I141" i="95"/>
  <c r="H142" i="95"/>
  <c r="I142" i="95"/>
  <c r="H143" i="95"/>
  <c r="I143" i="95"/>
  <c r="H144" i="95"/>
  <c r="I144" i="95"/>
  <c r="H145" i="95"/>
  <c r="I145" i="95"/>
  <c r="H146" i="95"/>
  <c r="I146" i="95"/>
  <c r="H147" i="95"/>
  <c r="I147" i="95"/>
  <c r="H148" i="95"/>
  <c r="I148" i="95"/>
  <c r="H149" i="95"/>
  <c r="I149" i="95"/>
  <c r="H164" i="95"/>
  <c r="I164" i="95"/>
  <c r="H165" i="95"/>
  <c r="I165" i="95"/>
  <c r="H166" i="95"/>
  <c r="I166" i="95"/>
  <c r="H167" i="95"/>
  <c r="I167" i="95"/>
  <c r="H170" i="95"/>
  <c r="I170" i="95"/>
  <c r="H171" i="95"/>
  <c r="I171" i="95"/>
  <c r="H172" i="95"/>
  <c r="I172" i="95"/>
  <c r="I140" i="95"/>
  <c r="H140" i="95"/>
  <c r="G141" i="95"/>
  <c r="G142" i="95"/>
  <c r="G143" i="95"/>
  <c r="G144" i="95"/>
  <c r="G145" i="95"/>
  <c r="G146" i="95"/>
  <c r="G147" i="95"/>
  <c r="G148" i="95"/>
  <c r="G149" i="95"/>
  <c r="G164" i="95"/>
  <c r="G165" i="95"/>
  <c r="G166" i="95"/>
  <c r="G167" i="95"/>
  <c r="G170" i="95"/>
  <c r="G171" i="95"/>
  <c r="G172" i="95"/>
  <c r="G140" i="95"/>
  <c r="D141" i="95"/>
  <c r="D142" i="95"/>
  <c r="D143" i="95"/>
  <c r="D144" i="95"/>
  <c r="D145" i="95"/>
  <c r="D146" i="95"/>
  <c r="D147" i="95"/>
  <c r="D148" i="95"/>
  <c r="D149" i="95"/>
  <c r="D164" i="95"/>
  <c r="D165" i="95"/>
  <c r="D166" i="95"/>
  <c r="D167" i="95"/>
  <c r="D170" i="95"/>
  <c r="D171" i="95"/>
  <c r="D172" i="95"/>
  <c r="D140" i="95"/>
  <c r="G123" i="95"/>
  <c r="H86" i="95"/>
  <c r="I86" i="95"/>
  <c r="H87" i="95"/>
  <c r="I87" i="95"/>
  <c r="H88" i="95"/>
  <c r="I88" i="95"/>
  <c r="H89" i="95"/>
  <c r="I89" i="95"/>
  <c r="H90" i="95"/>
  <c r="I90" i="95"/>
  <c r="H91" i="95"/>
  <c r="I91" i="95"/>
  <c r="H92" i="95"/>
  <c r="I92" i="95"/>
  <c r="H94" i="95"/>
  <c r="I94" i="95"/>
  <c r="H95" i="95"/>
  <c r="I95" i="95"/>
  <c r="H96" i="95"/>
  <c r="I96" i="95"/>
  <c r="H97" i="95"/>
  <c r="I97" i="95"/>
  <c r="I85" i="95"/>
  <c r="G86" i="95"/>
  <c r="G87" i="95"/>
  <c r="G88" i="95"/>
  <c r="G89" i="95"/>
  <c r="G90" i="95"/>
  <c r="G91" i="95"/>
  <c r="G92" i="95"/>
  <c r="G94" i="95"/>
  <c r="J94" i="95" s="1"/>
  <c r="G95" i="95"/>
  <c r="G96" i="95"/>
  <c r="G97" i="95"/>
  <c r="D86" i="95"/>
  <c r="D87" i="95"/>
  <c r="D88" i="95"/>
  <c r="D89" i="95"/>
  <c r="D90" i="95"/>
  <c r="D91" i="95"/>
  <c r="D92" i="95"/>
  <c r="D95" i="95"/>
  <c r="D96" i="95"/>
  <c r="D97" i="95"/>
  <c r="D85" i="95"/>
  <c r="H61" i="95"/>
  <c r="I61" i="95"/>
  <c r="H62" i="95"/>
  <c r="I62" i="95"/>
  <c r="H63" i="95"/>
  <c r="I63" i="95"/>
  <c r="H65" i="95"/>
  <c r="I65" i="95"/>
  <c r="H66" i="95"/>
  <c r="I66" i="95"/>
  <c r="H67" i="95"/>
  <c r="I67" i="95"/>
  <c r="H68" i="95"/>
  <c r="I68" i="95"/>
  <c r="H69" i="95"/>
  <c r="I69" i="95"/>
  <c r="H70" i="95"/>
  <c r="I70" i="95"/>
  <c r="H71" i="95"/>
  <c r="I71" i="95"/>
  <c r="H72" i="95"/>
  <c r="I72" i="95"/>
  <c r="H73" i="95"/>
  <c r="I73" i="95"/>
  <c r="I60" i="95"/>
  <c r="H60" i="95"/>
  <c r="G61" i="95"/>
  <c r="G62" i="95"/>
  <c r="G63" i="95"/>
  <c r="G65" i="95"/>
  <c r="G66" i="95"/>
  <c r="G67" i="95"/>
  <c r="G68" i="95"/>
  <c r="G69" i="95"/>
  <c r="G70" i="95"/>
  <c r="G71" i="95"/>
  <c r="G72" i="95"/>
  <c r="G73" i="95"/>
  <c r="G60" i="95"/>
  <c r="D61" i="95"/>
  <c r="D62" i="95"/>
  <c r="D63" i="95"/>
  <c r="D65" i="95"/>
  <c r="D66" i="95"/>
  <c r="D67" i="95"/>
  <c r="D68" i="95"/>
  <c r="D69" i="95"/>
  <c r="D70" i="95"/>
  <c r="D71" i="95"/>
  <c r="D72" i="95"/>
  <c r="D73" i="95"/>
  <c r="D60" i="95"/>
  <c r="H31" i="95"/>
  <c r="I31" i="95"/>
  <c r="H32" i="95"/>
  <c r="I32" i="95"/>
  <c r="H33" i="95"/>
  <c r="I33" i="95"/>
  <c r="H34" i="95"/>
  <c r="I34" i="95"/>
  <c r="H35" i="95"/>
  <c r="I35" i="95"/>
  <c r="H48" i="95"/>
  <c r="I48" i="95"/>
  <c r="H49" i="95"/>
  <c r="I49" i="95"/>
  <c r="H50" i="95"/>
  <c r="I50" i="95"/>
  <c r="H51" i="95"/>
  <c r="I51" i="95"/>
  <c r="H53" i="95"/>
  <c r="I53" i="95"/>
  <c r="H54" i="95"/>
  <c r="I54" i="95"/>
  <c r="H55" i="95"/>
  <c r="I55" i="95"/>
  <c r="H56" i="95"/>
  <c r="I56" i="95"/>
  <c r="G31" i="95"/>
  <c r="G32" i="95"/>
  <c r="G33" i="95"/>
  <c r="G34" i="95"/>
  <c r="G35" i="95"/>
  <c r="G48" i="95"/>
  <c r="G49" i="95"/>
  <c r="G50" i="95"/>
  <c r="G51" i="95"/>
  <c r="G53" i="95"/>
  <c r="G54" i="95"/>
  <c r="G55" i="95"/>
  <c r="G56" i="95"/>
  <c r="D31" i="95"/>
  <c r="D32" i="95"/>
  <c r="D33" i="95"/>
  <c r="D34" i="95"/>
  <c r="D35" i="95"/>
  <c r="D48" i="95"/>
  <c r="D49" i="95"/>
  <c r="D50" i="95"/>
  <c r="D51" i="95"/>
  <c r="D53" i="95"/>
  <c r="D54" i="95"/>
  <c r="D55" i="95"/>
  <c r="D56" i="95"/>
  <c r="H10" i="95"/>
  <c r="I10" i="95"/>
  <c r="H11" i="95"/>
  <c r="I11" i="95"/>
  <c r="H12" i="95"/>
  <c r="I12" i="95"/>
  <c r="H13" i="95"/>
  <c r="I13" i="95"/>
  <c r="H16" i="95"/>
  <c r="I16" i="95"/>
  <c r="H17" i="95"/>
  <c r="I17" i="95"/>
  <c r="H18" i="95"/>
  <c r="I18" i="95"/>
  <c r="H19" i="95"/>
  <c r="I19" i="95"/>
  <c r="H20" i="95"/>
  <c r="I20" i="95"/>
  <c r="H21" i="95"/>
  <c r="I21" i="95"/>
  <c r="H22" i="95"/>
  <c r="I22" i="95"/>
  <c r="H23" i="95"/>
  <c r="I23" i="95"/>
  <c r="H24" i="95"/>
  <c r="I24" i="95"/>
  <c r="H25" i="95"/>
  <c r="I25" i="95"/>
  <c r="H26" i="95"/>
  <c r="I26" i="95"/>
  <c r="I9" i="95"/>
  <c r="H9" i="95"/>
  <c r="G10" i="95"/>
  <c r="G11" i="95"/>
  <c r="G12" i="95"/>
  <c r="G13" i="95"/>
  <c r="G16" i="95"/>
  <c r="G17" i="95"/>
  <c r="G18" i="95"/>
  <c r="G19" i="95"/>
  <c r="G20" i="95"/>
  <c r="G21" i="95"/>
  <c r="G22" i="95"/>
  <c r="G23" i="95"/>
  <c r="G24" i="95"/>
  <c r="G25" i="95"/>
  <c r="G26" i="95"/>
  <c r="G9" i="95"/>
  <c r="D10" i="95"/>
  <c r="D11" i="95"/>
  <c r="D12" i="95"/>
  <c r="D13" i="95"/>
  <c r="D16" i="95"/>
  <c r="D17" i="95"/>
  <c r="D18" i="95"/>
  <c r="D19" i="95"/>
  <c r="D20" i="95"/>
  <c r="D21" i="95"/>
  <c r="D22" i="95"/>
  <c r="D23" i="95"/>
  <c r="D24" i="95"/>
  <c r="D25" i="95"/>
  <c r="D26" i="95"/>
  <c r="D9" i="95"/>
  <c r="J112" i="196"/>
  <c r="J111" i="196"/>
  <c r="J110" i="196"/>
  <c r="G300" i="195"/>
  <c r="G301" i="195"/>
  <c r="G302" i="195"/>
  <c r="G303" i="195"/>
  <c r="G299" i="195"/>
  <c r="G287" i="195"/>
  <c r="G288" i="195"/>
  <c r="G289" i="195"/>
  <c r="G290" i="195"/>
  <c r="G291" i="195"/>
  <c r="G292" i="195"/>
  <c r="G293" i="195"/>
  <c r="G294" i="195"/>
  <c r="G295" i="195"/>
  <c r="G296" i="195"/>
  <c r="G297" i="195"/>
  <c r="G266" i="195"/>
  <c r="G267" i="195"/>
  <c r="G268" i="195"/>
  <c r="G269" i="195"/>
  <c r="G270" i="195"/>
  <c r="G271" i="195"/>
  <c r="G272" i="195"/>
  <c r="G273" i="195"/>
  <c r="G274" i="195"/>
  <c r="G275" i="195"/>
  <c r="G276" i="195"/>
  <c r="G277" i="195"/>
  <c r="G265" i="195"/>
  <c r="G263" i="195"/>
  <c r="G264" i="195"/>
  <c r="G262" i="195"/>
  <c r="G231" i="195"/>
  <c r="G232" i="195"/>
  <c r="G233" i="195"/>
  <c r="G234" i="195"/>
  <c r="G235" i="195"/>
  <c r="G236" i="195"/>
  <c r="G237" i="195"/>
  <c r="G238" i="195"/>
  <c r="G239" i="195"/>
  <c r="G240" i="195"/>
  <c r="G241" i="195"/>
  <c r="G242" i="195"/>
  <c r="G243" i="195"/>
  <c r="G230" i="195"/>
  <c r="G199" i="195"/>
  <c r="G200" i="195"/>
  <c r="G201" i="195"/>
  <c r="G202" i="195"/>
  <c r="G203" i="195"/>
  <c r="G204" i="195"/>
  <c r="G205" i="195"/>
  <c r="G206" i="195"/>
  <c r="G207" i="195"/>
  <c r="G86" i="195"/>
  <c r="G87" i="195"/>
  <c r="G88" i="195"/>
  <c r="G89" i="195"/>
  <c r="G90" i="195"/>
  <c r="G91" i="195"/>
  <c r="G85" i="195"/>
  <c r="G47" i="195"/>
  <c r="G48" i="195"/>
  <c r="G49" i="195"/>
  <c r="G50" i="195"/>
  <c r="G51" i="195"/>
  <c r="G52" i="195"/>
  <c r="G53" i="195"/>
  <c r="G54" i="195"/>
  <c r="G55" i="195"/>
  <c r="G56" i="195"/>
  <c r="G57" i="195"/>
  <c r="G58" i="195"/>
  <c r="G59" i="195"/>
  <c r="G60" i="195"/>
  <c r="G61" i="195"/>
  <c r="G62" i="195"/>
  <c r="G63" i="195"/>
  <c r="G64" i="195"/>
  <c r="G65" i="195"/>
  <c r="G66" i="195"/>
  <c r="G67" i="195"/>
  <c r="G46" i="195"/>
  <c r="G25" i="195"/>
  <c r="G26" i="195"/>
  <c r="G27" i="195"/>
  <c r="G29" i="195"/>
  <c r="G18" i="195"/>
  <c r="G19" i="195"/>
  <c r="G20" i="195"/>
  <c r="G21" i="195"/>
  <c r="G22" i="195"/>
  <c r="G10" i="195"/>
  <c r="G11" i="195"/>
  <c r="G12" i="195"/>
  <c r="G13" i="195"/>
  <c r="G14" i="195"/>
  <c r="G15" i="195"/>
  <c r="G16" i="195"/>
  <c r="G17" i="195"/>
  <c r="G389" i="195"/>
  <c r="G390" i="195"/>
  <c r="G391" i="195"/>
  <c r="G392" i="195"/>
  <c r="G393" i="195"/>
  <c r="G394" i="195"/>
  <c r="G395" i="195"/>
  <c r="G396" i="195"/>
  <c r="G397" i="195"/>
  <c r="G398" i="195"/>
  <c r="G399" i="195"/>
  <c r="G400" i="195"/>
  <c r="G401" i="195"/>
  <c r="G402" i="195"/>
  <c r="G403" i="195"/>
  <c r="G404" i="195"/>
  <c r="G405" i="195"/>
  <c r="G406" i="195"/>
  <c r="G388" i="195"/>
  <c r="E407" i="195"/>
  <c r="F407" i="195"/>
  <c r="E334" i="195"/>
  <c r="F334" i="195"/>
  <c r="C208" i="195"/>
  <c r="E208" i="195"/>
  <c r="F208" i="195"/>
  <c r="B208" i="195"/>
  <c r="C111" i="195"/>
  <c r="B111" i="195"/>
  <c r="H395" i="195"/>
  <c r="I395" i="195"/>
  <c r="H396" i="195"/>
  <c r="I396" i="195"/>
  <c r="H397" i="195"/>
  <c r="I397" i="195"/>
  <c r="H398" i="195"/>
  <c r="I398" i="195"/>
  <c r="H399" i="195"/>
  <c r="I399" i="195"/>
  <c r="H400" i="195"/>
  <c r="I400" i="195"/>
  <c r="H401" i="195"/>
  <c r="I401" i="195"/>
  <c r="H402" i="195"/>
  <c r="I402" i="195"/>
  <c r="H403" i="195"/>
  <c r="I403" i="195"/>
  <c r="H404" i="195"/>
  <c r="I404" i="195"/>
  <c r="H405" i="195"/>
  <c r="I405" i="195"/>
  <c r="H406" i="195"/>
  <c r="I406" i="195"/>
  <c r="D395" i="195"/>
  <c r="G373" i="195"/>
  <c r="H373" i="195"/>
  <c r="I373" i="195"/>
  <c r="D373" i="195"/>
  <c r="H289" i="195"/>
  <c r="I289" i="195"/>
  <c r="H290" i="195"/>
  <c r="I290" i="195"/>
  <c r="H291" i="195"/>
  <c r="I291" i="195"/>
  <c r="H292" i="195"/>
  <c r="I292" i="195"/>
  <c r="H293" i="195"/>
  <c r="I293" i="195"/>
  <c r="H294" i="195"/>
  <c r="I294" i="195"/>
  <c r="H295" i="195"/>
  <c r="I295" i="195"/>
  <c r="H296" i="195"/>
  <c r="I296" i="195"/>
  <c r="H297" i="195"/>
  <c r="I297" i="195"/>
  <c r="D289" i="195"/>
  <c r="H274" i="195"/>
  <c r="I274" i="195"/>
  <c r="H275" i="195"/>
  <c r="I275" i="195"/>
  <c r="H276" i="195"/>
  <c r="I276" i="195"/>
  <c r="H277" i="195"/>
  <c r="I277" i="195"/>
  <c r="D274" i="195"/>
  <c r="D182" i="195"/>
  <c r="H174" i="195"/>
  <c r="I174" i="195"/>
  <c r="H175" i="195"/>
  <c r="I175" i="195"/>
  <c r="H176" i="195"/>
  <c r="I176" i="195"/>
  <c r="H177" i="195"/>
  <c r="I177" i="195"/>
  <c r="H178" i="195"/>
  <c r="I178" i="195"/>
  <c r="H179" i="195"/>
  <c r="I179" i="195"/>
  <c r="H180" i="195"/>
  <c r="I180" i="195"/>
  <c r="H181" i="195"/>
  <c r="I181" i="195"/>
  <c r="H182" i="195"/>
  <c r="I182" i="195"/>
  <c r="G174" i="195"/>
  <c r="G175" i="195"/>
  <c r="G176" i="195"/>
  <c r="G177" i="195"/>
  <c r="G178" i="195"/>
  <c r="G179" i="195"/>
  <c r="G180" i="195"/>
  <c r="G181" i="195"/>
  <c r="G182" i="195"/>
  <c r="D174" i="195"/>
  <c r="D66" i="195"/>
  <c r="I58" i="195"/>
  <c r="I59" i="195"/>
  <c r="I60" i="195"/>
  <c r="I61" i="195"/>
  <c r="I62" i="195"/>
  <c r="I63" i="195"/>
  <c r="I64" i="195"/>
  <c r="I65" i="195"/>
  <c r="I66" i="195"/>
  <c r="I67" i="195"/>
  <c r="H58" i="195"/>
  <c r="H59" i="195"/>
  <c r="H60" i="195"/>
  <c r="H61" i="195"/>
  <c r="H62" i="195"/>
  <c r="H63" i="195"/>
  <c r="H64" i="195"/>
  <c r="H65" i="195"/>
  <c r="H66" i="195"/>
  <c r="H67" i="195"/>
  <c r="D58" i="195"/>
  <c r="J58" i="195" s="1"/>
  <c r="D10" i="154"/>
  <c r="D11" i="154"/>
  <c r="D12" i="154"/>
  <c r="D13" i="154"/>
  <c r="D14" i="154"/>
  <c r="D15" i="154"/>
  <c r="D16" i="154"/>
  <c r="D17" i="154"/>
  <c r="D18" i="154"/>
  <c r="D19" i="154"/>
  <c r="D20" i="154"/>
  <c r="D21" i="154"/>
  <c r="D9" i="154"/>
  <c r="G10" i="154"/>
  <c r="G11" i="154"/>
  <c r="G12" i="154"/>
  <c r="G13" i="154"/>
  <c r="G14" i="154"/>
  <c r="G15" i="154"/>
  <c r="G16" i="154"/>
  <c r="G17" i="154"/>
  <c r="G18" i="154"/>
  <c r="G19" i="154"/>
  <c r="G20" i="154"/>
  <c r="G21" i="154"/>
  <c r="G9" i="154"/>
  <c r="J10" i="154"/>
  <c r="J11" i="154"/>
  <c r="J12" i="154"/>
  <c r="J13" i="154"/>
  <c r="J14" i="154"/>
  <c r="J15" i="154"/>
  <c r="J16" i="154"/>
  <c r="J17" i="154"/>
  <c r="J18" i="154"/>
  <c r="J19" i="154"/>
  <c r="J20" i="154"/>
  <c r="J21" i="154"/>
  <c r="J9" i="154"/>
  <c r="K10" i="154"/>
  <c r="K11" i="154"/>
  <c r="K12" i="154"/>
  <c r="K13" i="154"/>
  <c r="K14" i="154"/>
  <c r="K15" i="154"/>
  <c r="K16" i="154"/>
  <c r="K17" i="154"/>
  <c r="K18" i="154"/>
  <c r="K19" i="154"/>
  <c r="K20" i="154"/>
  <c r="K21" i="154"/>
  <c r="L10" i="154"/>
  <c r="L11" i="154"/>
  <c r="L12" i="154"/>
  <c r="L13" i="154"/>
  <c r="L14" i="154"/>
  <c r="L15" i="154"/>
  <c r="L16" i="154"/>
  <c r="L17" i="154"/>
  <c r="L18" i="154"/>
  <c r="L19" i="154"/>
  <c r="L20" i="154"/>
  <c r="L21" i="154"/>
  <c r="L9" i="154"/>
  <c r="M9" i="154"/>
  <c r="K9" i="154"/>
  <c r="C22" i="154"/>
  <c r="E22" i="154"/>
  <c r="F22" i="154"/>
  <c r="H22" i="154"/>
  <c r="I22" i="154"/>
  <c r="B22" i="154"/>
  <c r="D22" i="154" s="1"/>
  <c r="G10" i="134"/>
  <c r="G11" i="134"/>
  <c r="G12" i="134"/>
  <c r="G13" i="134"/>
  <c r="G14" i="134"/>
  <c r="G15" i="134"/>
  <c r="G16" i="134"/>
  <c r="G17" i="134"/>
  <c r="G18" i="134"/>
  <c r="G19" i="134"/>
  <c r="G20" i="134"/>
  <c r="G21" i="134"/>
  <c r="G22" i="134"/>
  <c r="G23" i="134"/>
  <c r="G24" i="134"/>
  <c r="G25" i="134"/>
  <c r="G26" i="134"/>
  <c r="G27" i="134"/>
  <c r="G28" i="134"/>
  <c r="G29" i="134"/>
  <c r="G9" i="134"/>
  <c r="D134" i="126"/>
  <c r="J134" i="126" s="1"/>
  <c r="H130" i="126"/>
  <c r="I130" i="126"/>
  <c r="H131" i="126"/>
  <c r="I131" i="126"/>
  <c r="H132" i="126"/>
  <c r="I132" i="126"/>
  <c r="H133" i="126"/>
  <c r="I133" i="126"/>
  <c r="H134" i="126"/>
  <c r="I134" i="126"/>
  <c r="H135" i="126"/>
  <c r="I135" i="126"/>
  <c r="H136" i="126"/>
  <c r="I136" i="126"/>
  <c r="H137" i="126"/>
  <c r="I137" i="126"/>
  <c r="H138" i="126"/>
  <c r="I138" i="126"/>
  <c r="H139" i="126"/>
  <c r="I139" i="126"/>
  <c r="I129" i="126"/>
  <c r="H129" i="126"/>
  <c r="D293" i="95"/>
  <c r="D291" i="95"/>
  <c r="C295" i="95"/>
  <c r="G297" i="95"/>
  <c r="G298" i="95"/>
  <c r="G299" i="95"/>
  <c r="G300" i="95"/>
  <c r="D292" i="95"/>
  <c r="D297" i="95"/>
  <c r="D298" i="95"/>
  <c r="D299" i="95"/>
  <c r="D300" i="95"/>
  <c r="H292" i="95"/>
  <c r="I292" i="95"/>
  <c r="H293" i="95"/>
  <c r="I293" i="95"/>
  <c r="H297" i="95"/>
  <c r="I297" i="95"/>
  <c r="H298" i="95"/>
  <c r="I298" i="95"/>
  <c r="H299" i="95"/>
  <c r="I299" i="95"/>
  <c r="H300" i="95"/>
  <c r="I300" i="95"/>
  <c r="I291" i="95"/>
  <c r="H291" i="95"/>
  <c r="H530" i="195"/>
  <c r="I530" i="195"/>
  <c r="H531" i="195"/>
  <c r="I531" i="195"/>
  <c r="H532" i="195"/>
  <c r="I532" i="195"/>
  <c r="I529" i="195"/>
  <c r="H529" i="195"/>
  <c r="H524" i="195"/>
  <c r="I524" i="195"/>
  <c r="H525" i="195"/>
  <c r="I525" i="195"/>
  <c r="H526" i="195"/>
  <c r="I526" i="195"/>
  <c r="H527" i="195"/>
  <c r="I527" i="195"/>
  <c r="I523" i="195"/>
  <c r="H523" i="195"/>
  <c r="H22" i="182"/>
  <c r="I22" i="182"/>
  <c r="H23" i="182"/>
  <c r="I23" i="182"/>
  <c r="H24" i="182"/>
  <c r="I24" i="182"/>
  <c r="H10" i="182"/>
  <c r="I10" i="182"/>
  <c r="H11" i="182"/>
  <c r="I11" i="182"/>
  <c r="H12" i="182"/>
  <c r="I12" i="182"/>
  <c r="H13" i="182"/>
  <c r="I13" i="182"/>
  <c r="H15" i="182"/>
  <c r="I15" i="182"/>
  <c r="H16" i="182"/>
  <c r="I16" i="182"/>
  <c r="H17" i="182"/>
  <c r="I17" i="182"/>
  <c r="H18" i="182"/>
  <c r="I18" i="182"/>
  <c r="I9" i="182"/>
  <c r="H9" i="182"/>
  <c r="D22" i="182"/>
  <c r="J22" i="182" s="1"/>
  <c r="D23" i="182"/>
  <c r="J23" i="182" s="1"/>
  <c r="D24" i="182"/>
  <c r="J24" i="182" s="1"/>
  <c r="D10" i="182"/>
  <c r="J10" i="182" s="1"/>
  <c r="D11" i="182"/>
  <c r="J11" i="182" s="1"/>
  <c r="D12" i="182"/>
  <c r="J12" i="182" s="1"/>
  <c r="D13" i="182"/>
  <c r="J13" i="182" s="1"/>
  <c r="D15" i="182"/>
  <c r="J15" i="182" s="1"/>
  <c r="D16" i="182"/>
  <c r="J16" i="182" s="1"/>
  <c r="D17" i="182"/>
  <c r="J17" i="182" s="1"/>
  <c r="D18" i="182"/>
  <c r="J18" i="182" s="1"/>
  <c r="D9" i="182"/>
  <c r="J9" i="182" s="1"/>
  <c r="C199" i="5"/>
  <c r="C200" i="5" s="1"/>
  <c r="E199" i="5"/>
  <c r="E200" i="5" s="1"/>
  <c r="F199" i="5"/>
  <c r="F200" i="5" s="1"/>
  <c r="B199" i="5"/>
  <c r="B200" i="5" s="1"/>
  <c r="G292" i="95"/>
  <c r="G293" i="95"/>
  <c r="G260" i="95"/>
  <c r="G261" i="95"/>
  <c r="G262" i="95"/>
  <c r="G263" i="95"/>
  <c r="G264" i="95"/>
  <c r="G265" i="95"/>
  <c r="G266" i="95"/>
  <c r="G267" i="95"/>
  <c r="G268" i="95"/>
  <c r="G269" i="95"/>
  <c r="G283" i="95"/>
  <c r="G284" i="95"/>
  <c r="G285" i="95"/>
  <c r="G286" i="95"/>
  <c r="G287" i="95"/>
  <c r="G288" i="95"/>
  <c r="G289" i="95"/>
  <c r="G290" i="95"/>
  <c r="G254" i="95"/>
  <c r="G255" i="95"/>
  <c r="G256" i="95"/>
  <c r="G257" i="95"/>
  <c r="G258" i="95"/>
  <c r="G253" i="95"/>
  <c r="G245" i="95"/>
  <c r="G246" i="95"/>
  <c r="G247" i="95"/>
  <c r="G248" i="95"/>
  <c r="G250" i="95"/>
  <c r="G251" i="95"/>
  <c r="G252" i="95"/>
  <c r="G244" i="95"/>
  <c r="B301" i="95"/>
  <c r="H260" i="95"/>
  <c r="I260" i="95"/>
  <c r="H261" i="95"/>
  <c r="I261" i="95"/>
  <c r="H262" i="95"/>
  <c r="I262" i="95"/>
  <c r="H263" i="95"/>
  <c r="I263" i="95"/>
  <c r="H264" i="95"/>
  <c r="I264" i="95"/>
  <c r="H265" i="95"/>
  <c r="I265" i="95"/>
  <c r="H266" i="95"/>
  <c r="I266" i="95"/>
  <c r="H267" i="95"/>
  <c r="I267" i="95"/>
  <c r="H268" i="95"/>
  <c r="I268" i="95"/>
  <c r="H269" i="95"/>
  <c r="I269" i="95"/>
  <c r="H283" i="95"/>
  <c r="I283" i="95"/>
  <c r="H284" i="95"/>
  <c r="I284" i="95"/>
  <c r="H285" i="95"/>
  <c r="I285" i="95"/>
  <c r="H286" i="95"/>
  <c r="I286" i="95"/>
  <c r="H287" i="95"/>
  <c r="I287" i="95"/>
  <c r="H288" i="95"/>
  <c r="I288" i="95"/>
  <c r="H289" i="95"/>
  <c r="I289" i="95"/>
  <c r="H290" i="95"/>
  <c r="I290" i="95"/>
  <c r="I259" i="95"/>
  <c r="H259" i="95"/>
  <c r="H245" i="95"/>
  <c r="I245" i="95"/>
  <c r="H246" i="95"/>
  <c r="I246" i="95"/>
  <c r="H247" i="95"/>
  <c r="I247" i="95"/>
  <c r="H248" i="95"/>
  <c r="I248" i="95"/>
  <c r="H250" i="95"/>
  <c r="I250" i="95"/>
  <c r="H251" i="95"/>
  <c r="I251" i="95"/>
  <c r="H252" i="95"/>
  <c r="I252" i="95"/>
  <c r="H253" i="95"/>
  <c r="I253" i="95"/>
  <c r="H254" i="95"/>
  <c r="I254" i="95"/>
  <c r="H255" i="95"/>
  <c r="I255" i="95"/>
  <c r="H256" i="95"/>
  <c r="I256" i="95"/>
  <c r="H257" i="95"/>
  <c r="I257" i="95"/>
  <c r="H258" i="95"/>
  <c r="I258" i="95"/>
  <c r="I244" i="95"/>
  <c r="H244" i="95"/>
  <c r="C301" i="95"/>
  <c r="E301" i="95"/>
  <c r="F301" i="95"/>
  <c r="D245" i="95"/>
  <c r="D246" i="95"/>
  <c r="J246" i="95" s="1"/>
  <c r="D247" i="95"/>
  <c r="J247" i="95" s="1"/>
  <c r="D248" i="95"/>
  <c r="J248" i="95" s="1"/>
  <c r="D250" i="95"/>
  <c r="D251" i="95"/>
  <c r="D252" i="95"/>
  <c r="D253" i="95"/>
  <c r="J253" i="95" s="1"/>
  <c r="D254" i="95"/>
  <c r="D255" i="95"/>
  <c r="J255" i="95" s="1"/>
  <c r="D256" i="95"/>
  <c r="D257" i="95"/>
  <c r="D258" i="95"/>
  <c r="D244" i="95"/>
  <c r="D260" i="95"/>
  <c r="D261" i="95"/>
  <c r="D262" i="95"/>
  <c r="D263" i="95"/>
  <c r="J263" i="95" s="1"/>
  <c r="D264" i="95"/>
  <c r="D265" i="95"/>
  <c r="D266" i="95"/>
  <c r="D267" i="95"/>
  <c r="J267" i="95" s="1"/>
  <c r="D268" i="95"/>
  <c r="D269" i="95"/>
  <c r="D283" i="95"/>
  <c r="D284" i="95"/>
  <c r="J284" i="95" s="1"/>
  <c r="D285" i="95"/>
  <c r="D286" i="95"/>
  <c r="D287" i="95"/>
  <c r="D288" i="95"/>
  <c r="J288" i="95" s="1"/>
  <c r="D289" i="95"/>
  <c r="D290" i="95"/>
  <c r="D259" i="95"/>
  <c r="G537" i="195"/>
  <c r="G538" i="195"/>
  <c r="G539" i="195"/>
  <c r="G540" i="195"/>
  <c r="G541" i="195"/>
  <c r="D537" i="195"/>
  <c r="D538" i="195"/>
  <c r="D539" i="195"/>
  <c r="D540" i="195"/>
  <c r="D541" i="195"/>
  <c r="D536" i="195"/>
  <c r="G530" i="195"/>
  <c r="G531" i="195"/>
  <c r="G532" i="195"/>
  <c r="G533" i="195"/>
  <c r="G524" i="195"/>
  <c r="G525" i="195"/>
  <c r="G526" i="195"/>
  <c r="G527" i="195"/>
  <c r="D530" i="195"/>
  <c r="D531" i="195"/>
  <c r="D532" i="195"/>
  <c r="D524" i="195"/>
  <c r="D525" i="195"/>
  <c r="D526" i="195"/>
  <c r="D527" i="195"/>
  <c r="D521" i="195"/>
  <c r="G502" i="195"/>
  <c r="G498" i="195"/>
  <c r="G499" i="195"/>
  <c r="G500" i="195"/>
  <c r="G501" i="195"/>
  <c r="G497" i="195"/>
  <c r="D498" i="195"/>
  <c r="D499" i="195"/>
  <c r="D500" i="195"/>
  <c r="D501" i="195"/>
  <c r="D497" i="195"/>
  <c r="G490" i="195"/>
  <c r="G491" i="195"/>
  <c r="G492" i="195"/>
  <c r="G493" i="195"/>
  <c r="G494" i="195"/>
  <c r="G495" i="195"/>
  <c r="D490" i="195"/>
  <c r="D491" i="195"/>
  <c r="D492" i="195"/>
  <c r="D493" i="195"/>
  <c r="D494" i="195"/>
  <c r="D495" i="195"/>
  <c r="G459" i="195"/>
  <c r="G460" i="195"/>
  <c r="G461" i="195"/>
  <c r="G463" i="195"/>
  <c r="G464" i="195"/>
  <c r="G465" i="195"/>
  <c r="G466" i="195"/>
  <c r="G467" i="195"/>
  <c r="G468" i="195"/>
  <c r="G469" i="195"/>
  <c r="G470" i="195"/>
  <c r="G471" i="195"/>
  <c r="G472" i="195"/>
  <c r="G473" i="195"/>
  <c r="G474" i="195"/>
  <c r="G475" i="195"/>
  <c r="G476" i="195"/>
  <c r="G477" i="195"/>
  <c r="G478" i="195"/>
  <c r="G479" i="195"/>
  <c r="D459" i="195"/>
  <c r="J459" i="195" s="1"/>
  <c r="D460" i="195"/>
  <c r="D461" i="195"/>
  <c r="J461" i="195" s="1"/>
  <c r="D463" i="195"/>
  <c r="J463" i="195" s="1"/>
  <c r="D464" i="195"/>
  <c r="D465" i="195"/>
  <c r="J465" i="195" s="1"/>
  <c r="D466" i="195"/>
  <c r="D467" i="195"/>
  <c r="J467" i="195" s="1"/>
  <c r="D468" i="195"/>
  <c r="D469" i="195"/>
  <c r="J469" i="195" s="1"/>
  <c r="D470" i="195"/>
  <c r="D471" i="195"/>
  <c r="J471" i="195" s="1"/>
  <c r="D472" i="195"/>
  <c r="D473" i="195"/>
  <c r="D474" i="195"/>
  <c r="D475" i="195"/>
  <c r="D476" i="195"/>
  <c r="D477" i="195"/>
  <c r="D478" i="195"/>
  <c r="D479" i="195"/>
  <c r="H445" i="195"/>
  <c r="I445" i="195"/>
  <c r="H446" i="195"/>
  <c r="I446" i="195"/>
  <c r="H447" i="195"/>
  <c r="I447" i="195"/>
  <c r="I444" i="195"/>
  <c r="H444" i="195"/>
  <c r="G445" i="195"/>
  <c r="G446" i="195"/>
  <c r="G447" i="195"/>
  <c r="G444" i="195"/>
  <c r="D445" i="195"/>
  <c r="D446" i="195"/>
  <c r="D447" i="195"/>
  <c r="D444" i="195"/>
  <c r="H430" i="195"/>
  <c r="I430" i="195"/>
  <c r="H431" i="195"/>
  <c r="I431" i="195"/>
  <c r="H432" i="195"/>
  <c r="I432" i="195"/>
  <c r="H433" i="195"/>
  <c r="I433" i="195"/>
  <c r="H434" i="195"/>
  <c r="I434" i="195"/>
  <c r="H435" i="195"/>
  <c r="I435" i="195"/>
  <c r="H436" i="195"/>
  <c r="I436" i="195"/>
  <c r="H437" i="195"/>
  <c r="I437" i="195"/>
  <c r="H438" i="195"/>
  <c r="I438" i="195"/>
  <c r="H439" i="195"/>
  <c r="I439" i="195"/>
  <c r="H440" i="195"/>
  <c r="I440" i="195"/>
  <c r="H441" i="195"/>
  <c r="I441" i="195"/>
  <c r="H442" i="195"/>
  <c r="I442" i="195"/>
  <c r="I429" i="195"/>
  <c r="H429" i="195"/>
  <c r="G430" i="195"/>
  <c r="G431" i="195"/>
  <c r="G432" i="195"/>
  <c r="G433" i="195"/>
  <c r="G434" i="195"/>
  <c r="G435" i="195"/>
  <c r="G436" i="195"/>
  <c r="G437" i="195"/>
  <c r="G438" i="195"/>
  <c r="G439" i="195"/>
  <c r="G440" i="195"/>
  <c r="G441" i="195"/>
  <c r="G442" i="195"/>
  <c r="G429" i="195"/>
  <c r="D430" i="195"/>
  <c r="D431" i="195"/>
  <c r="D432" i="195"/>
  <c r="D433" i="195"/>
  <c r="D434" i="195"/>
  <c r="D435" i="195"/>
  <c r="D436" i="195"/>
  <c r="D437" i="195"/>
  <c r="D438" i="195"/>
  <c r="D439" i="195"/>
  <c r="D440" i="195"/>
  <c r="D441" i="195"/>
  <c r="D442" i="195"/>
  <c r="D529" i="195"/>
  <c r="D523" i="195"/>
  <c r="J299" i="95" l="1"/>
  <c r="J395" i="195"/>
  <c r="J66" i="195"/>
  <c r="E408" i="195"/>
  <c r="G407" i="195"/>
  <c r="J403" i="195"/>
  <c r="J401" i="195"/>
  <c r="J397" i="195"/>
  <c r="J435" i="195"/>
  <c r="J439" i="195"/>
  <c r="J501" i="195"/>
  <c r="M20" i="154"/>
  <c r="M16" i="154"/>
  <c r="M12" i="154"/>
  <c r="M18" i="154"/>
  <c r="M14" i="154"/>
  <c r="M10" i="154"/>
  <c r="J22" i="154"/>
  <c r="M22" i="154" s="1"/>
  <c r="M19" i="154"/>
  <c r="M15" i="154"/>
  <c r="M11" i="154"/>
  <c r="G208" i="195"/>
  <c r="J437" i="195"/>
  <c r="G22" i="154"/>
  <c r="J289" i="195"/>
  <c r="J441" i="195"/>
  <c r="J492" i="195"/>
  <c r="J499" i="195"/>
  <c r="J257" i="95"/>
  <c r="L22" i="154"/>
  <c r="J294" i="195"/>
  <c r="J292" i="195"/>
  <c r="J290" i="195"/>
  <c r="J292" i="95"/>
  <c r="J290" i="95"/>
  <c r="J286" i="95"/>
  <c r="J269" i="95"/>
  <c r="J265" i="95"/>
  <c r="J261" i="95"/>
  <c r="J212" i="95"/>
  <c r="J97" i="95"/>
  <c r="K22" i="154"/>
  <c r="J182" i="195"/>
  <c r="J123" i="95"/>
  <c r="J434" i="195"/>
  <c r="M21" i="154"/>
  <c r="M17" i="154"/>
  <c r="M13" i="154"/>
  <c r="F408" i="195"/>
  <c r="J96" i="95"/>
  <c r="J245" i="95"/>
  <c r="I301" i="95"/>
  <c r="J297" i="195"/>
  <c r="J295" i="195"/>
  <c r="J293" i="195"/>
  <c r="J291" i="195"/>
  <c r="J373" i="195"/>
  <c r="J406" i="195"/>
  <c r="J404" i="195"/>
  <c r="J400" i="195"/>
  <c r="J398" i="195"/>
  <c r="J396" i="195"/>
  <c r="D56" i="182"/>
  <c r="J251" i="95"/>
  <c r="J300" i="95"/>
  <c r="J298" i="95"/>
  <c r="J297" i="95"/>
  <c r="J289" i="95"/>
  <c r="J287" i="95"/>
  <c r="J285" i="95"/>
  <c r="J283" i="95"/>
  <c r="J268" i="95"/>
  <c r="J266" i="95"/>
  <c r="J264" i="95"/>
  <c r="J262" i="95"/>
  <c r="J260" i="95"/>
  <c r="J258" i="95"/>
  <c r="J256" i="95"/>
  <c r="J254" i="95"/>
  <c r="J252" i="95"/>
  <c r="J250" i="95"/>
  <c r="H301" i="95"/>
  <c r="J293" i="95"/>
  <c r="G87" i="182"/>
  <c r="J24" i="95"/>
  <c r="J22" i="95"/>
  <c r="J20" i="95"/>
  <c r="J18" i="95"/>
  <c r="J16" i="95"/>
  <c r="J12" i="95"/>
  <c r="J10" i="95"/>
  <c r="J55" i="95"/>
  <c r="J53" i="95"/>
  <c r="J50" i="95"/>
  <c r="J48" i="95"/>
  <c r="J34" i="95"/>
  <c r="J32" i="95"/>
  <c r="J60" i="95"/>
  <c r="J72" i="95"/>
  <c r="J70" i="95"/>
  <c r="J68" i="95"/>
  <c r="J66" i="95"/>
  <c r="J63" i="95"/>
  <c r="J61" i="95"/>
  <c r="J92" i="95"/>
  <c r="J90" i="95"/>
  <c r="J88" i="95"/>
  <c r="J86" i="95"/>
  <c r="J140" i="95"/>
  <c r="J171" i="95"/>
  <c r="J167" i="95"/>
  <c r="J165" i="95"/>
  <c r="J149" i="95"/>
  <c r="J147" i="95"/>
  <c r="J145" i="95"/>
  <c r="J143" i="95"/>
  <c r="J141" i="95"/>
  <c r="J138" i="95"/>
  <c r="J136" i="95"/>
  <c r="J134" i="95"/>
  <c r="J132" i="95"/>
  <c r="J130" i="95"/>
  <c r="J126" i="95"/>
  <c r="J124" i="95"/>
  <c r="J9" i="95"/>
  <c r="J25" i="95"/>
  <c r="J23" i="95"/>
  <c r="J21" i="95"/>
  <c r="J19" i="95"/>
  <c r="J17" i="95"/>
  <c r="J13" i="95"/>
  <c r="J11" i="95"/>
  <c r="J56" i="95"/>
  <c r="J54" i="95"/>
  <c r="J51" i="95"/>
  <c r="J49" i="95"/>
  <c r="J35" i="95"/>
  <c r="J33" i="95"/>
  <c r="J31" i="95"/>
  <c r="J71" i="95"/>
  <c r="J69" i="95"/>
  <c r="J67" i="95"/>
  <c r="J65" i="95"/>
  <c r="J62" i="95"/>
  <c r="J91" i="95"/>
  <c r="J89" i="95"/>
  <c r="J87" i="95"/>
  <c r="J172" i="95"/>
  <c r="J166" i="95"/>
  <c r="J164" i="95"/>
  <c r="J148" i="95"/>
  <c r="J146" i="95"/>
  <c r="J144" i="95"/>
  <c r="J142" i="95"/>
  <c r="J139" i="95"/>
  <c r="J137" i="95"/>
  <c r="J135" i="95"/>
  <c r="J133" i="95"/>
  <c r="J131" i="95"/>
  <c r="J127" i="95"/>
  <c r="J125" i="95"/>
  <c r="J26" i="95"/>
  <c r="J170" i="95"/>
  <c r="B302" i="95"/>
  <c r="J73" i="95"/>
  <c r="D27" i="182"/>
  <c r="J95" i="95"/>
  <c r="J277" i="195"/>
  <c r="J276" i="195"/>
  <c r="B209" i="195"/>
  <c r="J274" i="195"/>
  <c r="C209" i="195"/>
  <c r="J174" i="195"/>
  <c r="J275" i="195"/>
  <c r="J402" i="195"/>
  <c r="J296" i="195"/>
  <c r="J405" i="195"/>
  <c r="J399" i="195"/>
  <c r="J491" i="195"/>
  <c r="J526" i="195"/>
  <c r="J524" i="195"/>
  <c r="J540" i="195"/>
  <c r="J538" i="195"/>
  <c r="J442" i="195"/>
  <c r="J527" i="195"/>
  <c r="J525" i="195"/>
  <c r="J541" i="195"/>
  <c r="J539" i="195"/>
  <c r="J432" i="195"/>
  <c r="J430" i="195"/>
  <c r="J447" i="195"/>
  <c r="J445" i="195"/>
  <c r="J478" i="195"/>
  <c r="J476" i="195"/>
  <c r="J474" i="195"/>
  <c r="J472" i="195"/>
  <c r="J470" i="195"/>
  <c r="J468" i="195"/>
  <c r="J466" i="195"/>
  <c r="J464" i="195"/>
  <c r="J494" i="195"/>
  <c r="J490" i="195"/>
  <c r="J500" i="195"/>
  <c r="J498" i="195"/>
  <c r="J532" i="195"/>
  <c r="J530" i="195"/>
  <c r="J440" i="195"/>
  <c r="J438" i="195"/>
  <c r="J436" i="195"/>
  <c r="J431" i="195"/>
  <c r="J444" i="195"/>
  <c r="J446" i="195"/>
  <c r="J477" i="195"/>
  <c r="J475" i="195"/>
  <c r="J473" i="195"/>
  <c r="J460" i="195"/>
  <c r="J495" i="195"/>
  <c r="J493" i="195"/>
  <c r="J531" i="195"/>
  <c r="J537" i="195"/>
  <c r="J433" i="195"/>
  <c r="J479" i="195"/>
  <c r="D295" i="95"/>
  <c r="D301" i="95"/>
  <c r="G301" i="95"/>
  <c r="J244" i="95"/>
  <c r="G521" i="195"/>
  <c r="J521" i="195" s="1"/>
  <c r="H521" i="195"/>
  <c r="I521" i="195"/>
  <c r="K21" i="183"/>
  <c r="L21" i="183"/>
  <c r="K22" i="183"/>
  <c r="L22" i="183"/>
  <c r="D21" i="183"/>
  <c r="M21" i="183" s="1"/>
  <c r="D22" i="183"/>
  <c r="M22" i="183" s="1"/>
  <c r="K9" i="183"/>
  <c r="L9" i="183"/>
  <c r="K10" i="183"/>
  <c r="L10" i="183"/>
  <c r="K11" i="183"/>
  <c r="L11" i="183"/>
  <c r="K12" i="183"/>
  <c r="L12" i="183"/>
  <c r="K14" i="183"/>
  <c r="L14" i="183"/>
  <c r="K15" i="183"/>
  <c r="L15" i="183"/>
  <c r="K16" i="183"/>
  <c r="L16" i="183"/>
  <c r="K17" i="183"/>
  <c r="L17" i="183"/>
  <c r="J9" i="183"/>
  <c r="J10" i="183"/>
  <c r="J11" i="183"/>
  <c r="J12" i="183"/>
  <c r="J14" i="183"/>
  <c r="J15" i="183"/>
  <c r="J16" i="183"/>
  <c r="J17" i="183"/>
  <c r="G9" i="183"/>
  <c r="G10" i="183"/>
  <c r="G11" i="183"/>
  <c r="G12" i="183"/>
  <c r="G14" i="183"/>
  <c r="G15" i="183"/>
  <c r="G16" i="183"/>
  <c r="G17" i="183"/>
  <c r="D9" i="183"/>
  <c r="D10" i="183"/>
  <c r="D11" i="183"/>
  <c r="D12" i="183"/>
  <c r="D14" i="183"/>
  <c r="D15" i="183"/>
  <c r="D16" i="183"/>
  <c r="D17" i="183"/>
  <c r="H21" i="184"/>
  <c r="I21" i="184"/>
  <c r="H22" i="184"/>
  <c r="I22" i="184"/>
  <c r="H23" i="184"/>
  <c r="I23" i="184"/>
  <c r="G21" i="184"/>
  <c r="G22" i="184"/>
  <c r="G23" i="184"/>
  <c r="D21" i="184"/>
  <c r="D22" i="184"/>
  <c r="D23" i="184"/>
  <c r="H9" i="184"/>
  <c r="I9" i="184"/>
  <c r="H10" i="184"/>
  <c r="I10" i="184"/>
  <c r="H11" i="184"/>
  <c r="I11" i="184"/>
  <c r="H12" i="184"/>
  <c r="I12" i="184"/>
  <c r="H14" i="184"/>
  <c r="I14" i="184"/>
  <c r="H15" i="184"/>
  <c r="I15" i="184"/>
  <c r="H16" i="184"/>
  <c r="I16" i="184"/>
  <c r="H17" i="184"/>
  <c r="I17" i="184"/>
  <c r="G9" i="184"/>
  <c r="G10" i="184"/>
  <c r="G11" i="184"/>
  <c r="G12" i="184"/>
  <c r="G14" i="184"/>
  <c r="G15" i="184"/>
  <c r="G16" i="184"/>
  <c r="G17" i="184"/>
  <c r="D9" i="184"/>
  <c r="D10" i="184"/>
  <c r="D11" i="184"/>
  <c r="D12" i="184"/>
  <c r="D14" i="184"/>
  <c r="D15" i="184"/>
  <c r="D16" i="184"/>
  <c r="D17" i="184"/>
  <c r="G408" i="195" l="1"/>
  <c r="J17" i="184"/>
  <c r="J15" i="184"/>
  <c r="J12" i="184"/>
  <c r="J10" i="184"/>
  <c r="J22" i="184"/>
  <c r="J16" i="184"/>
  <c r="J14" i="184"/>
  <c r="J11" i="184"/>
  <c r="J9" i="184"/>
  <c r="J23" i="184"/>
  <c r="J21" i="184"/>
  <c r="M17" i="183"/>
  <c r="M15" i="183"/>
  <c r="M12" i="183"/>
  <c r="M10" i="183"/>
  <c r="M16" i="183"/>
  <c r="M14" i="183"/>
  <c r="M11" i="183"/>
  <c r="M9" i="183"/>
  <c r="J301" i="95"/>
  <c r="J18" i="137"/>
  <c r="J19" i="137"/>
  <c r="J20" i="137"/>
  <c r="J21" i="137"/>
  <c r="I18" i="137"/>
  <c r="I19" i="137"/>
  <c r="I20" i="137"/>
  <c r="I21" i="137"/>
  <c r="H18" i="137"/>
  <c r="H19" i="137"/>
  <c r="H20" i="137"/>
  <c r="H21" i="137"/>
  <c r="H17" i="137"/>
  <c r="H10" i="137"/>
  <c r="I10" i="137"/>
  <c r="J10" i="137"/>
  <c r="H11" i="137"/>
  <c r="I11" i="137"/>
  <c r="J11" i="137"/>
  <c r="H12" i="137"/>
  <c r="I12" i="137"/>
  <c r="J12" i="137"/>
  <c r="H13" i="137"/>
  <c r="I13" i="137"/>
  <c r="J13" i="137"/>
  <c r="H14" i="137"/>
  <c r="I14" i="137"/>
  <c r="J14" i="137"/>
  <c r="I9" i="137"/>
  <c r="J9" i="137"/>
  <c r="H9" i="137"/>
  <c r="I198" i="5"/>
  <c r="H198" i="5"/>
  <c r="G198" i="5"/>
  <c r="D198" i="5"/>
  <c r="I197" i="5"/>
  <c r="H197" i="5"/>
  <c r="G197" i="5"/>
  <c r="D197" i="5"/>
  <c r="I196" i="5"/>
  <c r="H196" i="5"/>
  <c r="G196" i="5"/>
  <c r="D196" i="5"/>
  <c r="I195" i="5"/>
  <c r="H195" i="5"/>
  <c r="G195" i="5"/>
  <c r="D195" i="5"/>
  <c r="I194" i="5"/>
  <c r="H194" i="5"/>
  <c r="G194" i="5"/>
  <c r="D194" i="5"/>
  <c r="I193" i="5"/>
  <c r="H193" i="5"/>
  <c r="G193" i="5"/>
  <c r="D193" i="5"/>
  <c r="I192" i="5"/>
  <c r="H192" i="5"/>
  <c r="G192" i="5"/>
  <c r="D192" i="5"/>
  <c r="I191" i="5"/>
  <c r="H191" i="5"/>
  <c r="G191" i="5"/>
  <c r="D191" i="5"/>
  <c r="I190" i="5"/>
  <c r="H190" i="5"/>
  <c r="G190" i="5"/>
  <c r="D190" i="5"/>
  <c r="I189" i="5"/>
  <c r="H189" i="5"/>
  <c r="G189" i="5"/>
  <c r="D189" i="5"/>
  <c r="I188" i="5"/>
  <c r="H188" i="5"/>
  <c r="G188" i="5"/>
  <c r="D188" i="5"/>
  <c r="K25" i="109"/>
  <c r="J189" i="5" l="1"/>
  <c r="J192" i="5"/>
  <c r="J188" i="5"/>
  <c r="J194" i="5"/>
  <c r="J195" i="5"/>
  <c r="J196" i="5"/>
  <c r="J198" i="5"/>
  <c r="J190" i="5"/>
  <c r="J191" i="5"/>
  <c r="J193" i="5"/>
  <c r="J197" i="5"/>
  <c r="E88" i="97"/>
  <c r="E94" i="97" s="1"/>
  <c r="F88" i="97"/>
  <c r="F94" i="97" s="1"/>
  <c r="C88" i="97"/>
  <c r="C94" i="97" s="1"/>
  <c r="C46" i="97"/>
  <c r="C52" i="97" s="1"/>
  <c r="E46" i="97"/>
  <c r="E52" i="97" s="1"/>
  <c r="F46" i="97"/>
  <c r="F52" i="97" s="1"/>
  <c r="B46" i="97"/>
  <c r="B52" i="97" s="1"/>
  <c r="B88" i="97"/>
  <c r="B94" i="97" s="1"/>
  <c r="B95" i="97" l="1"/>
  <c r="F95" i="97"/>
  <c r="C95" i="97"/>
  <c r="E95" i="97"/>
  <c r="I125" i="182"/>
  <c r="I124" i="182"/>
  <c r="I122" i="182"/>
  <c r="I123" i="182"/>
  <c r="I121" i="182"/>
  <c r="H115" i="182"/>
  <c r="I115" i="182"/>
  <c r="H116" i="182"/>
  <c r="I116" i="182"/>
  <c r="H117" i="182"/>
  <c r="I117" i="182"/>
  <c r="H118" i="182"/>
  <c r="I118" i="182"/>
  <c r="I120" i="182"/>
  <c r="I114" i="182"/>
  <c r="H114" i="182"/>
  <c r="G115" i="182"/>
  <c r="J115" i="182" s="1"/>
  <c r="G116" i="182"/>
  <c r="J116" i="182" s="1"/>
  <c r="G117" i="182"/>
  <c r="J117" i="182" s="1"/>
  <c r="G118" i="182"/>
  <c r="J118" i="182" s="1"/>
  <c r="G114" i="182"/>
  <c r="J114" i="182" s="1"/>
  <c r="C119" i="182"/>
  <c r="D119" i="182"/>
  <c r="E119" i="182"/>
  <c r="F119" i="182"/>
  <c r="B119" i="182"/>
  <c r="C114" i="165"/>
  <c r="F114" i="165"/>
  <c r="B114" i="165"/>
  <c r="I112" i="165"/>
  <c r="H112" i="165"/>
  <c r="H95" i="165"/>
  <c r="I95" i="165"/>
  <c r="H96" i="165"/>
  <c r="I96" i="165"/>
  <c r="H97" i="165"/>
  <c r="I97" i="165"/>
  <c r="H98" i="165"/>
  <c r="I98" i="165"/>
  <c r="H99" i="165"/>
  <c r="I99" i="165"/>
  <c r="H100" i="165"/>
  <c r="I100" i="165"/>
  <c r="H101" i="165"/>
  <c r="I101" i="165"/>
  <c r="H102" i="165"/>
  <c r="I102" i="165"/>
  <c r="H103" i="165"/>
  <c r="I103" i="165"/>
  <c r="H104" i="165"/>
  <c r="I104" i="165"/>
  <c r="H105" i="165"/>
  <c r="I105" i="165"/>
  <c r="H106" i="165"/>
  <c r="I106" i="165"/>
  <c r="H107" i="165"/>
  <c r="I107" i="165"/>
  <c r="H108" i="165"/>
  <c r="I108" i="165"/>
  <c r="H109" i="165"/>
  <c r="I109" i="165"/>
  <c r="H110" i="165"/>
  <c r="I110" i="165"/>
  <c r="H111" i="165"/>
  <c r="I111" i="165"/>
  <c r="I94" i="165"/>
  <c r="H94" i="165"/>
  <c r="G110" i="165"/>
  <c r="G111" i="165"/>
  <c r="G112" i="165"/>
  <c r="G107" i="165"/>
  <c r="G108" i="165"/>
  <c r="G109" i="165"/>
  <c r="G106" i="165"/>
  <c r="G95" i="165"/>
  <c r="G96" i="165"/>
  <c r="G97" i="165"/>
  <c r="G99" i="165"/>
  <c r="G100" i="165"/>
  <c r="G101" i="165"/>
  <c r="G102" i="165"/>
  <c r="G103" i="165"/>
  <c r="G104" i="165"/>
  <c r="G105" i="165"/>
  <c r="G94" i="165"/>
  <c r="D107" i="165"/>
  <c r="D108" i="165"/>
  <c r="D109" i="165"/>
  <c r="D110" i="165"/>
  <c r="D111" i="165"/>
  <c r="D112" i="165"/>
  <c r="D113" i="165"/>
  <c r="D106" i="165"/>
  <c r="D95" i="165"/>
  <c r="D96" i="165"/>
  <c r="D97" i="165"/>
  <c r="D98" i="165"/>
  <c r="D99" i="165"/>
  <c r="D100" i="165"/>
  <c r="D101" i="165"/>
  <c r="D102" i="165"/>
  <c r="D103" i="165"/>
  <c r="D104" i="165"/>
  <c r="D105" i="165"/>
  <c r="D94" i="165"/>
  <c r="G291" i="95"/>
  <c r="J291" i="95" s="1"/>
  <c r="G259" i="95"/>
  <c r="J259" i="95" s="1"/>
  <c r="C302" i="95"/>
  <c r="E295" i="95"/>
  <c r="F295" i="95"/>
  <c r="I295" i="95" s="1"/>
  <c r="E44" i="199"/>
  <c r="F44" i="199"/>
  <c r="G44" i="199"/>
  <c r="J94" i="165" l="1"/>
  <c r="D114" i="165"/>
  <c r="I119" i="182"/>
  <c r="G295" i="95"/>
  <c r="J295" i="95" s="1"/>
  <c r="H295" i="95"/>
  <c r="E302" i="95"/>
  <c r="F302" i="95"/>
  <c r="I302" i="95" s="1"/>
  <c r="D302" i="95"/>
  <c r="E120" i="182"/>
  <c r="E121" i="182" s="1"/>
  <c r="G119" i="182"/>
  <c r="J119" i="182" s="1"/>
  <c r="H119" i="182"/>
  <c r="J111" i="165"/>
  <c r="J109" i="165"/>
  <c r="J107" i="165"/>
  <c r="J105" i="165"/>
  <c r="J103" i="165"/>
  <c r="J101" i="165"/>
  <c r="J99" i="165"/>
  <c r="J97" i="165"/>
  <c r="J95" i="165"/>
  <c r="J110" i="165"/>
  <c r="J108" i="165"/>
  <c r="J106" i="165"/>
  <c r="J104" i="165"/>
  <c r="J102" i="165"/>
  <c r="J100" i="165"/>
  <c r="J98" i="165"/>
  <c r="J96" i="165"/>
  <c r="J112" i="165"/>
  <c r="H36" i="199"/>
  <c r="I36" i="199"/>
  <c r="H38" i="199"/>
  <c r="I38" i="199"/>
  <c r="J38" i="199"/>
  <c r="H39" i="199"/>
  <c r="I39" i="199"/>
  <c r="J39" i="199"/>
  <c r="H40" i="199"/>
  <c r="I40" i="199"/>
  <c r="J40" i="199"/>
  <c r="H41" i="199"/>
  <c r="I41" i="199"/>
  <c r="J41" i="199"/>
  <c r="H43" i="199"/>
  <c r="I43" i="199"/>
  <c r="I35" i="199"/>
  <c r="H35" i="199"/>
  <c r="I10" i="199"/>
  <c r="I11" i="199"/>
  <c r="I12" i="199"/>
  <c r="I13" i="199"/>
  <c r="I14" i="199"/>
  <c r="I15" i="199"/>
  <c r="I16" i="199"/>
  <c r="I17" i="199"/>
  <c r="I18" i="199"/>
  <c r="I19" i="199"/>
  <c r="I20" i="199"/>
  <c r="I21" i="199"/>
  <c r="I9" i="199"/>
  <c r="H10" i="199"/>
  <c r="H11" i="199"/>
  <c r="H12" i="199"/>
  <c r="H13" i="199"/>
  <c r="H14" i="199"/>
  <c r="H15" i="199"/>
  <c r="H16" i="199"/>
  <c r="H17" i="199"/>
  <c r="H18" i="199"/>
  <c r="H19" i="199"/>
  <c r="H20" i="199"/>
  <c r="H21" i="199"/>
  <c r="H9" i="199"/>
  <c r="C37" i="199"/>
  <c r="D36" i="199"/>
  <c r="J36" i="199" s="1"/>
  <c r="D43" i="199"/>
  <c r="J43" i="199" s="1"/>
  <c r="D35" i="199"/>
  <c r="J35" i="199" s="1"/>
  <c r="D12" i="199"/>
  <c r="J12" i="199" s="1"/>
  <c r="D13" i="199"/>
  <c r="J13" i="199" s="1"/>
  <c r="D14" i="199"/>
  <c r="J14" i="199" s="1"/>
  <c r="D15" i="199"/>
  <c r="J15" i="199" s="1"/>
  <c r="D16" i="199"/>
  <c r="J16" i="199" s="1"/>
  <c r="D17" i="199"/>
  <c r="J17" i="199" s="1"/>
  <c r="D18" i="199"/>
  <c r="J18" i="199" s="1"/>
  <c r="D19" i="199"/>
  <c r="J19" i="199" s="1"/>
  <c r="D20" i="199"/>
  <c r="J20" i="199" s="1"/>
  <c r="D21" i="199"/>
  <c r="J21" i="199" s="1"/>
  <c r="D11" i="199"/>
  <c r="J11" i="199" s="1"/>
  <c r="D10" i="199"/>
  <c r="J10" i="199" s="1"/>
  <c r="D9" i="199"/>
  <c r="J9" i="199" s="1"/>
  <c r="B37" i="199"/>
  <c r="J42" i="199" l="1"/>
  <c r="I42" i="199"/>
  <c r="H42" i="199"/>
  <c r="G302" i="95"/>
  <c r="J302" i="95" s="1"/>
  <c r="H302" i="95"/>
  <c r="E122" i="182"/>
  <c r="G120" i="182"/>
  <c r="J120" i="182" s="1"/>
  <c r="H120" i="182"/>
  <c r="G121" i="182"/>
  <c r="J121" i="182" s="1"/>
  <c r="H121" i="182"/>
  <c r="I37" i="199"/>
  <c r="I44" i="199" s="1"/>
  <c r="C44" i="199"/>
  <c r="H37" i="199"/>
  <c r="H44" i="199" s="1"/>
  <c r="B44" i="199"/>
  <c r="D37" i="199"/>
  <c r="H495" i="187"/>
  <c r="I495" i="187"/>
  <c r="H496" i="187"/>
  <c r="I496" i="187"/>
  <c r="H497" i="187"/>
  <c r="I497" i="187"/>
  <c r="H498" i="187"/>
  <c r="I498" i="187"/>
  <c r="H499" i="187"/>
  <c r="I499" i="187"/>
  <c r="H537" i="195"/>
  <c r="I537" i="195"/>
  <c r="H538" i="195"/>
  <c r="I538" i="195"/>
  <c r="H539" i="195"/>
  <c r="I539" i="195"/>
  <c r="H540" i="195"/>
  <c r="I540" i="195"/>
  <c r="H541" i="195"/>
  <c r="I541" i="195"/>
  <c r="I494" i="187"/>
  <c r="I536" i="195"/>
  <c r="H494" i="187"/>
  <c r="H536" i="195"/>
  <c r="G499" i="187"/>
  <c r="J499" i="187" s="1"/>
  <c r="G495" i="187"/>
  <c r="J495" i="187" s="1"/>
  <c r="G496" i="187"/>
  <c r="J496" i="187" s="1"/>
  <c r="G497" i="187"/>
  <c r="J497" i="187" s="1"/>
  <c r="G498" i="187"/>
  <c r="J498" i="187" s="1"/>
  <c r="G494" i="187"/>
  <c r="J494" i="187" s="1"/>
  <c r="G536" i="195"/>
  <c r="J536" i="195" s="1"/>
  <c r="I467" i="187"/>
  <c r="I468" i="187"/>
  <c r="I469" i="187"/>
  <c r="I470" i="187"/>
  <c r="I471" i="187"/>
  <c r="I473" i="187"/>
  <c r="I474" i="187"/>
  <c r="I475" i="187"/>
  <c r="I476" i="187"/>
  <c r="I477" i="187"/>
  <c r="I479" i="187"/>
  <c r="I481" i="187"/>
  <c r="I482" i="187"/>
  <c r="I483" i="187"/>
  <c r="I484" i="187"/>
  <c r="I485" i="187"/>
  <c r="I486" i="187"/>
  <c r="I487" i="187"/>
  <c r="I488" i="187"/>
  <c r="I489" i="187"/>
  <c r="I490" i="187"/>
  <c r="I491" i="195"/>
  <c r="I492" i="195"/>
  <c r="I493" i="195"/>
  <c r="I494" i="195"/>
  <c r="I495" i="195"/>
  <c r="I497" i="195"/>
  <c r="I498" i="195"/>
  <c r="I499" i="195"/>
  <c r="I500" i="195"/>
  <c r="I501" i="195"/>
  <c r="H467" i="187"/>
  <c r="H468" i="187"/>
  <c r="H469" i="187"/>
  <c r="H470" i="187"/>
  <c r="H471" i="187"/>
  <c r="H473" i="187"/>
  <c r="H474" i="187"/>
  <c r="H475" i="187"/>
  <c r="H476" i="187"/>
  <c r="H477" i="187"/>
  <c r="H479" i="187"/>
  <c r="H481" i="187"/>
  <c r="H482" i="187"/>
  <c r="H483" i="187"/>
  <c r="H484" i="187"/>
  <c r="H485" i="187"/>
  <c r="H486" i="187"/>
  <c r="H487" i="187"/>
  <c r="H488" i="187"/>
  <c r="H489" i="187"/>
  <c r="H490" i="187"/>
  <c r="H491" i="195"/>
  <c r="H492" i="195"/>
  <c r="H493" i="195"/>
  <c r="H494" i="195"/>
  <c r="H495" i="195"/>
  <c r="H497" i="195"/>
  <c r="H498" i="195"/>
  <c r="H499" i="195"/>
  <c r="H500" i="195"/>
  <c r="H501" i="195"/>
  <c r="H466" i="187"/>
  <c r="I466" i="187"/>
  <c r="H490" i="195"/>
  <c r="I490" i="195"/>
  <c r="I465" i="187"/>
  <c r="I489" i="195"/>
  <c r="H465" i="187"/>
  <c r="H489" i="195"/>
  <c r="G473" i="187"/>
  <c r="G474" i="187"/>
  <c r="G475" i="187"/>
  <c r="G476" i="187"/>
  <c r="G477" i="187"/>
  <c r="G478" i="187"/>
  <c r="G479" i="187"/>
  <c r="G481" i="187"/>
  <c r="G482" i="187"/>
  <c r="G483" i="187"/>
  <c r="G484" i="187"/>
  <c r="G485" i="187"/>
  <c r="G486" i="187"/>
  <c r="G487" i="187"/>
  <c r="G488" i="187"/>
  <c r="G489" i="187"/>
  <c r="G490" i="187"/>
  <c r="G491" i="187"/>
  <c r="J497" i="195"/>
  <c r="G523" i="195"/>
  <c r="J523" i="195" s="1"/>
  <c r="G529" i="195"/>
  <c r="J529" i="195" s="1"/>
  <c r="G471" i="187"/>
  <c r="G470" i="187"/>
  <c r="G467" i="187"/>
  <c r="G468" i="187"/>
  <c r="G469" i="187"/>
  <c r="G466" i="187"/>
  <c r="G465" i="187"/>
  <c r="G489" i="195"/>
  <c r="D466" i="187"/>
  <c r="D467" i="187"/>
  <c r="D468" i="187"/>
  <c r="D469" i="187"/>
  <c r="D470" i="187"/>
  <c r="D471" i="187"/>
  <c r="D465" i="187"/>
  <c r="D489" i="195"/>
  <c r="H455" i="187"/>
  <c r="I455" i="187"/>
  <c r="H456" i="187"/>
  <c r="I456" i="187"/>
  <c r="H478" i="195"/>
  <c r="I478" i="195"/>
  <c r="H479" i="195"/>
  <c r="I479" i="195"/>
  <c r="H454" i="187"/>
  <c r="I454" i="187"/>
  <c r="H477" i="195"/>
  <c r="I477" i="195"/>
  <c r="H439" i="187"/>
  <c r="I439" i="187"/>
  <c r="H440" i="187"/>
  <c r="I440" i="187"/>
  <c r="H441" i="187"/>
  <c r="I441" i="187"/>
  <c r="H442" i="187"/>
  <c r="I442" i="187"/>
  <c r="H443" i="187"/>
  <c r="I443" i="187"/>
  <c r="H444" i="187"/>
  <c r="I444" i="187"/>
  <c r="H445" i="187"/>
  <c r="I445" i="187"/>
  <c r="H446" i="187"/>
  <c r="I446" i="187"/>
  <c r="H447" i="187"/>
  <c r="I447" i="187"/>
  <c r="H448" i="187"/>
  <c r="I448" i="187"/>
  <c r="H449" i="187"/>
  <c r="I449" i="187"/>
  <c r="H450" i="187"/>
  <c r="I450" i="187"/>
  <c r="H451" i="187"/>
  <c r="I451" i="187"/>
  <c r="H452" i="187"/>
  <c r="I452" i="187"/>
  <c r="H453" i="187"/>
  <c r="I453" i="187"/>
  <c r="H463" i="195"/>
  <c r="I463" i="195"/>
  <c r="H464" i="195"/>
  <c r="I464" i="195"/>
  <c r="H465" i="195"/>
  <c r="I465" i="195"/>
  <c r="H466" i="195"/>
  <c r="I466" i="195"/>
  <c r="H467" i="195"/>
  <c r="I467" i="195"/>
  <c r="H468" i="195"/>
  <c r="I468" i="195"/>
  <c r="H469" i="195"/>
  <c r="I469" i="195"/>
  <c r="H470" i="195"/>
  <c r="I470" i="195"/>
  <c r="H471" i="195"/>
  <c r="I471" i="195"/>
  <c r="H472" i="195"/>
  <c r="I472" i="195"/>
  <c r="H473" i="195"/>
  <c r="I473" i="195"/>
  <c r="H474" i="195"/>
  <c r="I474" i="195"/>
  <c r="H475" i="195"/>
  <c r="I475" i="195"/>
  <c r="H476" i="195"/>
  <c r="I476" i="195"/>
  <c r="H438" i="187"/>
  <c r="I438" i="187"/>
  <c r="H461" i="195"/>
  <c r="I461" i="195"/>
  <c r="H436" i="187"/>
  <c r="I436" i="187"/>
  <c r="H437" i="187"/>
  <c r="I437" i="187"/>
  <c r="H459" i="195"/>
  <c r="I459" i="195"/>
  <c r="H460" i="195"/>
  <c r="I460" i="195"/>
  <c r="I435" i="187"/>
  <c r="I458" i="195"/>
  <c r="H435" i="187"/>
  <c r="H458" i="195"/>
  <c r="G456" i="187"/>
  <c r="G453" i="187"/>
  <c r="G454" i="187"/>
  <c r="G455" i="187"/>
  <c r="G452" i="187"/>
  <c r="G448" i="187"/>
  <c r="G449" i="187"/>
  <c r="G450" i="187"/>
  <c r="G451" i="187"/>
  <c r="G446" i="187"/>
  <c r="G447" i="187"/>
  <c r="G445" i="187"/>
  <c r="G444" i="187"/>
  <c r="G441" i="187"/>
  <c r="G442" i="187"/>
  <c r="G443" i="187"/>
  <c r="G439" i="187"/>
  <c r="G440" i="187"/>
  <c r="G438" i="187"/>
  <c r="G436" i="187"/>
  <c r="G437" i="187"/>
  <c r="G435" i="187"/>
  <c r="G458" i="195"/>
  <c r="G433" i="187"/>
  <c r="G456" i="195"/>
  <c r="D436" i="187"/>
  <c r="D437" i="187"/>
  <c r="D438" i="187"/>
  <c r="D439" i="187"/>
  <c r="D440" i="187"/>
  <c r="D441" i="187"/>
  <c r="D442" i="187"/>
  <c r="D443" i="187"/>
  <c r="D444" i="187"/>
  <c r="D445" i="187"/>
  <c r="D446" i="187"/>
  <c r="D447" i="187"/>
  <c r="D448" i="187"/>
  <c r="D449" i="187"/>
  <c r="D450" i="187"/>
  <c r="D451" i="187"/>
  <c r="D452" i="187"/>
  <c r="D453" i="187"/>
  <c r="D454" i="187"/>
  <c r="D455" i="187"/>
  <c r="D456" i="187"/>
  <c r="D435" i="187"/>
  <c r="D458" i="195"/>
  <c r="I433" i="187"/>
  <c r="I456" i="195"/>
  <c r="H433" i="187"/>
  <c r="H456" i="195"/>
  <c r="D433" i="187"/>
  <c r="D456" i="195"/>
  <c r="H406" i="187"/>
  <c r="I406" i="187"/>
  <c r="H407" i="187"/>
  <c r="I407" i="187"/>
  <c r="H408" i="187"/>
  <c r="I408" i="187"/>
  <c r="H409" i="187"/>
  <c r="I409" i="187"/>
  <c r="H410" i="187"/>
  <c r="I410" i="187"/>
  <c r="H411" i="187"/>
  <c r="I411" i="187"/>
  <c r="H412" i="187"/>
  <c r="I412" i="187"/>
  <c r="H413" i="187"/>
  <c r="I413" i="187"/>
  <c r="H414" i="187"/>
  <c r="I414" i="187"/>
  <c r="H415" i="187"/>
  <c r="I415" i="187"/>
  <c r="H416" i="187"/>
  <c r="I416" i="187"/>
  <c r="H417" i="187"/>
  <c r="I417" i="187"/>
  <c r="H418" i="187"/>
  <c r="I418" i="187"/>
  <c r="H419" i="187"/>
  <c r="I419" i="187"/>
  <c r="I405" i="187"/>
  <c r="H405" i="187"/>
  <c r="G416" i="187"/>
  <c r="G417" i="187"/>
  <c r="G418" i="187"/>
  <c r="G419" i="187"/>
  <c r="G415" i="187"/>
  <c r="G410" i="187"/>
  <c r="G411" i="187"/>
  <c r="G412" i="187"/>
  <c r="G413" i="187"/>
  <c r="G414" i="187"/>
  <c r="G409" i="187"/>
  <c r="G406" i="187"/>
  <c r="G407" i="187"/>
  <c r="G408" i="187"/>
  <c r="G405" i="187"/>
  <c r="D406" i="187"/>
  <c r="D407" i="187"/>
  <c r="D408" i="187"/>
  <c r="D409" i="187"/>
  <c r="D410" i="187"/>
  <c r="D411" i="187"/>
  <c r="D412" i="187"/>
  <c r="D413" i="187"/>
  <c r="D414" i="187"/>
  <c r="D415" i="187"/>
  <c r="D416" i="187"/>
  <c r="D417" i="187"/>
  <c r="D418" i="187"/>
  <c r="D419" i="187"/>
  <c r="D405" i="187"/>
  <c r="D429" i="195"/>
  <c r="J429" i="195" s="1"/>
  <c r="E492" i="187"/>
  <c r="E500" i="187" s="1"/>
  <c r="F492" i="187"/>
  <c r="F500" i="187" s="1"/>
  <c r="K492" i="187"/>
  <c r="C491" i="187"/>
  <c r="I491" i="187" s="1"/>
  <c r="D491" i="187"/>
  <c r="C533" i="195"/>
  <c r="I533" i="195" s="1"/>
  <c r="B491" i="187"/>
  <c r="H491" i="187" s="1"/>
  <c r="B533" i="195"/>
  <c r="C478" i="187"/>
  <c r="D478" i="187"/>
  <c r="C502" i="195"/>
  <c r="I502" i="195" s="1"/>
  <c r="B478" i="187"/>
  <c r="B502" i="195"/>
  <c r="C462" i="195"/>
  <c r="I462" i="195" s="1"/>
  <c r="E462" i="195"/>
  <c r="F534" i="195"/>
  <c r="B462" i="195"/>
  <c r="H115" i="192"/>
  <c r="I115" i="192"/>
  <c r="H116" i="192"/>
  <c r="I116" i="192"/>
  <c r="H117" i="192"/>
  <c r="I117" i="192"/>
  <c r="H118" i="192"/>
  <c r="I118" i="192"/>
  <c r="H120" i="192"/>
  <c r="I120" i="192"/>
  <c r="H121" i="192"/>
  <c r="I121" i="192"/>
  <c r="H122" i="192"/>
  <c r="I122" i="192"/>
  <c r="H123" i="192"/>
  <c r="I123" i="192"/>
  <c r="I114" i="192"/>
  <c r="H114" i="192"/>
  <c r="G115" i="192"/>
  <c r="G116" i="192"/>
  <c r="G117" i="192"/>
  <c r="G118" i="192"/>
  <c r="G120" i="192"/>
  <c r="G121" i="192"/>
  <c r="G122" i="192"/>
  <c r="G123" i="192"/>
  <c r="G114" i="192"/>
  <c r="D125" i="192"/>
  <c r="D120" i="192"/>
  <c r="D121" i="192"/>
  <c r="D122" i="192"/>
  <c r="D123" i="192"/>
  <c r="D115" i="192"/>
  <c r="D116" i="192"/>
  <c r="D117" i="192"/>
  <c r="D118" i="192"/>
  <c r="D114" i="192"/>
  <c r="C124" i="192"/>
  <c r="E124" i="192"/>
  <c r="E125" i="192" s="1"/>
  <c r="F124" i="192"/>
  <c r="B124" i="192"/>
  <c r="C119" i="192"/>
  <c r="C126" i="192" s="1"/>
  <c r="E119" i="192"/>
  <c r="F119" i="192"/>
  <c r="B119" i="192"/>
  <c r="C184" i="188"/>
  <c r="E184" i="188"/>
  <c r="B184" i="188"/>
  <c r="C179" i="188"/>
  <c r="E179" i="188"/>
  <c r="F179" i="188"/>
  <c r="B179" i="188"/>
  <c r="B185" i="188" s="1"/>
  <c r="B186" i="188" s="1"/>
  <c r="D181" i="188"/>
  <c r="G173" i="188"/>
  <c r="G174" i="188"/>
  <c r="G175" i="188"/>
  <c r="G176" i="188"/>
  <c r="G177" i="188"/>
  <c r="G178" i="188"/>
  <c r="G172" i="188"/>
  <c r="D173" i="188"/>
  <c r="D174" i="188"/>
  <c r="D175" i="188"/>
  <c r="D176" i="188"/>
  <c r="D177" i="188"/>
  <c r="D178" i="188"/>
  <c r="D172" i="188"/>
  <c r="H199" i="185"/>
  <c r="I199" i="185"/>
  <c r="H181" i="185"/>
  <c r="I181" i="185"/>
  <c r="H182" i="185"/>
  <c r="I182" i="185"/>
  <c r="H183" i="185"/>
  <c r="I183" i="185"/>
  <c r="H184" i="185"/>
  <c r="I184" i="185"/>
  <c r="H185" i="185"/>
  <c r="I185" i="185"/>
  <c r="H186" i="185"/>
  <c r="I186" i="185"/>
  <c r="H187" i="185"/>
  <c r="I187" i="185"/>
  <c r="H188" i="185"/>
  <c r="I188" i="185"/>
  <c r="H189" i="185"/>
  <c r="I189" i="185"/>
  <c r="H190" i="185"/>
  <c r="I190" i="185"/>
  <c r="H192" i="185"/>
  <c r="I192" i="185"/>
  <c r="H193" i="185"/>
  <c r="I193" i="185"/>
  <c r="H194" i="185"/>
  <c r="I194" i="185"/>
  <c r="H195" i="185"/>
  <c r="I195" i="185"/>
  <c r="H196" i="185"/>
  <c r="I196" i="185"/>
  <c r="H198" i="185"/>
  <c r="I198" i="185"/>
  <c r="I180" i="185"/>
  <c r="H180" i="185"/>
  <c r="G199" i="185"/>
  <c r="G182" i="185"/>
  <c r="G183" i="185"/>
  <c r="G184" i="185"/>
  <c r="G185" i="185"/>
  <c r="G186" i="185"/>
  <c r="G187" i="185"/>
  <c r="G188" i="185"/>
  <c r="G189" i="185"/>
  <c r="G190" i="185"/>
  <c r="G192" i="185"/>
  <c r="G193" i="185"/>
  <c r="G194" i="185"/>
  <c r="G195" i="185"/>
  <c r="G196" i="185"/>
  <c r="G198" i="185"/>
  <c r="G181" i="185"/>
  <c r="G180" i="185"/>
  <c r="C197" i="185"/>
  <c r="E197" i="185"/>
  <c r="F197" i="185"/>
  <c r="B197" i="185"/>
  <c r="C191" i="185"/>
  <c r="C200" i="185" s="1"/>
  <c r="C201" i="185" s="1"/>
  <c r="E191" i="185"/>
  <c r="F191" i="185"/>
  <c r="B191" i="185"/>
  <c r="B200" i="185" s="1"/>
  <c r="B201" i="185" s="1"/>
  <c r="D181" i="185"/>
  <c r="D182" i="185"/>
  <c r="D183" i="185"/>
  <c r="D184" i="185"/>
  <c r="D185" i="185"/>
  <c r="D186" i="185"/>
  <c r="D187" i="185"/>
  <c r="D188" i="185"/>
  <c r="D189" i="185"/>
  <c r="D190" i="185"/>
  <c r="D192" i="185"/>
  <c r="D193" i="185"/>
  <c r="D194" i="185"/>
  <c r="D195" i="185"/>
  <c r="D196" i="185"/>
  <c r="D198" i="185"/>
  <c r="D199" i="185"/>
  <c r="D180" i="185"/>
  <c r="H47" i="181"/>
  <c r="I47" i="181"/>
  <c r="D47" i="181"/>
  <c r="J47" i="181" s="1"/>
  <c r="D45" i="181"/>
  <c r="D46" i="181"/>
  <c r="D44" i="181"/>
  <c r="C48" i="181"/>
  <c r="E48" i="181"/>
  <c r="F48" i="181"/>
  <c r="G48" i="181"/>
  <c r="B48" i="181"/>
  <c r="J122" i="192" l="1"/>
  <c r="J120" i="192"/>
  <c r="J118" i="192"/>
  <c r="J190" i="185"/>
  <c r="J186" i="185"/>
  <c r="J182" i="185"/>
  <c r="J199" i="185"/>
  <c r="E185" i="188"/>
  <c r="E186" i="188" s="1"/>
  <c r="C185" i="188"/>
  <c r="C186" i="188" s="1"/>
  <c r="I191" i="185"/>
  <c r="J194" i="185"/>
  <c r="D119" i="192"/>
  <c r="D124" i="192"/>
  <c r="D179" i="188"/>
  <c r="G179" i="188"/>
  <c r="I119" i="192"/>
  <c r="I124" i="192"/>
  <c r="J454" i="187"/>
  <c r="E534" i="195"/>
  <c r="G462" i="195"/>
  <c r="H502" i="195"/>
  <c r="D502" i="195"/>
  <c r="J502" i="195" s="1"/>
  <c r="D462" i="195"/>
  <c r="F542" i="195"/>
  <c r="H533" i="195"/>
  <c r="D533" i="195"/>
  <c r="J533" i="195" s="1"/>
  <c r="H119" i="192"/>
  <c r="J123" i="192"/>
  <c r="J121" i="192"/>
  <c r="J116" i="192"/>
  <c r="F125" i="192"/>
  <c r="F126" i="192" s="1"/>
  <c r="I126" i="192" s="1"/>
  <c r="J114" i="192"/>
  <c r="J117" i="192"/>
  <c r="J115" i="192"/>
  <c r="H122" i="182"/>
  <c r="G122" i="182"/>
  <c r="J122" i="182" s="1"/>
  <c r="E123" i="182"/>
  <c r="J37" i="199"/>
  <c r="J44" i="199" s="1"/>
  <c r="D44" i="199"/>
  <c r="J414" i="187"/>
  <c r="J450" i="187"/>
  <c r="J456" i="187"/>
  <c r="J442" i="187"/>
  <c r="B492" i="187"/>
  <c r="B500" i="187" s="1"/>
  <c r="C492" i="187"/>
  <c r="C500" i="187" s="1"/>
  <c r="J449" i="187"/>
  <c r="J446" i="187"/>
  <c r="J448" i="187"/>
  <c r="J407" i="187"/>
  <c r="J466" i="187"/>
  <c r="J406" i="187"/>
  <c r="J410" i="187"/>
  <c r="J418" i="187"/>
  <c r="J456" i="195"/>
  <c r="J436" i="187"/>
  <c r="J451" i="187"/>
  <c r="J489" i="195"/>
  <c r="J433" i="187"/>
  <c r="J411" i="187"/>
  <c r="J437" i="187"/>
  <c r="J441" i="187"/>
  <c r="J435" i="187"/>
  <c r="J440" i="187"/>
  <c r="J409" i="187"/>
  <c r="J413" i="187"/>
  <c r="J417" i="187"/>
  <c r="J447" i="187"/>
  <c r="J439" i="187"/>
  <c r="J443" i="187"/>
  <c r="J444" i="187"/>
  <c r="J452" i="187"/>
  <c r="J455" i="187"/>
  <c r="J465" i="187"/>
  <c r="J419" i="187"/>
  <c r="J445" i="187"/>
  <c r="J453" i="187"/>
  <c r="J405" i="187"/>
  <c r="J408" i="187"/>
  <c r="J412" i="187"/>
  <c r="J415" i="187"/>
  <c r="J416" i="187"/>
  <c r="J458" i="195"/>
  <c r="J438" i="187"/>
  <c r="B534" i="195"/>
  <c r="H478" i="187"/>
  <c r="H492" i="187" s="1"/>
  <c r="H500" i="187" s="1"/>
  <c r="H462" i="195"/>
  <c r="C534" i="195"/>
  <c r="C542" i="195" s="1"/>
  <c r="I478" i="187"/>
  <c r="I492" i="187" s="1"/>
  <c r="I500" i="187" s="1"/>
  <c r="G492" i="187"/>
  <c r="G500" i="187" s="1"/>
  <c r="D492" i="187"/>
  <c r="D500" i="187" s="1"/>
  <c r="E126" i="192"/>
  <c r="G126" i="192" s="1"/>
  <c r="H125" i="192"/>
  <c r="B126" i="192"/>
  <c r="D126" i="192" s="1"/>
  <c r="G124" i="192"/>
  <c r="G119" i="192"/>
  <c r="H124" i="192"/>
  <c r="F180" i="188"/>
  <c r="G180" i="188" s="1"/>
  <c r="D183" i="188"/>
  <c r="D180" i="188"/>
  <c r="D182" i="188"/>
  <c r="J192" i="185"/>
  <c r="J187" i="185"/>
  <c r="J183" i="185"/>
  <c r="D191" i="185"/>
  <c r="H191" i="185"/>
  <c r="H197" i="185"/>
  <c r="J180" i="185"/>
  <c r="J181" i="185"/>
  <c r="J189" i="185"/>
  <c r="J185" i="185"/>
  <c r="D197" i="185"/>
  <c r="J193" i="185"/>
  <c r="J188" i="185"/>
  <c r="J184" i="185"/>
  <c r="J195" i="185"/>
  <c r="J198" i="185"/>
  <c r="G191" i="185"/>
  <c r="J196" i="185"/>
  <c r="I197" i="185"/>
  <c r="G197" i="185"/>
  <c r="E200" i="185"/>
  <c r="F200" i="185"/>
  <c r="D48" i="181"/>
  <c r="H46" i="181"/>
  <c r="I46" i="181"/>
  <c r="J46" i="181"/>
  <c r="H45" i="181"/>
  <c r="I45" i="181"/>
  <c r="J45" i="181"/>
  <c r="I44" i="181"/>
  <c r="J44" i="181"/>
  <c r="H44" i="181"/>
  <c r="H48" i="181" s="1"/>
  <c r="H50" i="180"/>
  <c r="I50" i="180"/>
  <c r="H51" i="180"/>
  <c r="I51" i="180"/>
  <c r="H52" i="180"/>
  <c r="I52" i="180"/>
  <c r="H49" i="180"/>
  <c r="I49" i="180"/>
  <c r="D50" i="180"/>
  <c r="J50" i="180" s="1"/>
  <c r="D51" i="180"/>
  <c r="J51" i="180" s="1"/>
  <c r="D52" i="180"/>
  <c r="J52" i="180" s="1"/>
  <c r="D49" i="180"/>
  <c r="J49" i="180" s="1"/>
  <c r="C53" i="180"/>
  <c r="E53" i="180"/>
  <c r="F53" i="180"/>
  <c r="G53" i="180"/>
  <c r="B53" i="180"/>
  <c r="H70" i="177"/>
  <c r="I70" i="177"/>
  <c r="I69" i="177"/>
  <c r="H69" i="177"/>
  <c r="C71" i="177"/>
  <c r="E71" i="177"/>
  <c r="F71" i="177"/>
  <c r="G71" i="177"/>
  <c r="B71" i="177"/>
  <c r="H106" i="174"/>
  <c r="I106" i="174"/>
  <c r="H103" i="174"/>
  <c r="I103" i="174"/>
  <c r="H104" i="174"/>
  <c r="I104" i="174"/>
  <c r="H105" i="174"/>
  <c r="I105" i="174"/>
  <c r="H89" i="174"/>
  <c r="I89" i="174"/>
  <c r="H90" i="174"/>
  <c r="I90" i="174"/>
  <c r="H91" i="174"/>
  <c r="I91" i="174"/>
  <c r="H92" i="174"/>
  <c r="I92" i="174"/>
  <c r="H93" i="174"/>
  <c r="I93" i="174"/>
  <c r="H94" i="174"/>
  <c r="I94" i="174"/>
  <c r="H95" i="174"/>
  <c r="I95" i="174"/>
  <c r="H96" i="174"/>
  <c r="I96" i="174"/>
  <c r="H97" i="174"/>
  <c r="I97" i="174"/>
  <c r="H98" i="174"/>
  <c r="I98" i="174"/>
  <c r="H99" i="174"/>
  <c r="I99" i="174"/>
  <c r="H100" i="174"/>
  <c r="I100" i="174"/>
  <c r="H101" i="174"/>
  <c r="I101" i="174"/>
  <c r="H102" i="174"/>
  <c r="I102" i="174"/>
  <c r="I88" i="174"/>
  <c r="H88" i="174"/>
  <c r="G89" i="174"/>
  <c r="G90" i="174"/>
  <c r="G91" i="174"/>
  <c r="G92" i="174"/>
  <c r="G93" i="174"/>
  <c r="G94" i="174"/>
  <c r="J94" i="174" s="1"/>
  <c r="G95" i="174"/>
  <c r="G96" i="174"/>
  <c r="G97" i="174"/>
  <c r="G98" i="174"/>
  <c r="J98" i="174" s="1"/>
  <c r="G99" i="174"/>
  <c r="G100" i="174"/>
  <c r="G101" i="174"/>
  <c r="G102" i="174"/>
  <c r="J102" i="174" s="1"/>
  <c r="G103" i="174"/>
  <c r="G104" i="174"/>
  <c r="G105" i="174"/>
  <c r="G106" i="174"/>
  <c r="J106" i="174" s="1"/>
  <c r="G88" i="174"/>
  <c r="D89" i="174"/>
  <c r="J89" i="174" s="1"/>
  <c r="D90" i="174"/>
  <c r="D91" i="174"/>
  <c r="D92" i="174"/>
  <c r="D93" i="174"/>
  <c r="J93" i="174" s="1"/>
  <c r="D94" i="174"/>
  <c r="D95" i="174"/>
  <c r="D96" i="174"/>
  <c r="D97" i="174"/>
  <c r="J97" i="174" s="1"/>
  <c r="D98" i="174"/>
  <c r="D99" i="174"/>
  <c r="D100" i="174"/>
  <c r="D101" i="174"/>
  <c r="J101" i="174" s="1"/>
  <c r="D102" i="174"/>
  <c r="D103" i="174"/>
  <c r="J103" i="174" s="1"/>
  <c r="D104" i="174"/>
  <c r="D105" i="174"/>
  <c r="D106" i="174"/>
  <c r="D88" i="174"/>
  <c r="H88" i="171"/>
  <c r="I88" i="171"/>
  <c r="H89" i="171"/>
  <c r="I89" i="171"/>
  <c r="H90" i="171"/>
  <c r="I90" i="171"/>
  <c r="H91" i="171"/>
  <c r="I91" i="171"/>
  <c r="H92" i="171"/>
  <c r="I92" i="171"/>
  <c r="H93" i="171"/>
  <c r="I93" i="171"/>
  <c r="H94" i="171"/>
  <c r="I94" i="171"/>
  <c r="H95" i="171"/>
  <c r="I95" i="171"/>
  <c r="H96" i="171"/>
  <c r="I96" i="171"/>
  <c r="H97" i="171"/>
  <c r="I97" i="171"/>
  <c r="H98" i="171"/>
  <c r="I98" i="171"/>
  <c r="H99" i="171"/>
  <c r="I99" i="171"/>
  <c r="H100" i="171"/>
  <c r="I100" i="171"/>
  <c r="I87" i="171"/>
  <c r="H87" i="171"/>
  <c r="D88" i="171"/>
  <c r="J88" i="171" s="1"/>
  <c r="D89" i="171"/>
  <c r="J89" i="171" s="1"/>
  <c r="D90" i="171"/>
  <c r="J90" i="171" s="1"/>
  <c r="D91" i="171"/>
  <c r="J91" i="171" s="1"/>
  <c r="D92" i="171"/>
  <c r="J92" i="171" s="1"/>
  <c r="D93" i="171"/>
  <c r="J93" i="171" s="1"/>
  <c r="D94" i="171"/>
  <c r="J94" i="171" s="1"/>
  <c r="D95" i="171"/>
  <c r="J95" i="171" s="1"/>
  <c r="D96" i="171"/>
  <c r="J96" i="171" s="1"/>
  <c r="D97" i="171"/>
  <c r="J97" i="171" s="1"/>
  <c r="D98" i="171"/>
  <c r="J98" i="171" s="1"/>
  <c r="D99" i="171"/>
  <c r="J99" i="171" s="1"/>
  <c r="D100" i="171"/>
  <c r="J100" i="171" s="1"/>
  <c r="D87" i="171"/>
  <c r="J87" i="171" s="1"/>
  <c r="H133" i="168"/>
  <c r="I133" i="168"/>
  <c r="H134" i="168"/>
  <c r="I134" i="168"/>
  <c r="H135" i="168"/>
  <c r="I135" i="168"/>
  <c r="H136" i="168"/>
  <c r="I136" i="168"/>
  <c r="H137" i="168"/>
  <c r="I137" i="168"/>
  <c r="H138" i="168"/>
  <c r="I138" i="168"/>
  <c r="H139" i="168"/>
  <c r="I139" i="168"/>
  <c r="H140" i="168"/>
  <c r="I140" i="168"/>
  <c r="H141" i="168"/>
  <c r="I141" i="168"/>
  <c r="H142" i="168"/>
  <c r="I142" i="168"/>
  <c r="H143" i="168"/>
  <c r="I143" i="168"/>
  <c r="H144" i="168"/>
  <c r="I144" i="168"/>
  <c r="H145" i="168"/>
  <c r="I145" i="168"/>
  <c r="H146" i="168"/>
  <c r="I146" i="168"/>
  <c r="I132" i="168"/>
  <c r="H132" i="168"/>
  <c r="G133" i="168"/>
  <c r="G134" i="168"/>
  <c r="G135" i="168"/>
  <c r="G136" i="168"/>
  <c r="G137" i="168"/>
  <c r="G138" i="168"/>
  <c r="G139" i="168"/>
  <c r="G140" i="168"/>
  <c r="G141" i="168"/>
  <c r="G142" i="168"/>
  <c r="G143" i="168"/>
  <c r="G144" i="168"/>
  <c r="G145" i="168"/>
  <c r="G146" i="168"/>
  <c r="G132" i="168"/>
  <c r="D133" i="168"/>
  <c r="D134" i="168"/>
  <c r="D135" i="168"/>
  <c r="D136" i="168"/>
  <c r="D137" i="168"/>
  <c r="D138" i="168"/>
  <c r="D139" i="168"/>
  <c r="D140" i="168"/>
  <c r="D141" i="168"/>
  <c r="D142" i="168"/>
  <c r="D143" i="168"/>
  <c r="D144" i="168"/>
  <c r="D145" i="168"/>
  <c r="D146" i="168"/>
  <c r="D132" i="168"/>
  <c r="C147" i="168"/>
  <c r="E147" i="168"/>
  <c r="F147" i="168"/>
  <c r="B147" i="168"/>
  <c r="H97" i="162"/>
  <c r="I97" i="162"/>
  <c r="H98" i="162"/>
  <c r="I98" i="162"/>
  <c r="H99" i="162"/>
  <c r="I99" i="162"/>
  <c r="H100" i="162"/>
  <c r="I100" i="162"/>
  <c r="H101" i="162"/>
  <c r="I101" i="162"/>
  <c r="I96" i="162"/>
  <c r="H96" i="162"/>
  <c r="D97" i="162"/>
  <c r="J97" i="162" s="1"/>
  <c r="D98" i="162"/>
  <c r="J98" i="162" s="1"/>
  <c r="D99" i="162"/>
  <c r="J99" i="162" s="1"/>
  <c r="D100" i="162"/>
  <c r="J100" i="162" s="1"/>
  <c r="D101" i="162"/>
  <c r="J101" i="162" s="1"/>
  <c r="D96" i="162"/>
  <c r="J96" i="162" s="1"/>
  <c r="C102" i="162"/>
  <c r="B102" i="162"/>
  <c r="H165" i="159"/>
  <c r="I165" i="159"/>
  <c r="H166" i="159"/>
  <c r="I166" i="159"/>
  <c r="H167" i="159"/>
  <c r="I167" i="159"/>
  <c r="H168" i="159"/>
  <c r="I168" i="159"/>
  <c r="H169" i="159"/>
  <c r="I169" i="159"/>
  <c r="H170" i="159"/>
  <c r="I170" i="159"/>
  <c r="H171" i="159"/>
  <c r="I171" i="159"/>
  <c r="H172" i="159"/>
  <c r="I172" i="159"/>
  <c r="H173" i="159"/>
  <c r="I173" i="159"/>
  <c r="H174" i="159"/>
  <c r="I174" i="159"/>
  <c r="H175" i="159"/>
  <c r="I175" i="159"/>
  <c r="H176" i="159"/>
  <c r="I176" i="159"/>
  <c r="H177" i="159"/>
  <c r="I177" i="159"/>
  <c r="H178" i="159"/>
  <c r="I178" i="159"/>
  <c r="H179" i="159"/>
  <c r="I179" i="159"/>
  <c r="H180" i="159"/>
  <c r="I180" i="159"/>
  <c r="H181" i="159"/>
  <c r="I181" i="159"/>
  <c r="H182" i="159"/>
  <c r="I182" i="159"/>
  <c r="H183" i="159"/>
  <c r="I183" i="159"/>
  <c r="H184" i="159"/>
  <c r="I184" i="159"/>
  <c r="H185" i="159"/>
  <c r="I185" i="159"/>
  <c r="H164" i="159"/>
  <c r="I164" i="159"/>
  <c r="I163" i="159"/>
  <c r="H163" i="159"/>
  <c r="G165" i="159"/>
  <c r="G166" i="159"/>
  <c r="G167" i="159"/>
  <c r="G168" i="159"/>
  <c r="G169" i="159"/>
  <c r="G170" i="159"/>
  <c r="G171" i="159"/>
  <c r="G172" i="159"/>
  <c r="G173" i="159"/>
  <c r="G174" i="159"/>
  <c r="G175" i="159"/>
  <c r="G176" i="159"/>
  <c r="G177" i="159"/>
  <c r="G178" i="159"/>
  <c r="G179" i="159"/>
  <c r="G180" i="159"/>
  <c r="G181" i="159"/>
  <c r="G182" i="159"/>
  <c r="G183" i="159"/>
  <c r="G184" i="159"/>
  <c r="G185" i="159"/>
  <c r="G164" i="159"/>
  <c r="G163" i="159"/>
  <c r="D165" i="159"/>
  <c r="D166" i="159"/>
  <c r="D167" i="159"/>
  <c r="D168" i="159"/>
  <c r="D169" i="159"/>
  <c r="D170" i="159"/>
  <c r="D171" i="159"/>
  <c r="D172" i="159"/>
  <c r="D173" i="159"/>
  <c r="D174" i="159"/>
  <c r="D175" i="159"/>
  <c r="D176" i="159"/>
  <c r="D177" i="159"/>
  <c r="D178" i="159"/>
  <c r="D179" i="159"/>
  <c r="D180" i="159"/>
  <c r="D181" i="159"/>
  <c r="D182" i="159"/>
  <c r="D183" i="159"/>
  <c r="D184" i="159"/>
  <c r="D185" i="159"/>
  <c r="D164" i="159"/>
  <c r="D163" i="159"/>
  <c r="C186" i="159"/>
  <c r="E186" i="159"/>
  <c r="F186" i="159"/>
  <c r="B186" i="159"/>
  <c r="H182" i="156"/>
  <c r="I182" i="156"/>
  <c r="H179" i="156"/>
  <c r="I179" i="156"/>
  <c r="H180" i="156"/>
  <c r="I180" i="156"/>
  <c r="H181" i="156"/>
  <c r="I181" i="156"/>
  <c r="H164" i="156"/>
  <c r="I164" i="156"/>
  <c r="H165" i="156"/>
  <c r="I165" i="156"/>
  <c r="H166" i="156"/>
  <c r="I166" i="156"/>
  <c r="H167" i="156"/>
  <c r="I167" i="156"/>
  <c r="H168" i="156"/>
  <c r="I168" i="156"/>
  <c r="H169" i="156"/>
  <c r="I169" i="156"/>
  <c r="H170" i="156"/>
  <c r="I170" i="156"/>
  <c r="H171" i="156"/>
  <c r="I171" i="156"/>
  <c r="H172" i="156"/>
  <c r="I172" i="156"/>
  <c r="H173" i="156"/>
  <c r="I173" i="156"/>
  <c r="H174" i="156"/>
  <c r="I174" i="156"/>
  <c r="H175" i="156"/>
  <c r="I175" i="156"/>
  <c r="H176" i="156"/>
  <c r="I176" i="156"/>
  <c r="H177" i="156"/>
  <c r="I177" i="156"/>
  <c r="H178" i="156"/>
  <c r="I178" i="156"/>
  <c r="I163" i="156"/>
  <c r="H163" i="156"/>
  <c r="G179" i="156"/>
  <c r="G180" i="156"/>
  <c r="G181" i="156"/>
  <c r="G164" i="156"/>
  <c r="G165" i="156"/>
  <c r="G166" i="156"/>
  <c r="G167" i="156"/>
  <c r="G168" i="156"/>
  <c r="G169" i="156"/>
  <c r="G170" i="156"/>
  <c r="G171" i="156"/>
  <c r="G172" i="156"/>
  <c r="G173" i="156"/>
  <c r="G174" i="156"/>
  <c r="G175" i="156"/>
  <c r="G176" i="156"/>
  <c r="G177" i="156"/>
  <c r="G178" i="156"/>
  <c r="G163" i="156"/>
  <c r="D164" i="156"/>
  <c r="D165" i="156"/>
  <c r="D166" i="156"/>
  <c r="D167" i="156"/>
  <c r="D168" i="156"/>
  <c r="D169" i="156"/>
  <c r="D170" i="156"/>
  <c r="D171" i="156"/>
  <c r="D172" i="156"/>
  <c r="D173" i="156"/>
  <c r="D174" i="156"/>
  <c r="D175" i="156"/>
  <c r="D176" i="156"/>
  <c r="D177" i="156"/>
  <c r="D178" i="156"/>
  <c r="D179" i="156"/>
  <c r="D180" i="156"/>
  <c r="D181" i="156"/>
  <c r="D182" i="156"/>
  <c r="D163" i="156"/>
  <c r="H90" i="153"/>
  <c r="I90" i="153"/>
  <c r="H91" i="153"/>
  <c r="I91" i="153"/>
  <c r="H92" i="153"/>
  <c r="I92" i="153"/>
  <c r="H93" i="153"/>
  <c r="I93" i="153"/>
  <c r="H94" i="153"/>
  <c r="I94" i="153"/>
  <c r="H95" i="153"/>
  <c r="I95" i="153"/>
  <c r="H96" i="153"/>
  <c r="I96" i="153"/>
  <c r="H97" i="153"/>
  <c r="I97" i="153"/>
  <c r="H98" i="153"/>
  <c r="I98" i="153"/>
  <c r="H99" i="153"/>
  <c r="I99" i="153"/>
  <c r="H100" i="153"/>
  <c r="I100" i="153"/>
  <c r="H101" i="153"/>
  <c r="I101" i="153"/>
  <c r="H102" i="153"/>
  <c r="I102" i="153"/>
  <c r="H103" i="153"/>
  <c r="I103" i="153"/>
  <c r="H104" i="153"/>
  <c r="I104" i="153"/>
  <c r="H105" i="153"/>
  <c r="I105" i="153"/>
  <c r="I89" i="153"/>
  <c r="H89" i="153"/>
  <c r="G105" i="153"/>
  <c r="G102" i="153"/>
  <c r="G103" i="153"/>
  <c r="G104" i="153"/>
  <c r="G90" i="153"/>
  <c r="G91" i="153"/>
  <c r="G92" i="153"/>
  <c r="G93" i="153"/>
  <c r="G94" i="153"/>
  <c r="G95" i="153"/>
  <c r="G96" i="153"/>
  <c r="G97" i="153"/>
  <c r="G98" i="153"/>
  <c r="G99" i="153"/>
  <c r="G100" i="153"/>
  <c r="G101" i="153"/>
  <c r="G89" i="153"/>
  <c r="C106" i="153"/>
  <c r="E106" i="153"/>
  <c r="F106" i="153"/>
  <c r="B106" i="153"/>
  <c r="D90" i="153"/>
  <c r="D91" i="153"/>
  <c r="D92" i="153"/>
  <c r="D93" i="153"/>
  <c r="D94" i="153"/>
  <c r="D95" i="153"/>
  <c r="D96" i="153"/>
  <c r="D97" i="153"/>
  <c r="D98" i="153"/>
  <c r="D99" i="153"/>
  <c r="D100" i="153"/>
  <c r="D101" i="153"/>
  <c r="D102" i="153"/>
  <c r="D103" i="153"/>
  <c r="D104" i="153"/>
  <c r="D105" i="153"/>
  <c r="D89" i="153"/>
  <c r="I80" i="150"/>
  <c r="I81" i="150"/>
  <c r="I82" i="150"/>
  <c r="I83" i="150"/>
  <c r="I75" i="150"/>
  <c r="I76" i="150"/>
  <c r="I77" i="150"/>
  <c r="I78" i="150"/>
  <c r="I79" i="150"/>
  <c r="H81" i="150"/>
  <c r="H82" i="150"/>
  <c r="H83" i="150"/>
  <c r="H75" i="150"/>
  <c r="H76" i="150"/>
  <c r="H77" i="150"/>
  <c r="H78" i="150"/>
  <c r="H79" i="150"/>
  <c r="H80" i="150"/>
  <c r="H74" i="150"/>
  <c r="G75" i="150"/>
  <c r="G76" i="150"/>
  <c r="G77" i="150"/>
  <c r="G78" i="150"/>
  <c r="G79" i="150"/>
  <c r="G80" i="150"/>
  <c r="G81" i="150"/>
  <c r="G82" i="150"/>
  <c r="G83" i="150"/>
  <c r="G74" i="150"/>
  <c r="C84" i="150"/>
  <c r="E84" i="150"/>
  <c r="F84" i="150"/>
  <c r="B84" i="150"/>
  <c r="D75" i="150"/>
  <c r="D76" i="150"/>
  <c r="D77" i="150"/>
  <c r="D78" i="150"/>
  <c r="D79" i="150"/>
  <c r="D80" i="150"/>
  <c r="D81" i="150"/>
  <c r="D82" i="150"/>
  <c r="D83" i="150"/>
  <c r="D74" i="150"/>
  <c r="I192" i="147"/>
  <c r="I191" i="147"/>
  <c r="I190" i="147"/>
  <c r="H192" i="147"/>
  <c r="H191" i="147"/>
  <c r="H190" i="147"/>
  <c r="D189" i="147"/>
  <c r="D190" i="147"/>
  <c r="D191" i="147"/>
  <c r="D192" i="147"/>
  <c r="D193" i="147"/>
  <c r="D188" i="147"/>
  <c r="C194" i="147"/>
  <c r="C195" i="147" s="1"/>
  <c r="E194" i="147"/>
  <c r="E195" i="147" s="1"/>
  <c r="F194" i="147"/>
  <c r="F195" i="147" s="1"/>
  <c r="B194" i="147"/>
  <c r="B195" i="147" s="1"/>
  <c r="H160" i="147"/>
  <c r="I160" i="147"/>
  <c r="H161" i="147"/>
  <c r="I161" i="147"/>
  <c r="H162" i="147"/>
  <c r="I162" i="147"/>
  <c r="H163" i="147"/>
  <c r="I163" i="147"/>
  <c r="H164" i="147"/>
  <c r="I164" i="147"/>
  <c r="H165" i="147"/>
  <c r="I165" i="147"/>
  <c r="H166" i="147"/>
  <c r="I166" i="147"/>
  <c r="H167" i="147"/>
  <c r="I167" i="147"/>
  <c r="H168" i="147"/>
  <c r="I168" i="147"/>
  <c r="H169" i="147"/>
  <c r="I169" i="147"/>
  <c r="H170" i="147"/>
  <c r="I170" i="147"/>
  <c r="H171" i="147"/>
  <c r="I171" i="147"/>
  <c r="H172" i="147"/>
  <c r="I172" i="147"/>
  <c r="H173" i="147"/>
  <c r="I173" i="147"/>
  <c r="H174" i="147"/>
  <c r="I174" i="147"/>
  <c r="H175" i="147"/>
  <c r="I175" i="147"/>
  <c r="H176" i="147"/>
  <c r="I176" i="147"/>
  <c r="H177" i="147"/>
  <c r="I177" i="147"/>
  <c r="I159" i="147"/>
  <c r="H159" i="147"/>
  <c r="G160" i="147"/>
  <c r="G161" i="147"/>
  <c r="G162" i="147"/>
  <c r="G163" i="147"/>
  <c r="G164" i="147"/>
  <c r="G165" i="147"/>
  <c r="G166" i="147"/>
  <c r="G167" i="147"/>
  <c r="G168" i="147"/>
  <c r="G169" i="147"/>
  <c r="G170" i="147"/>
  <c r="G171" i="147"/>
  <c r="G172" i="147"/>
  <c r="G173" i="147"/>
  <c r="G174" i="147"/>
  <c r="G175" i="147"/>
  <c r="G176" i="147"/>
  <c r="G177" i="147"/>
  <c r="G159" i="147"/>
  <c r="D177" i="147"/>
  <c r="D160" i="147"/>
  <c r="D161" i="147"/>
  <c r="D162" i="147"/>
  <c r="D163" i="147"/>
  <c r="D164" i="147"/>
  <c r="D165" i="147"/>
  <c r="D166" i="147"/>
  <c r="D167" i="147"/>
  <c r="D168" i="147"/>
  <c r="D169" i="147"/>
  <c r="D170" i="147"/>
  <c r="D171" i="147"/>
  <c r="D172" i="147"/>
  <c r="D173" i="147"/>
  <c r="D174" i="147"/>
  <c r="D175" i="147"/>
  <c r="D176" i="147"/>
  <c r="D159" i="147"/>
  <c r="I93" i="144"/>
  <c r="I90" i="144"/>
  <c r="I91" i="144"/>
  <c r="I92" i="144"/>
  <c r="I86" i="144"/>
  <c r="I87" i="144"/>
  <c r="I88" i="144"/>
  <c r="I89" i="144"/>
  <c r="H93" i="144"/>
  <c r="J93" i="144" s="1"/>
  <c r="H90" i="144"/>
  <c r="J90" i="144" s="1"/>
  <c r="H91" i="144"/>
  <c r="J91" i="144" s="1"/>
  <c r="H92" i="144"/>
  <c r="J92" i="144" s="1"/>
  <c r="H86" i="144"/>
  <c r="H87" i="144"/>
  <c r="H88" i="144"/>
  <c r="H89" i="144"/>
  <c r="H85" i="144"/>
  <c r="G93" i="144"/>
  <c r="G90" i="144"/>
  <c r="G91" i="144"/>
  <c r="G92" i="144"/>
  <c r="G86" i="144"/>
  <c r="G87" i="144"/>
  <c r="G88" i="144"/>
  <c r="G89" i="144"/>
  <c r="G85" i="144"/>
  <c r="D93" i="144"/>
  <c r="D90" i="144"/>
  <c r="D91" i="144"/>
  <c r="D92" i="144"/>
  <c r="D86" i="144"/>
  <c r="D87" i="144"/>
  <c r="D88" i="144"/>
  <c r="D89" i="144"/>
  <c r="D85" i="144"/>
  <c r="C115" i="141"/>
  <c r="E115" i="141"/>
  <c r="F115" i="141"/>
  <c r="B115" i="141"/>
  <c r="H112" i="141"/>
  <c r="I112" i="141"/>
  <c r="H113" i="141"/>
  <c r="I113" i="141"/>
  <c r="H114" i="141"/>
  <c r="I114" i="141"/>
  <c r="H89" i="141"/>
  <c r="I89" i="141"/>
  <c r="H90" i="141"/>
  <c r="I90" i="141"/>
  <c r="H91" i="141"/>
  <c r="I91" i="141"/>
  <c r="H92" i="141"/>
  <c r="I92" i="141"/>
  <c r="H93" i="141"/>
  <c r="I93" i="141"/>
  <c r="H94" i="141"/>
  <c r="I94" i="141"/>
  <c r="H95" i="141"/>
  <c r="I95" i="141"/>
  <c r="H96" i="141"/>
  <c r="I96" i="141"/>
  <c r="H97" i="141"/>
  <c r="I97" i="141"/>
  <c r="H98" i="141"/>
  <c r="I98" i="141"/>
  <c r="H99" i="141"/>
  <c r="I99" i="141"/>
  <c r="H100" i="141"/>
  <c r="I100" i="141"/>
  <c r="H101" i="141"/>
  <c r="I101" i="141"/>
  <c r="H102" i="141"/>
  <c r="I102" i="141"/>
  <c r="H103" i="141"/>
  <c r="I103" i="141"/>
  <c r="H104" i="141"/>
  <c r="I104" i="141"/>
  <c r="H105" i="141"/>
  <c r="I105" i="141"/>
  <c r="H106" i="141"/>
  <c r="I106" i="141"/>
  <c r="H107" i="141"/>
  <c r="I107" i="141"/>
  <c r="H108" i="141"/>
  <c r="I108" i="141"/>
  <c r="H109" i="141"/>
  <c r="I109" i="141"/>
  <c r="H110" i="141"/>
  <c r="I110" i="141"/>
  <c r="H111" i="141"/>
  <c r="I111" i="141"/>
  <c r="I88" i="141"/>
  <c r="H88" i="141"/>
  <c r="G89" i="141"/>
  <c r="G90" i="141"/>
  <c r="G91" i="141"/>
  <c r="G92" i="141"/>
  <c r="G93" i="141"/>
  <c r="G94" i="141"/>
  <c r="G95" i="141"/>
  <c r="G96" i="141"/>
  <c r="G97" i="141"/>
  <c r="G98" i="141"/>
  <c r="G99" i="141"/>
  <c r="G100" i="141"/>
  <c r="G101" i="141"/>
  <c r="G102" i="141"/>
  <c r="G103" i="141"/>
  <c r="G104" i="141"/>
  <c r="G105" i="141"/>
  <c r="G106" i="141"/>
  <c r="G107" i="141"/>
  <c r="G108" i="141"/>
  <c r="J108" i="141" s="1"/>
  <c r="G109" i="141"/>
  <c r="G110" i="141"/>
  <c r="G111" i="141"/>
  <c r="G112" i="141"/>
  <c r="J112" i="141" s="1"/>
  <c r="G113" i="141"/>
  <c r="G114" i="141"/>
  <c r="G88" i="141"/>
  <c r="D89" i="141"/>
  <c r="D90" i="141"/>
  <c r="D91" i="141"/>
  <c r="D92" i="141"/>
  <c r="D93" i="141"/>
  <c r="D94" i="141"/>
  <c r="D95" i="141"/>
  <c r="D96" i="141"/>
  <c r="D97" i="141"/>
  <c r="D98" i="141"/>
  <c r="D99" i="141"/>
  <c r="D100" i="141"/>
  <c r="D101" i="141"/>
  <c r="D102" i="141"/>
  <c r="D103" i="141"/>
  <c r="D104" i="141"/>
  <c r="D105" i="141"/>
  <c r="D106" i="141"/>
  <c r="D107" i="141"/>
  <c r="D108" i="141"/>
  <c r="D109" i="141"/>
  <c r="D110" i="141"/>
  <c r="D111" i="141"/>
  <c r="D112" i="141"/>
  <c r="D113" i="141"/>
  <c r="D114" i="141"/>
  <c r="D88" i="141"/>
  <c r="I166" i="138"/>
  <c r="I163" i="138"/>
  <c r="I164" i="138"/>
  <c r="I165" i="138"/>
  <c r="I146" i="138"/>
  <c r="I147" i="138"/>
  <c r="I148" i="138"/>
  <c r="I149" i="138"/>
  <c r="I150" i="138"/>
  <c r="I151" i="138"/>
  <c r="I152" i="138"/>
  <c r="I153" i="138"/>
  <c r="I154" i="138"/>
  <c r="I155" i="138"/>
  <c r="I156" i="138"/>
  <c r="I157" i="138"/>
  <c r="I158" i="138"/>
  <c r="I159" i="138"/>
  <c r="I160" i="138"/>
  <c r="I161" i="138"/>
  <c r="I162" i="138"/>
  <c r="H166" i="138"/>
  <c r="H163" i="138"/>
  <c r="H164" i="138"/>
  <c r="H165" i="138"/>
  <c r="H146" i="138"/>
  <c r="H147" i="138"/>
  <c r="H148" i="138"/>
  <c r="H149" i="138"/>
  <c r="H150" i="138"/>
  <c r="H151" i="138"/>
  <c r="H152" i="138"/>
  <c r="H153" i="138"/>
  <c r="H154" i="138"/>
  <c r="H155" i="138"/>
  <c r="H156" i="138"/>
  <c r="H157" i="138"/>
  <c r="H158" i="138"/>
  <c r="H159" i="138"/>
  <c r="H160" i="138"/>
  <c r="H161" i="138"/>
  <c r="H162" i="138"/>
  <c r="H145" i="138"/>
  <c r="G146" i="138"/>
  <c r="G147" i="138"/>
  <c r="G148" i="138"/>
  <c r="G149" i="138"/>
  <c r="G150" i="138"/>
  <c r="G151" i="138"/>
  <c r="G152" i="138"/>
  <c r="G153" i="138"/>
  <c r="G154" i="138"/>
  <c r="G155" i="138"/>
  <c r="G156" i="138"/>
  <c r="G157" i="138"/>
  <c r="G158" i="138"/>
  <c r="G159" i="138"/>
  <c r="G160" i="138"/>
  <c r="G161" i="138"/>
  <c r="G162" i="138"/>
  <c r="G163" i="138"/>
  <c r="G164" i="138"/>
  <c r="G165" i="138"/>
  <c r="G166" i="138"/>
  <c r="G145" i="138"/>
  <c r="C167" i="138"/>
  <c r="E167" i="138"/>
  <c r="F167" i="138"/>
  <c r="B167" i="138"/>
  <c r="D146" i="138"/>
  <c r="D147" i="138"/>
  <c r="D148" i="138"/>
  <c r="D149" i="138"/>
  <c r="D150" i="138"/>
  <c r="D151" i="138"/>
  <c r="D152" i="138"/>
  <c r="D153" i="138"/>
  <c r="D154" i="138"/>
  <c r="D155" i="138"/>
  <c r="D156" i="138"/>
  <c r="D157" i="138"/>
  <c r="D158" i="138"/>
  <c r="D159" i="138"/>
  <c r="D160" i="138"/>
  <c r="D161" i="138"/>
  <c r="D162" i="138"/>
  <c r="D163" i="138"/>
  <c r="D164" i="138"/>
  <c r="D165" i="138"/>
  <c r="D166" i="138"/>
  <c r="D145" i="138"/>
  <c r="H71" i="135"/>
  <c r="I71" i="135"/>
  <c r="H72" i="135"/>
  <c r="I72" i="135"/>
  <c r="H73" i="135"/>
  <c r="I73" i="135"/>
  <c r="H74" i="135"/>
  <c r="I74" i="135"/>
  <c r="H75" i="135"/>
  <c r="I75" i="135"/>
  <c r="H76" i="135"/>
  <c r="I76" i="135"/>
  <c r="I70" i="135"/>
  <c r="H70" i="135"/>
  <c r="G71" i="135"/>
  <c r="G72" i="135"/>
  <c r="G73" i="135"/>
  <c r="G74" i="135"/>
  <c r="G75" i="135"/>
  <c r="G76" i="135"/>
  <c r="G70" i="135"/>
  <c r="D71" i="135"/>
  <c r="D72" i="135"/>
  <c r="D73" i="135"/>
  <c r="D74" i="135"/>
  <c r="D75" i="135"/>
  <c r="D76" i="135"/>
  <c r="D70" i="135"/>
  <c r="H179" i="132"/>
  <c r="I179" i="132"/>
  <c r="H180" i="132"/>
  <c r="I180" i="132"/>
  <c r="H181" i="132"/>
  <c r="I181" i="132"/>
  <c r="H182" i="132"/>
  <c r="I182" i="132"/>
  <c r="H183" i="132"/>
  <c r="I183" i="132"/>
  <c r="H184" i="132"/>
  <c r="I184" i="132"/>
  <c r="H185" i="132"/>
  <c r="I185" i="132"/>
  <c r="I178" i="132"/>
  <c r="H178" i="132"/>
  <c r="I154" i="132"/>
  <c r="H154" i="132"/>
  <c r="G154" i="132"/>
  <c r="G155" i="132"/>
  <c r="G156" i="132"/>
  <c r="G157" i="132"/>
  <c r="G158" i="132"/>
  <c r="G159" i="132"/>
  <c r="G160" i="132"/>
  <c r="G161" i="132"/>
  <c r="G162" i="132"/>
  <c r="G163" i="132"/>
  <c r="G164" i="132"/>
  <c r="H152" i="132"/>
  <c r="I152" i="132"/>
  <c r="H153" i="132"/>
  <c r="I153" i="132"/>
  <c r="I151" i="132"/>
  <c r="H151" i="132"/>
  <c r="G179" i="132"/>
  <c r="G180" i="132"/>
  <c r="G181" i="132"/>
  <c r="G182" i="132"/>
  <c r="G183" i="132"/>
  <c r="G184" i="132"/>
  <c r="G185" i="132"/>
  <c r="G178" i="132"/>
  <c r="G152" i="132"/>
  <c r="G153" i="132"/>
  <c r="G151" i="132"/>
  <c r="D185" i="132"/>
  <c r="D179" i="132"/>
  <c r="D180" i="132"/>
  <c r="D181" i="132"/>
  <c r="D182" i="132"/>
  <c r="D183" i="132"/>
  <c r="D184" i="132"/>
  <c r="D178" i="132"/>
  <c r="D155" i="132"/>
  <c r="D156" i="132"/>
  <c r="D157" i="132"/>
  <c r="D158" i="132"/>
  <c r="D159" i="132"/>
  <c r="D160" i="132"/>
  <c r="D161" i="132"/>
  <c r="D162" i="132"/>
  <c r="D163" i="132"/>
  <c r="D164" i="132"/>
  <c r="D154" i="132"/>
  <c r="D152" i="132"/>
  <c r="D153" i="132"/>
  <c r="D151" i="132"/>
  <c r="C186" i="132"/>
  <c r="E186" i="132"/>
  <c r="F186" i="132"/>
  <c r="B186" i="132"/>
  <c r="H49" i="129"/>
  <c r="I49" i="129"/>
  <c r="H50" i="129"/>
  <c r="I50" i="129"/>
  <c r="H51" i="129"/>
  <c r="I51" i="129"/>
  <c r="I48" i="129"/>
  <c r="H48" i="129"/>
  <c r="D51" i="129"/>
  <c r="J51" i="129" s="1"/>
  <c r="D49" i="129"/>
  <c r="J49" i="129" s="1"/>
  <c r="D50" i="129"/>
  <c r="J50" i="129" s="1"/>
  <c r="D48" i="129"/>
  <c r="J48" i="129" s="1"/>
  <c r="J126" i="192" l="1"/>
  <c r="J90" i="174"/>
  <c r="J124" i="192"/>
  <c r="I71" i="177"/>
  <c r="J184" i="159"/>
  <c r="J180" i="159"/>
  <c r="J176" i="159"/>
  <c r="J172" i="159"/>
  <c r="J168" i="159"/>
  <c r="J89" i="153"/>
  <c r="J98" i="153"/>
  <c r="J94" i="153"/>
  <c r="J162" i="138"/>
  <c r="J158" i="138"/>
  <c r="J154" i="138"/>
  <c r="J150" i="138"/>
  <c r="J146" i="138"/>
  <c r="J166" i="138"/>
  <c r="J75" i="135"/>
  <c r="J71" i="135"/>
  <c r="J70" i="135"/>
  <c r="J73" i="135"/>
  <c r="J160" i="138"/>
  <c r="J156" i="138"/>
  <c r="J152" i="138"/>
  <c r="J148" i="138"/>
  <c r="J164" i="138"/>
  <c r="J161" i="138"/>
  <c r="J157" i="138"/>
  <c r="J153" i="138"/>
  <c r="J149" i="138"/>
  <c r="J101" i="153"/>
  <c r="J97" i="153"/>
  <c r="J93" i="153"/>
  <c r="J119" i="192"/>
  <c r="J100" i="174"/>
  <c r="J96" i="174"/>
  <c r="J92" i="174"/>
  <c r="J74" i="135"/>
  <c r="G106" i="153"/>
  <c r="J100" i="153"/>
  <c r="J96" i="153"/>
  <c r="J92" i="153"/>
  <c r="J105" i="174"/>
  <c r="I48" i="181"/>
  <c r="G125" i="192"/>
  <c r="J125" i="192" s="1"/>
  <c r="J154" i="132"/>
  <c r="I167" i="138"/>
  <c r="J167" i="138" s="1"/>
  <c r="J159" i="138"/>
  <c r="J155" i="138"/>
  <c r="J151" i="138"/>
  <c r="J147" i="138"/>
  <c r="J104" i="141"/>
  <c r="J100" i="141"/>
  <c r="J96" i="141"/>
  <c r="J92" i="141"/>
  <c r="J180" i="156"/>
  <c r="J104" i="174"/>
  <c r="I125" i="192"/>
  <c r="J76" i="135"/>
  <c r="J72" i="135"/>
  <c r="H167" i="138"/>
  <c r="J145" i="168"/>
  <c r="J141" i="168"/>
  <c r="J88" i="174"/>
  <c r="J99" i="174"/>
  <c r="J95" i="174"/>
  <c r="J91" i="174"/>
  <c r="D534" i="195"/>
  <c r="E542" i="195"/>
  <c r="G542" i="195" s="1"/>
  <c r="H534" i="195"/>
  <c r="G534" i="195"/>
  <c r="I534" i="195"/>
  <c r="J462" i="195"/>
  <c r="H126" i="192"/>
  <c r="J176" i="147"/>
  <c r="J168" i="147"/>
  <c r="J160" i="147"/>
  <c r="D200" i="185"/>
  <c r="D201" i="185" s="1"/>
  <c r="H71" i="177"/>
  <c r="J137" i="168"/>
  <c r="J133" i="168"/>
  <c r="J152" i="132"/>
  <c r="J181" i="132"/>
  <c r="J153" i="132"/>
  <c r="J178" i="132"/>
  <c r="B542" i="195"/>
  <c r="D542" i="195" s="1"/>
  <c r="J175" i="156"/>
  <c r="J171" i="156"/>
  <c r="J167" i="156"/>
  <c r="J178" i="156"/>
  <c r="J174" i="156"/>
  <c r="J170" i="156"/>
  <c r="J166" i="156"/>
  <c r="H115" i="141"/>
  <c r="D115" i="141"/>
  <c r="J111" i="141"/>
  <c r="J107" i="141"/>
  <c r="J103" i="141"/>
  <c r="J99" i="141"/>
  <c r="J95" i="141"/>
  <c r="J91" i="141"/>
  <c r="J110" i="141"/>
  <c r="J106" i="141"/>
  <c r="J102" i="141"/>
  <c r="J98" i="141"/>
  <c r="J94" i="141"/>
  <c r="J90" i="141"/>
  <c r="G115" i="141"/>
  <c r="J113" i="141"/>
  <c r="J109" i="141"/>
  <c r="J105" i="141"/>
  <c r="J101" i="141"/>
  <c r="J97" i="141"/>
  <c r="J93" i="141"/>
  <c r="J89" i="141"/>
  <c r="I115" i="141"/>
  <c r="J114" i="141"/>
  <c r="H123" i="182"/>
  <c r="G123" i="182"/>
  <c r="J123" i="182" s="1"/>
  <c r="E124" i="182"/>
  <c r="E125" i="182" s="1"/>
  <c r="J182" i="132"/>
  <c r="J151" i="132"/>
  <c r="J492" i="187"/>
  <c r="J500" i="187" s="1"/>
  <c r="F181" i="188"/>
  <c r="G181" i="188" s="1"/>
  <c r="D184" i="188"/>
  <c r="D185" i="188" s="1"/>
  <c r="D186" i="188" s="1"/>
  <c r="J197" i="185"/>
  <c r="J191" i="185"/>
  <c r="F201" i="185"/>
  <c r="I201" i="185" s="1"/>
  <c r="I200" i="185"/>
  <c r="E201" i="185"/>
  <c r="H201" i="185" s="1"/>
  <c r="G200" i="185"/>
  <c r="H200" i="185"/>
  <c r="J48" i="181"/>
  <c r="I53" i="180"/>
  <c r="H53" i="180"/>
  <c r="D53" i="180"/>
  <c r="J53" i="180"/>
  <c r="J132" i="168"/>
  <c r="J144" i="168"/>
  <c r="J140" i="168"/>
  <c r="J136" i="168"/>
  <c r="J143" i="168"/>
  <c r="J139" i="168"/>
  <c r="J135" i="168"/>
  <c r="J146" i="168"/>
  <c r="J142" i="168"/>
  <c r="J138" i="168"/>
  <c r="J134" i="168"/>
  <c r="D147" i="168"/>
  <c r="G147" i="168"/>
  <c r="H147" i="168"/>
  <c r="I147" i="168"/>
  <c r="J102" i="162"/>
  <c r="I102" i="162"/>
  <c r="H102" i="162"/>
  <c r="D102" i="162"/>
  <c r="J164" i="159"/>
  <c r="J163" i="159"/>
  <c r="J185" i="159"/>
  <c r="J181" i="159"/>
  <c r="J177" i="159"/>
  <c r="J173" i="159"/>
  <c r="J169" i="159"/>
  <c r="J165" i="159"/>
  <c r="J183" i="159"/>
  <c r="J179" i="159"/>
  <c r="J175" i="159"/>
  <c r="J171" i="159"/>
  <c r="J167" i="159"/>
  <c r="I186" i="159"/>
  <c r="D186" i="159"/>
  <c r="J182" i="159"/>
  <c r="J178" i="159"/>
  <c r="J174" i="159"/>
  <c r="J170" i="159"/>
  <c r="J166" i="159"/>
  <c r="G186" i="159"/>
  <c r="H186" i="159"/>
  <c r="J163" i="156"/>
  <c r="J181" i="156"/>
  <c r="J177" i="156"/>
  <c r="J173" i="156"/>
  <c r="J169" i="156"/>
  <c r="J165" i="156"/>
  <c r="J179" i="156"/>
  <c r="J176" i="156"/>
  <c r="J172" i="156"/>
  <c r="J168" i="156"/>
  <c r="J164" i="156"/>
  <c r="J99" i="153"/>
  <c r="J91" i="153"/>
  <c r="J90" i="153"/>
  <c r="J105" i="153"/>
  <c r="J103" i="153"/>
  <c r="J95" i="153"/>
  <c r="D106" i="153"/>
  <c r="J102" i="153"/>
  <c r="J104" i="153"/>
  <c r="H106" i="153"/>
  <c r="I106" i="153"/>
  <c r="J83" i="150"/>
  <c r="J79" i="150"/>
  <c r="J75" i="150"/>
  <c r="J77" i="150"/>
  <c r="J82" i="150"/>
  <c r="J78" i="150"/>
  <c r="J76" i="150"/>
  <c r="D84" i="150"/>
  <c r="J80" i="150"/>
  <c r="H84" i="150"/>
  <c r="J81" i="150"/>
  <c r="G84" i="150"/>
  <c r="J84" i="150" s="1"/>
  <c r="J172" i="147"/>
  <c r="J159" i="147"/>
  <c r="J174" i="147"/>
  <c r="J170" i="147"/>
  <c r="J166" i="147"/>
  <c r="J162" i="147"/>
  <c r="J190" i="147"/>
  <c r="J191" i="147"/>
  <c r="J164" i="147"/>
  <c r="J192" i="147"/>
  <c r="J175" i="147"/>
  <c r="J171" i="147"/>
  <c r="J167" i="147"/>
  <c r="J163" i="147"/>
  <c r="J177" i="147"/>
  <c r="J173" i="147"/>
  <c r="J169" i="147"/>
  <c r="J165" i="147"/>
  <c r="G194" i="147"/>
  <c r="G195" i="147" s="1"/>
  <c r="J161" i="147"/>
  <c r="D194" i="147"/>
  <c r="D195" i="147" s="1"/>
  <c r="J88" i="141"/>
  <c r="D167" i="138"/>
  <c r="J163" i="138"/>
  <c r="J165" i="138"/>
  <c r="G167" i="138"/>
  <c r="J184" i="132"/>
  <c r="J183" i="132"/>
  <c r="I186" i="132"/>
  <c r="J185" i="132"/>
  <c r="J180" i="132"/>
  <c r="D186" i="132"/>
  <c r="J179" i="132"/>
  <c r="G186" i="132"/>
  <c r="H186" i="132"/>
  <c r="C205" i="126"/>
  <c r="E205" i="126"/>
  <c r="F205" i="126"/>
  <c r="B205" i="126"/>
  <c r="I204" i="126"/>
  <c r="H204" i="126"/>
  <c r="D204" i="126"/>
  <c r="C211" i="126"/>
  <c r="E211" i="126"/>
  <c r="F211" i="126"/>
  <c r="G211" i="126"/>
  <c r="B211" i="126"/>
  <c r="G46" i="105"/>
  <c r="H46" i="105"/>
  <c r="I46" i="105"/>
  <c r="D22" i="10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H152" i="5"/>
  <c r="H153" i="5"/>
  <c r="J153" i="5" s="1"/>
  <c r="H154" i="5"/>
  <c r="J154" i="5" s="1"/>
  <c r="H155" i="5"/>
  <c r="J155" i="5" s="1"/>
  <c r="H156" i="5"/>
  <c r="H157" i="5"/>
  <c r="J157" i="5" s="1"/>
  <c r="H158" i="5"/>
  <c r="H159" i="5"/>
  <c r="J159" i="5" s="1"/>
  <c r="H160" i="5"/>
  <c r="H161" i="5"/>
  <c r="J161" i="5" s="1"/>
  <c r="H162" i="5"/>
  <c r="J162" i="5" s="1"/>
  <c r="H163" i="5"/>
  <c r="J163" i="5" s="1"/>
  <c r="H164" i="5"/>
  <c r="H165" i="5"/>
  <c r="H166" i="5"/>
  <c r="H167" i="5"/>
  <c r="J167" i="5" s="1"/>
  <c r="G159" i="5"/>
  <c r="D160" i="5"/>
  <c r="D161" i="5"/>
  <c r="D162" i="5"/>
  <c r="D163" i="5"/>
  <c r="D164" i="5"/>
  <c r="D165" i="5"/>
  <c r="D166" i="5"/>
  <c r="D167" i="5"/>
  <c r="D159" i="5"/>
  <c r="H151" i="5"/>
  <c r="H39" i="120"/>
  <c r="F42" i="120"/>
  <c r="E42" i="120"/>
  <c r="C42" i="120"/>
  <c r="B42" i="120"/>
  <c r="I41" i="120"/>
  <c r="H41" i="120"/>
  <c r="G41" i="120"/>
  <c r="J41" i="120" s="1"/>
  <c r="I40" i="120"/>
  <c r="H40" i="120"/>
  <c r="G40" i="120"/>
  <c r="J40" i="120" s="1"/>
  <c r="I39" i="120"/>
  <c r="G39" i="120"/>
  <c r="D42" i="120"/>
  <c r="H45" i="123"/>
  <c r="I45" i="123"/>
  <c r="J45" i="123"/>
  <c r="H44" i="123"/>
  <c r="I44" i="123"/>
  <c r="I43" i="123"/>
  <c r="H43" i="123"/>
  <c r="D44" i="123"/>
  <c r="D43" i="123"/>
  <c r="C46" i="123"/>
  <c r="E46" i="123"/>
  <c r="F46" i="123"/>
  <c r="B46" i="123"/>
  <c r="G44" i="123"/>
  <c r="G43" i="123"/>
  <c r="C97" i="117"/>
  <c r="D97" i="117"/>
  <c r="E97" i="117"/>
  <c r="F97" i="117"/>
  <c r="G97" i="117"/>
  <c r="B97" i="117"/>
  <c r="I92" i="117"/>
  <c r="I82" i="117"/>
  <c r="I83" i="117"/>
  <c r="I84" i="117"/>
  <c r="I85" i="117"/>
  <c r="I86" i="117"/>
  <c r="I87" i="117"/>
  <c r="I88" i="117"/>
  <c r="I89" i="117"/>
  <c r="I90" i="117"/>
  <c r="I91" i="117"/>
  <c r="H92" i="117"/>
  <c r="J92" i="117" s="1"/>
  <c r="H82" i="117"/>
  <c r="H83" i="117"/>
  <c r="H84" i="117"/>
  <c r="H85" i="117"/>
  <c r="J85" i="117" s="1"/>
  <c r="H86" i="117"/>
  <c r="H87" i="117"/>
  <c r="H88" i="117"/>
  <c r="H89" i="117"/>
  <c r="J89" i="117" s="1"/>
  <c r="H90" i="117"/>
  <c r="H91" i="117"/>
  <c r="I81" i="117"/>
  <c r="H81" i="117"/>
  <c r="G82" i="117"/>
  <c r="G83" i="117"/>
  <c r="G84" i="117"/>
  <c r="G85" i="117"/>
  <c r="G86" i="117"/>
  <c r="G87" i="117"/>
  <c r="G88" i="117"/>
  <c r="G89" i="117"/>
  <c r="G90" i="117"/>
  <c r="G91" i="117"/>
  <c r="G92" i="117"/>
  <c r="G93" i="117"/>
  <c r="G81" i="117"/>
  <c r="D82" i="117"/>
  <c r="D83" i="117"/>
  <c r="D84" i="117"/>
  <c r="D85" i="117"/>
  <c r="D86" i="117"/>
  <c r="D87" i="117"/>
  <c r="D88" i="117"/>
  <c r="D89" i="117"/>
  <c r="D90" i="117"/>
  <c r="D91" i="117"/>
  <c r="D92" i="117"/>
  <c r="D93" i="117"/>
  <c r="D81" i="117"/>
  <c r="I85" i="114"/>
  <c r="I83" i="114"/>
  <c r="I84" i="114"/>
  <c r="I71" i="114"/>
  <c r="I72" i="114"/>
  <c r="I73" i="114"/>
  <c r="I74" i="114"/>
  <c r="I75" i="114"/>
  <c r="I76" i="114"/>
  <c r="I77" i="114"/>
  <c r="I78" i="114"/>
  <c r="I79" i="114"/>
  <c r="I80" i="114"/>
  <c r="I81" i="114"/>
  <c r="I82" i="114"/>
  <c r="H85" i="114"/>
  <c r="H83" i="114"/>
  <c r="H84" i="114"/>
  <c r="H71" i="114"/>
  <c r="H72" i="114"/>
  <c r="H73" i="114"/>
  <c r="H74" i="114"/>
  <c r="H75" i="114"/>
  <c r="H76" i="114"/>
  <c r="H77" i="114"/>
  <c r="H78" i="114"/>
  <c r="H79" i="114"/>
  <c r="H80" i="114"/>
  <c r="H81" i="114"/>
  <c r="H82" i="114"/>
  <c r="H70" i="114"/>
  <c r="G71" i="114"/>
  <c r="G72" i="114"/>
  <c r="G73" i="114"/>
  <c r="G74" i="114"/>
  <c r="G75" i="114"/>
  <c r="G76" i="114"/>
  <c r="G77" i="114"/>
  <c r="G78" i="114"/>
  <c r="G79" i="114"/>
  <c r="G80" i="114"/>
  <c r="G81" i="114"/>
  <c r="G82" i="114"/>
  <c r="G83" i="114"/>
  <c r="G84" i="114"/>
  <c r="G85" i="114"/>
  <c r="G70" i="114"/>
  <c r="D71" i="114"/>
  <c r="D72" i="114"/>
  <c r="D73" i="114"/>
  <c r="D74" i="114"/>
  <c r="D75" i="114"/>
  <c r="D76" i="114"/>
  <c r="D77" i="114"/>
  <c r="D78" i="114"/>
  <c r="D79" i="114"/>
  <c r="D80" i="114"/>
  <c r="D81" i="114"/>
  <c r="D82" i="114"/>
  <c r="D70" i="114"/>
  <c r="B86" i="114"/>
  <c r="C205" i="111"/>
  <c r="E205" i="111"/>
  <c r="F205" i="111"/>
  <c r="B205" i="111"/>
  <c r="C197" i="111"/>
  <c r="D197" i="111"/>
  <c r="E197" i="111"/>
  <c r="F197" i="111"/>
  <c r="B197" i="111"/>
  <c r="C175" i="111"/>
  <c r="E175" i="111"/>
  <c r="F175" i="111"/>
  <c r="B175" i="111"/>
  <c r="H161" i="111"/>
  <c r="C115" i="108"/>
  <c r="E115" i="108"/>
  <c r="F115" i="108"/>
  <c r="B115" i="108"/>
  <c r="C108" i="108"/>
  <c r="C116" i="108" s="1"/>
  <c r="E108" i="108"/>
  <c r="E116" i="108" s="1"/>
  <c r="F108" i="108"/>
  <c r="F116" i="108" s="1"/>
  <c r="B108" i="108"/>
  <c r="D88" i="108"/>
  <c r="G88" i="108"/>
  <c r="H88" i="108"/>
  <c r="D89" i="108"/>
  <c r="G89" i="108"/>
  <c r="H89" i="108"/>
  <c r="D90" i="108"/>
  <c r="G90" i="108"/>
  <c r="H90" i="108"/>
  <c r="D91" i="108"/>
  <c r="G91" i="108"/>
  <c r="H91" i="108"/>
  <c r="D92" i="108"/>
  <c r="G92" i="108"/>
  <c r="H92" i="108"/>
  <c r="D93" i="108"/>
  <c r="G93" i="108"/>
  <c r="H93" i="108"/>
  <c r="D94" i="108"/>
  <c r="G94" i="108"/>
  <c r="H94" i="108"/>
  <c r="D95" i="108"/>
  <c r="G95" i="108"/>
  <c r="H95" i="108"/>
  <c r="D96" i="108"/>
  <c r="G96" i="108"/>
  <c r="H96" i="108"/>
  <c r="D97" i="108"/>
  <c r="G97" i="108"/>
  <c r="H97" i="108"/>
  <c r="D98" i="108"/>
  <c r="G98" i="108"/>
  <c r="H98" i="108"/>
  <c r="D99" i="108"/>
  <c r="G99" i="108"/>
  <c r="H99" i="108"/>
  <c r="D100" i="108"/>
  <c r="G100" i="108"/>
  <c r="H100" i="108"/>
  <c r="D101" i="108"/>
  <c r="G101" i="108"/>
  <c r="H101" i="108"/>
  <c r="D102" i="108"/>
  <c r="G102" i="108"/>
  <c r="H102" i="108"/>
  <c r="D103" i="108"/>
  <c r="G103" i="108"/>
  <c r="H103" i="108"/>
  <c r="D104" i="108"/>
  <c r="G104" i="108"/>
  <c r="H104" i="108"/>
  <c r="D105" i="108"/>
  <c r="G105" i="108"/>
  <c r="H105" i="108"/>
  <c r="D106" i="108"/>
  <c r="G106" i="108"/>
  <c r="H106" i="108"/>
  <c r="D107" i="108"/>
  <c r="G107" i="108"/>
  <c r="H107" i="108"/>
  <c r="J73" i="114" l="1"/>
  <c r="J81" i="114"/>
  <c r="J83" i="114"/>
  <c r="B206" i="111"/>
  <c r="J77" i="114"/>
  <c r="B116" i="108"/>
  <c r="J91" i="117"/>
  <c r="J87" i="117"/>
  <c r="J83" i="117"/>
  <c r="J81" i="117"/>
  <c r="J84" i="117"/>
  <c r="J542" i="195"/>
  <c r="J534" i="195"/>
  <c r="J165" i="5"/>
  <c r="H199" i="5"/>
  <c r="H200" i="5" s="1"/>
  <c r="J204" i="126"/>
  <c r="J115" i="141"/>
  <c r="J166" i="5"/>
  <c r="J158" i="5"/>
  <c r="H125" i="182"/>
  <c r="G125" i="182"/>
  <c r="J125" i="182" s="1"/>
  <c r="G124" i="182"/>
  <c r="J124" i="182" s="1"/>
  <c r="H124" i="182"/>
  <c r="J186" i="132"/>
  <c r="I42" i="120"/>
  <c r="J44" i="123"/>
  <c r="G46" i="123"/>
  <c r="J43" i="123"/>
  <c r="J85" i="114"/>
  <c r="F182" i="188"/>
  <c r="J200" i="185"/>
  <c r="G201" i="185"/>
  <c r="J201" i="185" s="1"/>
  <c r="J106" i="153"/>
  <c r="J82" i="114"/>
  <c r="J78" i="114"/>
  <c r="J74" i="114"/>
  <c r="J84" i="114"/>
  <c r="J90" i="117"/>
  <c r="J86" i="117"/>
  <c r="J82" i="117"/>
  <c r="I46" i="123"/>
  <c r="G42" i="120"/>
  <c r="E212" i="126"/>
  <c r="J88" i="117"/>
  <c r="J164" i="5"/>
  <c r="J160" i="5"/>
  <c r="J156" i="5"/>
  <c r="J152" i="5"/>
  <c r="F212" i="126"/>
  <c r="B212" i="126"/>
  <c r="C212" i="126"/>
  <c r="J46" i="105"/>
  <c r="H42" i="120"/>
  <c r="J39" i="120"/>
  <c r="J42" i="120" s="1"/>
  <c r="H46" i="123"/>
  <c r="D46" i="123"/>
  <c r="J80" i="114"/>
  <c r="J76" i="114"/>
  <c r="J72" i="114"/>
  <c r="J79" i="114"/>
  <c r="J75" i="114"/>
  <c r="H108" i="108"/>
  <c r="G108" i="108"/>
  <c r="D108" i="108"/>
  <c r="C204" i="2"/>
  <c r="E204" i="2"/>
  <c r="F204" i="2"/>
  <c r="B204" i="2"/>
  <c r="G201" i="2"/>
  <c r="G202" i="2"/>
  <c r="G203" i="2"/>
  <c r="G200" i="2"/>
  <c r="G198" i="2"/>
  <c r="G199" i="2"/>
  <c r="G197" i="2"/>
  <c r="D198" i="2"/>
  <c r="D199" i="2"/>
  <c r="D200" i="2"/>
  <c r="D201" i="2"/>
  <c r="D202" i="2"/>
  <c r="D203" i="2"/>
  <c r="D197" i="2"/>
  <c r="H168" i="2"/>
  <c r="I168" i="2"/>
  <c r="H169" i="2"/>
  <c r="I169" i="2"/>
  <c r="H170" i="2"/>
  <c r="I170" i="2"/>
  <c r="H171" i="2"/>
  <c r="I171" i="2"/>
  <c r="H172" i="2"/>
  <c r="I172" i="2"/>
  <c r="H173" i="2"/>
  <c r="I173" i="2"/>
  <c r="H174" i="2"/>
  <c r="I174" i="2"/>
  <c r="H175" i="2"/>
  <c r="I175" i="2"/>
  <c r="H176" i="2"/>
  <c r="I176" i="2"/>
  <c r="H189" i="2"/>
  <c r="I189" i="2"/>
  <c r="H190" i="2"/>
  <c r="I190" i="2"/>
  <c r="H191" i="2"/>
  <c r="I191" i="2"/>
  <c r="H192" i="2"/>
  <c r="I192" i="2"/>
  <c r="H193" i="2"/>
  <c r="I193" i="2"/>
  <c r="H194" i="2"/>
  <c r="I194" i="2"/>
  <c r="H195" i="2"/>
  <c r="I195" i="2"/>
  <c r="H196" i="2"/>
  <c r="I196" i="2"/>
  <c r="I167" i="2"/>
  <c r="H167" i="2"/>
  <c r="G196" i="2"/>
  <c r="G195" i="2"/>
  <c r="G176" i="2"/>
  <c r="G189" i="2"/>
  <c r="G190" i="2"/>
  <c r="G191" i="2"/>
  <c r="G192" i="2"/>
  <c r="G193" i="2"/>
  <c r="G194" i="2"/>
  <c r="G172" i="2"/>
  <c r="G173" i="2"/>
  <c r="G174" i="2"/>
  <c r="G175" i="2"/>
  <c r="G170" i="2"/>
  <c r="G171" i="2"/>
  <c r="G168" i="2"/>
  <c r="G169" i="2"/>
  <c r="G167" i="2"/>
  <c r="D168" i="2"/>
  <c r="D169" i="2"/>
  <c r="D170" i="2"/>
  <c r="D171" i="2"/>
  <c r="D172" i="2"/>
  <c r="D173" i="2"/>
  <c r="D174" i="2"/>
  <c r="D175" i="2"/>
  <c r="D176" i="2"/>
  <c r="D189" i="2"/>
  <c r="D190" i="2"/>
  <c r="D191" i="2"/>
  <c r="D192" i="2"/>
  <c r="D193" i="2"/>
  <c r="D194" i="2"/>
  <c r="D195" i="2"/>
  <c r="D196" i="2"/>
  <c r="D167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H165" i="2"/>
  <c r="I165" i="2"/>
  <c r="H166" i="2"/>
  <c r="I166" i="2"/>
  <c r="I153" i="2"/>
  <c r="H153" i="2"/>
  <c r="G163" i="2"/>
  <c r="G164" i="2"/>
  <c r="G165" i="2"/>
  <c r="G166" i="2"/>
  <c r="G162" i="2"/>
  <c r="G161" i="2"/>
  <c r="G154" i="2"/>
  <c r="G155" i="2"/>
  <c r="G156" i="2"/>
  <c r="G157" i="2"/>
  <c r="G158" i="2"/>
  <c r="G159" i="2"/>
  <c r="G160" i="2"/>
  <c r="G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53" i="2"/>
  <c r="J199" i="2" l="1"/>
  <c r="J200" i="2"/>
  <c r="J202" i="2"/>
  <c r="J197" i="2"/>
  <c r="J198" i="2"/>
  <c r="J203" i="2"/>
  <c r="J201" i="2"/>
  <c r="J170" i="2"/>
  <c r="J153" i="2"/>
  <c r="J167" i="2"/>
  <c r="J176" i="2"/>
  <c r="J161" i="2"/>
  <c r="J164" i="2"/>
  <c r="J168" i="2"/>
  <c r="J169" i="2"/>
  <c r="J171" i="2"/>
  <c r="J175" i="2"/>
  <c r="J173" i="2"/>
  <c r="J192" i="2"/>
  <c r="J196" i="2"/>
  <c r="J160" i="2"/>
  <c r="J156" i="2"/>
  <c r="J165" i="2"/>
  <c r="J163" i="2"/>
  <c r="J172" i="2"/>
  <c r="J46" i="123"/>
  <c r="G182" i="188"/>
  <c r="F183" i="188"/>
  <c r="G183" i="188" s="1"/>
  <c r="J162" i="2"/>
  <c r="J154" i="2"/>
  <c r="G204" i="2"/>
  <c r="J157" i="2"/>
  <c r="J191" i="2"/>
  <c r="J195" i="2"/>
  <c r="J194" i="2"/>
  <c r="J159" i="2"/>
  <c r="J155" i="2"/>
  <c r="H204" i="2"/>
  <c r="I204" i="2"/>
  <c r="J174" i="2"/>
  <c r="J193" i="2"/>
  <c r="J189" i="2"/>
  <c r="J190" i="2"/>
  <c r="J158" i="2"/>
  <c r="J166" i="2"/>
  <c r="D204" i="2"/>
  <c r="C60" i="3"/>
  <c r="E60" i="3"/>
  <c r="F60" i="3"/>
  <c r="H60" i="3"/>
  <c r="I60" i="3"/>
  <c r="B60" i="3"/>
  <c r="C33" i="3"/>
  <c r="E33" i="3"/>
  <c r="F33" i="3"/>
  <c r="H33" i="3"/>
  <c r="I33" i="3"/>
  <c r="B33" i="3"/>
  <c r="AI42" i="3"/>
  <c r="AH42" i="3"/>
  <c r="AG42" i="3"/>
  <c r="L27" i="3"/>
  <c r="K27" i="3"/>
  <c r="J27" i="3"/>
  <c r="G27" i="3"/>
  <c r="D27" i="3"/>
  <c r="L26" i="3"/>
  <c r="AH27" i="3" s="1"/>
  <c r="K26" i="3"/>
  <c r="AG27" i="3" s="1"/>
  <c r="J26" i="3"/>
  <c r="G26" i="3"/>
  <c r="D26" i="3"/>
  <c r="L25" i="3"/>
  <c r="AH26" i="3" s="1"/>
  <c r="K25" i="3"/>
  <c r="AG26" i="3" s="1"/>
  <c r="J25" i="3"/>
  <c r="G25" i="3"/>
  <c r="D25" i="3"/>
  <c r="L24" i="3"/>
  <c r="AH25" i="3" s="1"/>
  <c r="K24" i="3"/>
  <c r="AG25" i="3" s="1"/>
  <c r="J24" i="3"/>
  <c r="G24" i="3"/>
  <c r="D24" i="3"/>
  <c r="L23" i="3"/>
  <c r="AH24" i="3" s="1"/>
  <c r="K23" i="3"/>
  <c r="AG24" i="3" s="1"/>
  <c r="J23" i="3"/>
  <c r="G23" i="3"/>
  <c r="D23" i="3"/>
  <c r="AI22" i="3"/>
  <c r="AH22" i="3"/>
  <c r="AG22" i="3"/>
  <c r="L22" i="3"/>
  <c r="AH23" i="3" s="1"/>
  <c r="K22" i="3"/>
  <c r="AG23" i="3" s="1"/>
  <c r="J22" i="3"/>
  <c r="G22" i="3"/>
  <c r="D22" i="3"/>
  <c r="C129" i="2"/>
  <c r="E129" i="2"/>
  <c r="F129" i="2"/>
  <c r="B129" i="2"/>
  <c r="C107" i="2"/>
  <c r="E107" i="2"/>
  <c r="F107" i="2"/>
  <c r="I101" i="2"/>
  <c r="H101" i="2"/>
  <c r="G101" i="2"/>
  <c r="D101" i="2"/>
  <c r="I100" i="2"/>
  <c r="H100" i="2"/>
  <c r="G100" i="2"/>
  <c r="D100" i="2"/>
  <c r="I99" i="2"/>
  <c r="H99" i="2"/>
  <c r="G99" i="2"/>
  <c r="D99" i="2"/>
  <c r="I98" i="2"/>
  <c r="H98" i="2"/>
  <c r="G98" i="2"/>
  <c r="D98" i="2"/>
  <c r="I97" i="2"/>
  <c r="H97" i="2"/>
  <c r="G97" i="2"/>
  <c r="D97" i="2"/>
  <c r="I96" i="2"/>
  <c r="H96" i="2"/>
  <c r="G96" i="2"/>
  <c r="D96" i="2"/>
  <c r="C60" i="2"/>
  <c r="E60" i="2"/>
  <c r="F60" i="2"/>
  <c r="B60" i="2"/>
  <c r="C33" i="2"/>
  <c r="E33" i="2"/>
  <c r="F33" i="2"/>
  <c r="B33" i="2"/>
  <c r="D52" i="2"/>
  <c r="G52" i="2"/>
  <c r="H52" i="2"/>
  <c r="I52" i="2"/>
  <c r="D53" i="2"/>
  <c r="G53" i="2"/>
  <c r="H53" i="2"/>
  <c r="I53" i="2"/>
  <c r="D54" i="2"/>
  <c r="G54" i="2"/>
  <c r="H54" i="2"/>
  <c r="I54" i="2"/>
  <c r="D55" i="2"/>
  <c r="G55" i="2"/>
  <c r="H55" i="2"/>
  <c r="I55" i="2"/>
  <c r="I28" i="2"/>
  <c r="H28" i="2"/>
  <c r="G28" i="2"/>
  <c r="D28" i="2"/>
  <c r="I27" i="2"/>
  <c r="H27" i="2"/>
  <c r="G27" i="2"/>
  <c r="D27" i="2"/>
  <c r="I26" i="2"/>
  <c r="H26" i="2"/>
  <c r="G26" i="2"/>
  <c r="D26" i="2"/>
  <c r="I25" i="2"/>
  <c r="H25" i="2"/>
  <c r="G25" i="2"/>
  <c r="D25" i="2"/>
  <c r="I24" i="2"/>
  <c r="H24" i="2"/>
  <c r="G24" i="2"/>
  <c r="D24" i="2"/>
  <c r="I23" i="2"/>
  <c r="H23" i="2"/>
  <c r="G23" i="2"/>
  <c r="D23" i="2"/>
  <c r="C206" i="97"/>
  <c r="D206" i="97"/>
  <c r="E206" i="97"/>
  <c r="F206" i="97"/>
  <c r="G206" i="97"/>
  <c r="B206" i="97"/>
  <c r="C165" i="97"/>
  <c r="E165" i="97"/>
  <c r="F165" i="97"/>
  <c r="B165" i="97"/>
  <c r="I145" i="97"/>
  <c r="H145" i="97"/>
  <c r="G145" i="97"/>
  <c r="D145" i="97"/>
  <c r="I144" i="97"/>
  <c r="H144" i="97"/>
  <c r="G144" i="97"/>
  <c r="D144" i="97"/>
  <c r="I143" i="97"/>
  <c r="H143" i="97"/>
  <c r="G143" i="97"/>
  <c r="D143" i="97"/>
  <c r="I142" i="97"/>
  <c r="H142" i="97"/>
  <c r="G142" i="97"/>
  <c r="D142" i="97"/>
  <c r="I141" i="97"/>
  <c r="H141" i="97"/>
  <c r="G141" i="97"/>
  <c r="D141" i="97"/>
  <c r="I140" i="97"/>
  <c r="H140" i="97"/>
  <c r="G140" i="97"/>
  <c r="D140" i="97"/>
  <c r="I32" i="97"/>
  <c r="H32" i="97"/>
  <c r="G32" i="97"/>
  <c r="D32" i="97"/>
  <c r="I31" i="97"/>
  <c r="H31" i="97"/>
  <c r="G31" i="97"/>
  <c r="D31" i="97"/>
  <c r="I30" i="97"/>
  <c r="H30" i="97"/>
  <c r="G30" i="97"/>
  <c r="D30" i="97"/>
  <c r="I29" i="97"/>
  <c r="H29" i="97"/>
  <c r="G29" i="97"/>
  <c r="D29" i="97"/>
  <c r="I28" i="97"/>
  <c r="H28" i="97"/>
  <c r="G28" i="97"/>
  <c r="D28" i="97"/>
  <c r="I27" i="97"/>
  <c r="H27" i="97"/>
  <c r="G27" i="97"/>
  <c r="D27" i="97"/>
  <c r="I26" i="97"/>
  <c r="H26" i="97"/>
  <c r="G26" i="97"/>
  <c r="D26" i="97"/>
  <c r="I25" i="97"/>
  <c r="H25" i="97"/>
  <c r="G25" i="97"/>
  <c r="D25" i="97"/>
  <c r="C53" i="96"/>
  <c r="E53" i="96"/>
  <c r="F53" i="96"/>
  <c r="H53" i="96"/>
  <c r="I53" i="96"/>
  <c r="B53" i="96"/>
  <c r="C97" i="96"/>
  <c r="C103" i="96" s="1"/>
  <c r="E97" i="96"/>
  <c r="E103" i="96" s="1"/>
  <c r="F97" i="96"/>
  <c r="F103" i="96" s="1"/>
  <c r="H97" i="96"/>
  <c r="H103" i="96" s="1"/>
  <c r="I97" i="96"/>
  <c r="I103" i="96" s="1"/>
  <c r="B97" i="96"/>
  <c r="B103" i="96" s="1"/>
  <c r="L51" i="96"/>
  <c r="K51" i="96"/>
  <c r="J51" i="96"/>
  <c r="G51" i="96"/>
  <c r="D51" i="96"/>
  <c r="L50" i="96"/>
  <c r="K50" i="96"/>
  <c r="J50" i="96"/>
  <c r="G50" i="96"/>
  <c r="D50" i="96"/>
  <c r="L49" i="96"/>
  <c r="K49" i="96"/>
  <c r="J49" i="96"/>
  <c r="G49" i="96"/>
  <c r="D49" i="96"/>
  <c r="L33" i="96"/>
  <c r="K33" i="96"/>
  <c r="L32" i="96"/>
  <c r="K32" i="96"/>
  <c r="J32" i="96"/>
  <c r="G32" i="96"/>
  <c r="D32" i="96"/>
  <c r="L31" i="96"/>
  <c r="K31" i="96"/>
  <c r="J31" i="96"/>
  <c r="G31" i="96"/>
  <c r="D31" i="96"/>
  <c r="L30" i="96"/>
  <c r="K30" i="96"/>
  <c r="J30" i="96"/>
  <c r="G30" i="96"/>
  <c r="D30" i="96"/>
  <c r="L29" i="96"/>
  <c r="K29" i="96"/>
  <c r="J29" i="96"/>
  <c r="G29" i="96"/>
  <c r="D29" i="96"/>
  <c r="L28" i="96"/>
  <c r="K28" i="96"/>
  <c r="J28" i="96"/>
  <c r="G28" i="96"/>
  <c r="D28" i="96"/>
  <c r="L27" i="96"/>
  <c r="K27" i="96"/>
  <c r="J27" i="96"/>
  <c r="G27" i="96"/>
  <c r="D27" i="96"/>
  <c r="L26" i="96"/>
  <c r="K26" i="96"/>
  <c r="J26" i="96"/>
  <c r="G26" i="96"/>
  <c r="D26" i="96"/>
  <c r="L25" i="96"/>
  <c r="K25" i="96"/>
  <c r="J25" i="96"/>
  <c r="G25" i="96"/>
  <c r="D25" i="96"/>
  <c r="C168" i="95"/>
  <c r="E168" i="95"/>
  <c r="E174" i="95" s="1"/>
  <c r="F168" i="95"/>
  <c r="B168" i="95"/>
  <c r="B174" i="95" s="1"/>
  <c r="C52" i="95"/>
  <c r="E52" i="95"/>
  <c r="F52" i="95"/>
  <c r="J204" i="2" l="1"/>
  <c r="I52" i="95"/>
  <c r="I168" i="95"/>
  <c r="F174" i="95"/>
  <c r="D168" i="95"/>
  <c r="D174" i="95" s="1"/>
  <c r="C174" i="95"/>
  <c r="H168" i="95"/>
  <c r="G168" i="95"/>
  <c r="G174" i="95" s="1"/>
  <c r="D52" i="95"/>
  <c r="H52" i="95"/>
  <c r="G52" i="95"/>
  <c r="J52" i="95" s="1"/>
  <c r="E207" i="97"/>
  <c r="J140" i="97"/>
  <c r="J144" i="97"/>
  <c r="J145" i="97"/>
  <c r="F207" i="97"/>
  <c r="B207" i="97"/>
  <c r="C207" i="97"/>
  <c r="F184" i="188"/>
  <c r="F185" i="188" s="1"/>
  <c r="F186" i="188" s="1"/>
  <c r="G184" i="188"/>
  <c r="G185" i="188" s="1"/>
  <c r="G186" i="188" s="1"/>
  <c r="M27" i="3"/>
  <c r="M22" i="3"/>
  <c r="AI23" i="3" s="1"/>
  <c r="M25" i="3"/>
  <c r="AI26" i="3" s="1"/>
  <c r="M23" i="3"/>
  <c r="AI24" i="3" s="1"/>
  <c r="M26" i="3"/>
  <c r="AI27" i="3" s="1"/>
  <c r="M24" i="3"/>
  <c r="AI25" i="3" s="1"/>
  <c r="E130" i="2"/>
  <c r="B130" i="2"/>
  <c r="C130" i="2"/>
  <c r="F130" i="2"/>
  <c r="J97" i="2"/>
  <c r="J99" i="2"/>
  <c r="J101" i="2"/>
  <c r="J96" i="2"/>
  <c r="J98" i="2"/>
  <c r="J100" i="2"/>
  <c r="J55" i="2"/>
  <c r="J54" i="2"/>
  <c r="J53" i="2"/>
  <c r="J52" i="2"/>
  <c r="J24" i="2"/>
  <c r="J28" i="2"/>
  <c r="J23" i="2"/>
  <c r="J25" i="2"/>
  <c r="J26" i="2"/>
  <c r="J27" i="2"/>
  <c r="J143" i="97"/>
  <c r="J141" i="97"/>
  <c r="J142" i="97"/>
  <c r="J27" i="97"/>
  <c r="J28" i="97"/>
  <c r="J29" i="97"/>
  <c r="J31" i="97"/>
  <c r="J32" i="97"/>
  <c r="J25" i="97"/>
  <c r="J26" i="97"/>
  <c r="J30" i="97"/>
  <c r="M28" i="96"/>
  <c r="M32" i="96"/>
  <c r="M25" i="96"/>
  <c r="M29" i="96"/>
  <c r="M51" i="96"/>
  <c r="M26" i="96"/>
  <c r="M30" i="96"/>
  <c r="M50" i="96"/>
  <c r="M27" i="96"/>
  <c r="M31" i="96"/>
  <c r="M33" i="96"/>
  <c r="M49" i="96"/>
  <c r="I336" i="197"/>
  <c r="H336" i="197"/>
  <c r="G336" i="197"/>
  <c r="D336" i="197"/>
  <c r="I335" i="197"/>
  <c r="H335" i="197"/>
  <c r="G335" i="197"/>
  <c r="D335" i="197"/>
  <c r="I334" i="197"/>
  <c r="H334" i="197"/>
  <c r="G334" i="197"/>
  <c r="D334" i="197"/>
  <c r="I333" i="197"/>
  <c r="H333" i="197"/>
  <c r="G333" i="197"/>
  <c r="D333" i="197"/>
  <c r="I332" i="197"/>
  <c r="H332" i="197"/>
  <c r="G332" i="197"/>
  <c r="D332" i="197"/>
  <c r="I331" i="197"/>
  <c r="H331" i="197"/>
  <c r="G331" i="197"/>
  <c r="D331" i="197"/>
  <c r="I330" i="197"/>
  <c r="H330" i="197"/>
  <c r="G330" i="197"/>
  <c r="D330" i="197"/>
  <c r="I329" i="197"/>
  <c r="H329" i="197"/>
  <c r="G329" i="197"/>
  <c r="D329" i="197"/>
  <c r="I328" i="197"/>
  <c r="H328" i="197"/>
  <c r="G328" i="197"/>
  <c r="D328" i="197"/>
  <c r="I327" i="197"/>
  <c r="H327" i="197"/>
  <c r="G327" i="197"/>
  <c r="D327" i="197"/>
  <c r="I326" i="197"/>
  <c r="H326" i="197"/>
  <c r="G326" i="197"/>
  <c r="D326" i="197"/>
  <c r="I325" i="197"/>
  <c r="H325" i="197"/>
  <c r="G325" i="197"/>
  <c r="D325" i="197"/>
  <c r="I324" i="197"/>
  <c r="H324" i="197"/>
  <c r="G324" i="197"/>
  <c r="D324" i="197"/>
  <c r="I323" i="197"/>
  <c r="H323" i="197"/>
  <c r="G323" i="197"/>
  <c r="D323" i="197"/>
  <c r="I322" i="197"/>
  <c r="H322" i="197"/>
  <c r="G322" i="197"/>
  <c r="D322" i="197"/>
  <c r="I321" i="197"/>
  <c r="H321" i="197"/>
  <c r="G321" i="197"/>
  <c r="D321" i="197"/>
  <c r="I320" i="197"/>
  <c r="H320" i="197"/>
  <c r="G320" i="197"/>
  <c r="D320" i="197"/>
  <c r="I319" i="197"/>
  <c r="H319" i="197"/>
  <c r="G319" i="197"/>
  <c r="D319" i="197"/>
  <c r="I318" i="197"/>
  <c r="H318" i="197"/>
  <c r="G318" i="197"/>
  <c r="D318" i="197"/>
  <c r="I317" i="197"/>
  <c r="H317" i="197"/>
  <c r="G317" i="197"/>
  <c r="D317" i="197"/>
  <c r="I316" i="197"/>
  <c r="H316" i="197"/>
  <c r="G316" i="197"/>
  <c r="D316" i="197"/>
  <c r="I315" i="197"/>
  <c r="H315" i="197"/>
  <c r="G315" i="197"/>
  <c r="D315" i="197"/>
  <c r="F304" i="197"/>
  <c r="C304" i="197"/>
  <c r="B304" i="197"/>
  <c r="H304" i="197" s="1"/>
  <c r="I303" i="197"/>
  <c r="H303" i="197"/>
  <c r="G303" i="197"/>
  <c r="D303" i="197"/>
  <c r="I302" i="197"/>
  <c r="H302" i="197"/>
  <c r="G302" i="197"/>
  <c r="D302" i="197"/>
  <c r="I301" i="197"/>
  <c r="H301" i="197"/>
  <c r="G301" i="197"/>
  <c r="D301" i="197"/>
  <c r="D304" i="197" s="1"/>
  <c r="I299" i="197"/>
  <c r="H299" i="197"/>
  <c r="G299" i="197"/>
  <c r="D299" i="197"/>
  <c r="F298" i="197"/>
  <c r="E298" i="197"/>
  <c r="E337" i="197" s="1"/>
  <c r="C298" i="197"/>
  <c r="B298" i="197"/>
  <c r="I297" i="197"/>
  <c r="H297" i="197"/>
  <c r="G297" i="197"/>
  <c r="D297" i="197"/>
  <c r="I296" i="197"/>
  <c r="H296" i="197"/>
  <c r="J296" i="197" s="1"/>
  <c r="G296" i="197"/>
  <c r="D296" i="197"/>
  <c r="I295" i="197"/>
  <c r="H295" i="197"/>
  <c r="J295" i="197" s="1"/>
  <c r="G295" i="197"/>
  <c r="D295" i="197"/>
  <c r="I293" i="197"/>
  <c r="H293" i="197"/>
  <c r="J293" i="197" s="1"/>
  <c r="G293" i="197"/>
  <c r="D293" i="197"/>
  <c r="I292" i="197"/>
  <c r="H292" i="197"/>
  <c r="J292" i="197" s="1"/>
  <c r="G292" i="197"/>
  <c r="D292" i="197"/>
  <c r="I291" i="197"/>
  <c r="H291" i="197"/>
  <c r="J291" i="197" s="1"/>
  <c r="G291" i="197"/>
  <c r="D291" i="197"/>
  <c r="I290" i="197"/>
  <c r="H290" i="197"/>
  <c r="J290" i="197" s="1"/>
  <c r="G290" i="197"/>
  <c r="D290" i="197"/>
  <c r="I289" i="197"/>
  <c r="H289" i="197"/>
  <c r="J289" i="197" s="1"/>
  <c r="G289" i="197"/>
  <c r="D289" i="197"/>
  <c r="I288" i="197"/>
  <c r="H288" i="197"/>
  <c r="J288" i="197" s="1"/>
  <c r="G288" i="197"/>
  <c r="D288" i="197"/>
  <c r="I287" i="197"/>
  <c r="H287" i="197"/>
  <c r="J287" i="197" s="1"/>
  <c r="G287" i="197"/>
  <c r="D287" i="197"/>
  <c r="I286" i="197"/>
  <c r="H286" i="197"/>
  <c r="J286" i="197" s="1"/>
  <c r="G286" i="197"/>
  <c r="D286" i="197"/>
  <c r="I285" i="197"/>
  <c r="H285" i="197"/>
  <c r="J285" i="197" s="1"/>
  <c r="G285" i="197"/>
  <c r="D285" i="197"/>
  <c r="I272" i="197"/>
  <c r="H272" i="197"/>
  <c r="G272" i="197"/>
  <c r="I271" i="197"/>
  <c r="H271" i="197"/>
  <c r="G271" i="197"/>
  <c r="I270" i="197"/>
  <c r="H270" i="197"/>
  <c r="G270" i="197"/>
  <c r="D270" i="197"/>
  <c r="F267" i="197"/>
  <c r="E267" i="197"/>
  <c r="C267" i="197"/>
  <c r="B267" i="197"/>
  <c r="I266" i="197"/>
  <c r="H266" i="197"/>
  <c r="G266" i="197"/>
  <c r="D266" i="197"/>
  <c r="I265" i="197"/>
  <c r="H265" i="197"/>
  <c r="G265" i="197"/>
  <c r="D265" i="197"/>
  <c r="I264" i="197"/>
  <c r="I267" i="197" s="1"/>
  <c r="H264" i="197"/>
  <c r="G264" i="197"/>
  <c r="G267" i="197" s="1"/>
  <c r="D264" i="197"/>
  <c r="I262" i="197"/>
  <c r="H262" i="197"/>
  <c r="G262" i="197"/>
  <c r="D262" i="197"/>
  <c r="I261" i="197"/>
  <c r="H261" i="197"/>
  <c r="G261" i="197"/>
  <c r="D261" i="197"/>
  <c r="I260" i="197"/>
  <c r="H260" i="197"/>
  <c r="G260" i="197"/>
  <c r="D260" i="197"/>
  <c r="I259" i="197"/>
  <c r="H259" i="197"/>
  <c r="G259" i="197"/>
  <c r="D259" i="197"/>
  <c r="I258" i="197"/>
  <c r="H258" i="197"/>
  <c r="G258" i="197"/>
  <c r="D258" i="197"/>
  <c r="I257" i="197"/>
  <c r="H257" i="197"/>
  <c r="G257" i="197"/>
  <c r="D257" i="197"/>
  <c r="I256" i="197"/>
  <c r="H256" i="197"/>
  <c r="G256" i="197"/>
  <c r="D256" i="197"/>
  <c r="I255" i="197"/>
  <c r="H255" i="197"/>
  <c r="G255" i="197"/>
  <c r="D255" i="197"/>
  <c r="I254" i="197"/>
  <c r="H254" i="197"/>
  <c r="G254" i="197"/>
  <c r="D254" i="197"/>
  <c r="I253" i="197"/>
  <c r="H253" i="197"/>
  <c r="G253" i="197"/>
  <c r="D253" i="197"/>
  <c r="I252" i="197"/>
  <c r="H252" i="197"/>
  <c r="G252" i="197"/>
  <c r="D252" i="197"/>
  <c r="I251" i="197"/>
  <c r="H251" i="197"/>
  <c r="G251" i="197"/>
  <c r="D251" i="197"/>
  <c r="I250" i="197"/>
  <c r="H250" i="197"/>
  <c r="G250" i="197"/>
  <c r="D250" i="197"/>
  <c r="I249" i="197"/>
  <c r="H249" i="197"/>
  <c r="G249" i="197"/>
  <c r="D249" i="197"/>
  <c r="I236" i="197"/>
  <c r="H236" i="197"/>
  <c r="G236" i="197"/>
  <c r="D236" i="197"/>
  <c r="I235" i="197"/>
  <c r="H235" i="197"/>
  <c r="G235" i="197"/>
  <c r="D235" i="197"/>
  <c r="I234" i="197"/>
  <c r="H234" i="197"/>
  <c r="G234" i="197"/>
  <c r="D234" i="197"/>
  <c r="I233" i="197"/>
  <c r="H233" i="197"/>
  <c r="G233" i="197"/>
  <c r="D233" i="197"/>
  <c r="I232" i="197"/>
  <c r="H232" i="197"/>
  <c r="G232" i="197"/>
  <c r="D232" i="197"/>
  <c r="I231" i="197"/>
  <c r="H231" i="197"/>
  <c r="G231" i="197"/>
  <c r="D231" i="197"/>
  <c r="I230" i="197"/>
  <c r="H230" i="197"/>
  <c r="G230" i="197"/>
  <c r="D230" i="197"/>
  <c r="I229" i="197"/>
  <c r="H229" i="197"/>
  <c r="G229" i="197"/>
  <c r="D229" i="197"/>
  <c r="I228" i="197"/>
  <c r="H228" i="197"/>
  <c r="G228" i="197"/>
  <c r="D228" i="197"/>
  <c r="I227" i="197"/>
  <c r="H227" i="197"/>
  <c r="G227" i="197"/>
  <c r="D227" i="197"/>
  <c r="I226" i="197"/>
  <c r="H226" i="197"/>
  <c r="G226" i="197"/>
  <c r="D226" i="197"/>
  <c r="I225" i="197"/>
  <c r="H225" i="197"/>
  <c r="G225" i="197"/>
  <c r="D225" i="197"/>
  <c r="I223" i="197"/>
  <c r="H223" i="197"/>
  <c r="G223" i="197"/>
  <c r="F222" i="197"/>
  <c r="E222" i="197"/>
  <c r="C222" i="197"/>
  <c r="B222" i="197"/>
  <c r="I221" i="197"/>
  <c r="H221" i="197"/>
  <c r="G221" i="197"/>
  <c r="D221" i="197"/>
  <c r="I220" i="197"/>
  <c r="H220" i="197"/>
  <c r="G220" i="197"/>
  <c r="D220" i="197"/>
  <c r="I219" i="197"/>
  <c r="H219" i="197"/>
  <c r="G219" i="197"/>
  <c r="D219" i="197"/>
  <c r="I206" i="197"/>
  <c r="H206" i="197"/>
  <c r="G206" i="197"/>
  <c r="D206" i="197"/>
  <c r="I205" i="197"/>
  <c r="H205" i="197"/>
  <c r="G205" i="197"/>
  <c r="D205" i="197"/>
  <c r="I204" i="197"/>
  <c r="H204" i="197"/>
  <c r="G204" i="197"/>
  <c r="D204" i="197"/>
  <c r="I203" i="197"/>
  <c r="H203" i="197"/>
  <c r="G203" i="197"/>
  <c r="D203" i="197"/>
  <c r="I202" i="197"/>
  <c r="H202" i="197"/>
  <c r="G202" i="197"/>
  <c r="D202" i="197"/>
  <c r="I201" i="197"/>
  <c r="H201" i="197"/>
  <c r="G201" i="197"/>
  <c r="D201" i="197"/>
  <c r="I200" i="197"/>
  <c r="H200" i="197"/>
  <c r="G200" i="197"/>
  <c r="D200" i="197"/>
  <c r="I199" i="197"/>
  <c r="H199" i="197"/>
  <c r="G199" i="197"/>
  <c r="D199" i="197"/>
  <c r="I198" i="197"/>
  <c r="H198" i="197"/>
  <c r="G198" i="197"/>
  <c r="D198" i="197"/>
  <c r="I197" i="197"/>
  <c r="H197" i="197"/>
  <c r="G197" i="197"/>
  <c r="D197" i="197"/>
  <c r="I196" i="197"/>
  <c r="H196" i="197"/>
  <c r="G196" i="197"/>
  <c r="D196" i="197"/>
  <c r="I195" i="197"/>
  <c r="H195" i="197"/>
  <c r="G195" i="197"/>
  <c r="D195" i="197"/>
  <c r="I194" i="197"/>
  <c r="H194" i="197"/>
  <c r="G194" i="197"/>
  <c r="D194" i="197"/>
  <c r="I193" i="197"/>
  <c r="H193" i="197"/>
  <c r="G193" i="197"/>
  <c r="D193" i="197"/>
  <c r="F164" i="197"/>
  <c r="E164" i="197"/>
  <c r="I163" i="197"/>
  <c r="H163" i="197"/>
  <c r="G163" i="197"/>
  <c r="D163" i="197"/>
  <c r="I162" i="197"/>
  <c r="H162" i="197"/>
  <c r="G162" i="197"/>
  <c r="D162" i="197"/>
  <c r="I161" i="197"/>
  <c r="H161" i="197"/>
  <c r="G161" i="197"/>
  <c r="D161" i="197"/>
  <c r="I160" i="197"/>
  <c r="H160" i="197"/>
  <c r="G160" i="197"/>
  <c r="D160" i="197"/>
  <c r="I159" i="197"/>
  <c r="H159" i="197"/>
  <c r="G159" i="197"/>
  <c r="D159" i="197"/>
  <c r="I158" i="197"/>
  <c r="H158" i="197"/>
  <c r="G158" i="197"/>
  <c r="D158" i="197"/>
  <c r="I157" i="197"/>
  <c r="H157" i="197"/>
  <c r="G157" i="197"/>
  <c r="D157" i="197"/>
  <c r="I156" i="197"/>
  <c r="H156" i="197"/>
  <c r="G156" i="197"/>
  <c r="D156" i="197"/>
  <c r="I155" i="197"/>
  <c r="H155" i="197"/>
  <c r="G155" i="197"/>
  <c r="D155" i="197"/>
  <c r="I154" i="197"/>
  <c r="H154" i="197"/>
  <c r="G154" i="197"/>
  <c r="D154" i="197"/>
  <c r="I153" i="197"/>
  <c r="H153" i="197"/>
  <c r="G153" i="197"/>
  <c r="D153" i="197"/>
  <c r="I152" i="197"/>
  <c r="H152" i="197"/>
  <c r="G152" i="197"/>
  <c r="D152" i="197"/>
  <c r="I151" i="197"/>
  <c r="H151" i="197"/>
  <c r="G151" i="197"/>
  <c r="D151" i="197"/>
  <c r="I150" i="197"/>
  <c r="H150" i="197"/>
  <c r="G150" i="197"/>
  <c r="D150" i="197"/>
  <c r="I138" i="197"/>
  <c r="H138" i="197"/>
  <c r="G138" i="197"/>
  <c r="J138" i="197" s="1"/>
  <c r="I137" i="197"/>
  <c r="H137" i="197"/>
  <c r="G137" i="197"/>
  <c r="J137" i="197" s="1"/>
  <c r="I136" i="197"/>
  <c r="H136" i="197"/>
  <c r="G136" i="197"/>
  <c r="J136" i="197" s="1"/>
  <c r="I135" i="197"/>
  <c r="H135" i="197"/>
  <c r="G135" i="197"/>
  <c r="J135" i="197" s="1"/>
  <c r="I134" i="197"/>
  <c r="H134" i="197"/>
  <c r="G134" i="197"/>
  <c r="J134" i="197" s="1"/>
  <c r="I133" i="197"/>
  <c r="H133" i="197"/>
  <c r="G133" i="197"/>
  <c r="J133" i="197" s="1"/>
  <c r="I132" i="197"/>
  <c r="H132" i="197"/>
  <c r="G132" i="197"/>
  <c r="J132" i="197" s="1"/>
  <c r="I131" i="197"/>
  <c r="H131" i="197"/>
  <c r="G131" i="197"/>
  <c r="J131" i="197" s="1"/>
  <c r="I130" i="197"/>
  <c r="H130" i="197"/>
  <c r="G130" i="197"/>
  <c r="J130" i="197" s="1"/>
  <c r="I129" i="197"/>
  <c r="H129" i="197"/>
  <c r="G129" i="197"/>
  <c r="J129" i="197" s="1"/>
  <c r="I128" i="197"/>
  <c r="H128" i="197"/>
  <c r="G128" i="197"/>
  <c r="J128" i="197" s="1"/>
  <c r="I127" i="197"/>
  <c r="H127" i="197"/>
  <c r="G127" i="197"/>
  <c r="J127" i="197" s="1"/>
  <c r="I125" i="197"/>
  <c r="H125" i="197"/>
  <c r="G125" i="197"/>
  <c r="G124" i="197"/>
  <c r="C124" i="197"/>
  <c r="C164" i="197" s="1"/>
  <c r="B124" i="197"/>
  <c r="B164" i="197" s="1"/>
  <c r="I123" i="197"/>
  <c r="H123" i="197"/>
  <c r="G123" i="197"/>
  <c r="D123" i="197"/>
  <c r="I122" i="197"/>
  <c r="H122" i="197"/>
  <c r="G122" i="197"/>
  <c r="D122" i="197"/>
  <c r="I121" i="197"/>
  <c r="H121" i="197"/>
  <c r="G121" i="197"/>
  <c r="D121" i="197"/>
  <c r="I119" i="197"/>
  <c r="H119" i="197"/>
  <c r="G119" i="197"/>
  <c r="D119" i="197"/>
  <c r="I118" i="197"/>
  <c r="H118" i="197"/>
  <c r="G118" i="197"/>
  <c r="D118" i="197"/>
  <c r="I117" i="197"/>
  <c r="H117" i="197"/>
  <c r="G117" i="197"/>
  <c r="D117" i="197"/>
  <c r="I116" i="197"/>
  <c r="H116" i="197"/>
  <c r="G116" i="197"/>
  <c r="D116" i="197"/>
  <c r="I106" i="197"/>
  <c r="H106" i="197"/>
  <c r="G106" i="197"/>
  <c r="D106" i="197"/>
  <c r="I105" i="197"/>
  <c r="H105" i="197"/>
  <c r="G105" i="197"/>
  <c r="D105" i="197"/>
  <c r="I104" i="197"/>
  <c r="H104" i="197"/>
  <c r="G104" i="197"/>
  <c r="D104" i="197"/>
  <c r="I103" i="197"/>
  <c r="H103" i="197"/>
  <c r="G103" i="197"/>
  <c r="D103" i="197"/>
  <c r="I102" i="197"/>
  <c r="H102" i="197"/>
  <c r="G102" i="197"/>
  <c r="D102" i="197"/>
  <c r="I101" i="197"/>
  <c r="H101" i="197"/>
  <c r="G101" i="197"/>
  <c r="D101" i="197"/>
  <c r="I100" i="197"/>
  <c r="H100" i="197"/>
  <c r="G100" i="197"/>
  <c r="D100" i="197"/>
  <c r="I99" i="197"/>
  <c r="H99" i="197"/>
  <c r="G99" i="197"/>
  <c r="D99" i="197"/>
  <c r="F96" i="197"/>
  <c r="E96" i="197"/>
  <c r="C96" i="197"/>
  <c r="B96" i="197"/>
  <c r="I95" i="197"/>
  <c r="H95" i="197"/>
  <c r="G95" i="197"/>
  <c r="D95" i="197"/>
  <c r="I94" i="197"/>
  <c r="H94" i="197"/>
  <c r="G94" i="197"/>
  <c r="D94" i="197"/>
  <c r="I93" i="197"/>
  <c r="H93" i="197"/>
  <c r="G93" i="197"/>
  <c r="D93" i="197"/>
  <c r="I91" i="197"/>
  <c r="H91" i="197"/>
  <c r="G91" i="197"/>
  <c r="D91" i="197"/>
  <c r="I90" i="197"/>
  <c r="H90" i="197"/>
  <c r="G90" i="197"/>
  <c r="D90" i="197"/>
  <c r="I89" i="197"/>
  <c r="H89" i="197"/>
  <c r="G89" i="197"/>
  <c r="D89" i="197"/>
  <c r="I88" i="197"/>
  <c r="H88" i="197"/>
  <c r="G88" i="197"/>
  <c r="D88" i="197"/>
  <c r="I87" i="197"/>
  <c r="H87" i="197"/>
  <c r="G87" i="197"/>
  <c r="D87" i="197"/>
  <c r="I86" i="197"/>
  <c r="H86" i="197"/>
  <c r="G86" i="197"/>
  <c r="D86" i="197"/>
  <c r="I85" i="197"/>
  <c r="H85" i="197"/>
  <c r="G85" i="197"/>
  <c r="D85" i="197"/>
  <c r="I84" i="197"/>
  <c r="H84" i="197"/>
  <c r="G84" i="197"/>
  <c r="D84" i="197"/>
  <c r="I83" i="197"/>
  <c r="H83" i="197"/>
  <c r="G83" i="197"/>
  <c r="D83" i="197"/>
  <c r="I66" i="197"/>
  <c r="H66" i="197"/>
  <c r="G66" i="197"/>
  <c r="D66" i="197"/>
  <c r="I65" i="197"/>
  <c r="H65" i="197"/>
  <c r="G65" i="197"/>
  <c r="D65" i="197"/>
  <c r="I64" i="197"/>
  <c r="H64" i="197"/>
  <c r="G64" i="197"/>
  <c r="D64" i="197"/>
  <c r="I63" i="197"/>
  <c r="H63" i="197"/>
  <c r="G63" i="197"/>
  <c r="D63" i="197"/>
  <c r="I62" i="197"/>
  <c r="H62" i="197"/>
  <c r="G62" i="197"/>
  <c r="D62" i="197"/>
  <c r="I61" i="197"/>
  <c r="H61" i="197"/>
  <c r="G61" i="197"/>
  <c r="D61" i="197"/>
  <c r="I60" i="197"/>
  <c r="H60" i="197"/>
  <c r="G60" i="197"/>
  <c r="D60" i="197"/>
  <c r="I59" i="197"/>
  <c r="H59" i="197"/>
  <c r="G59" i="197"/>
  <c r="D59" i="197"/>
  <c r="I58" i="197"/>
  <c r="H58" i="197"/>
  <c r="G58" i="197"/>
  <c r="D58" i="197"/>
  <c r="I57" i="197"/>
  <c r="H57" i="197"/>
  <c r="G57" i="197"/>
  <c r="D57" i="197"/>
  <c r="I56" i="197"/>
  <c r="H56" i="197"/>
  <c r="G56" i="197"/>
  <c r="D56" i="197"/>
  <c r="I55" i="197"/>
  <c r="H55" i="197"/>
  <c r="G55" i="197"/>
  <c r="D55" i="197"/>
  <c r="I54" i="197"/>
  <c r="H54" i="197"/>
  <c r="G54" i="197"/>
  <c r="D54" i="197"/>
  <c r="F53" i="197"/>
  <c r="F97" i="197" s="1"/>
  <c r="E53" i="197"/>
  <c r="E97" i="197" s="1"/>
  <c r="C53" i="197"/>
  <c r="B53" i="197"/>
  <c r="I52" i="197"/>
  <c r="H52" i="197"/>
  <c r="G52" i="197"/>
  <c r="D52" i="197"/>
  <c r="I51" i="197"/>
  <c r="H51" i="197"/>
  <c r="G51" i="197"/>
  <c r="D51" i="197"/>
  <c r="I50" i="197"/>
  <c r="H50" i="197"/>
  <c r="H53" i="197" s="1"/>
  <c r="G50" i="197"/>
  <c r="D50" i="197"/>
  <c r="D53" i="197" s="1"/>
  <c r="I48" i="197"/>
  <c r="H48" i="197"/>
  <c r="G48" i="197"/>
  <c r="D48" i="197"/>
  <c r="D27" i="197"/>
  <c r="C27" i="197"/>
  <c r="B27" i="197"/>
  <c r="J26" i="197"/>
  <c r="I26" i="197"/>
  <c r="H26" i="197"/>
  <c r="J25" i="197"/>
  <c r="I25" i="197"/>
  <c r="H25" i="197"/>
  <c r="J24" i="197"/>
  <c r="I24" i="197"/>
  <c r="H24" i="197"/>
  <c r="I22" i="197"/>
  <c r="H22" i="197"/>
  <c r="G22" i="197"/>
  <c r="D22" i="197"/>
  <c r="I21" i="197"/>
  <c r="H21" i="197"/>
  <c r="G21" i="197"/>
  <c r="D21" i="197"/>
  <c r="I20" i="197"/>
  <c r="H20" i="197"/>
  <c r="G20" i="197"/>
  <c r="D20" i="197"/>
  <c r="I19" i="197"/>
  <c r="H19" i="197"/>
  <c r="G19" i="197"/>
  <c r="D19" i="197"/>
  <c r="I18" i="197"/>
  <c r="H18" i="197"/>
  <c r="G18" i="197"/>
  <c r="D18" i="197"/>
  <c r="I17" i="197"/>
  <c r="H17" i="197"/>
  <c r="G17" i="197"/>
  <c r="D17" i="197"/>
  <c r="I16" i="197"/>
  <c r="H16" i="197"/>
  <c r="G16" i="197"/>
  <c r="D16" i="197"/>
  <c r="I15" i="197"/>
  <c r="H15" i="197"/>
  <c r="G15" i="197"/>
  <c r="D15" i="197"/>
  <c r="I14" i="197"/>
  <c r="H14" i="197"/>
  <c r="G14" i="197"/>
  <c r="D14" i="197"/>
  <c r="I13" i="197"/>
  <c r="H13" i="197"/>
  <c r="G13" i="197"/>
  <c r="D13" i="197"/>
  <c r="I12" i="197"/>
  <c r="H12" i="197"/>
  <c r="G12" i="197"/>
  <c r="D12" i="197"/>
  <c r="I11" i="197"/>
  <c r="H11" i="197"/>
  <c r="G11" i="197"/>
  <c r="D11" i="197"/>
  <c r="I10" i="197"/>
  <c r="H10" i="197"/>
  <c r="G10" i="197"/>
  <c r="D10" i="197"/>
  <c r="I9" i="197"/>
  <c r="H9" i="197"/>
  <c r="G9" i="197"/>
  <c r="D9" i="197"/>
  <c r="I195" i="196"/>
  <c r="H195" i="196"/>
  <c r="F195" i="196"/>
  <c r="E195" i="196"/>
  <c r="C195" i="196"/>
  <c r="B195" i="196"/>
  <c r="L194" i="196"/>
  <c r="K194" i="196"/>
  <c r="J194" i="196"/>
  <c r="G194" i="196"/>
  <c r="D194" i="196"/>
  <c r="L193" i="196"/>
  <c r="K193" i="196"/>
  <c r="J193" i="196"/>
  <c r="G193" i="196"/>
  <c r="D193" i="196"/>
  <c r="L192" i="196"/>
  <c r="K192" i="196"/>
  <c r="J192" i="196"/>
  <c r="G192" i="196"/>
  <c r="D192" i="196"/>
  <c r="J190" i="196"/>
  <c r="I190" i="196"/>
  <c r="H190" i="196"/>
  <c r="G190" i="196"/>
  <c r="F190" i="196"/>
  <c r="E190" i="196"/>
  <c r="C190" i="196"/>
  <c r="B190" i="196"/>
  <c r="L189" i="196"/>
  <c r="K189" i="196"/>
  <c r="D189" i="196"/>
  <c r="M189" i="196" s="1"/>
  <c r="M188" i="196"/>
  <c r="L188" i="196"/>
  <c r="K188" i="196"/>
  <c r="M187" i="196"/>
  <c r="L187" i="196"/>
  <c r="K187" i="196"/>
  <c r="L162" i="196"/>
  <c r="K162" i="196"/>
  <c r="J162" i="196"/>
  <c r="G162" i="196"/>
  <c r="D162" i="196"/>
  <c r="L161" i="196"/>
  <c r="K161" i="196"/>
  <c r="J161" i="196"/>
  <c r="G161" i="196"/>
  <c r="D161" i="196"/>
  <c r="L160" i="196"/>
  <c r="K160" i="196"/>
  <c r="J160" i="196"/>
  <c r="G160" i="196"/>
  <c r="D160" i="196"/>
  <c r="L159" i="196"/>
  <c r="K159" i="196"/>
  <c r="J159" i="196"/>
  <c r="G159" i="196"/>
  <c r="D159" i="196"/>
  <c r="L158" i="196"/>
  <c r="K158" i="196"/>
  <c r="J158" i="196"/>
  <c r="G158" i="196"/>
  <c r="D158" i="196"/>
  <c r="L157" i="196"/>
  <c r="K157" i="196"/>
  <c r="J157" i="196"/>
  <c r="G157" i="196"/>
  <c r="D157" i="196"/>
  <c r="L156" i="196"/>
  <c r="K156" i="196"/>
  <c r="J156" i="196"/>
  <c r="G156" i="196"/>
  <c r="D156" i="196"/>
  <c r="L155" i="196"/>
  <c r="K155" i="196"/>
  <c r="J155" i="196"/>
  <c r="G155" i="196"/>
  <c r="D155" i="196"/>
  <c r="L154" i="196"/>
  <c r="K154" i="196"/>
  <c r="J154" i="196"/>
  <c r="G154" i="196"/>
  <c r="D154" i="196"/>
  <c r="L139" i="196"/>
  <c r="K139" i="196"/>
  <c r="J139" i="196"/>
  <c r="G139" i="196"/>
  <c r="D139" i="196"/>
  <c r="L138" i="196"/>
  <c r="K138" i="196"/>
  <c r="J138" i="196"/>
  <c r="G138" i="196"/>
  <c r="D138" i="196"/>
  <c r="L137" i="196"/>
  <c r="K137" i="196"/>
  <c r="J137" i="196"/>
  <c r="G137" i="196"/>
  <c r="D137" i="196"/>
  <c r="L136" i="196"/>
  <c r="K136" i="196"/>
  <c r="J136" i="196"/>
  <c r="G136" i="196"/>
  <c r="D136" i="196"/>
  <c r="L135" i="196"/>
  <c r="K135" i="196"/>
  <c r="J135" i="196"/>
  <c r="G135" i="196"/>
  <c r="D135" i="196"/>
  <c r="L134" i="196"/>
  <c r="K134" i="196"/>
  <c r="J134" i="196"/>
  <c r="G134" i="196"/>
  <c r="D134" i="196"/>
  <c r="L133" i="196"/>
  <c r="K133" i="196"/>
  <c r="J133" i="196"/>
  <c r="G133" i="196"/>
  <c r="D133" i="196"/>
  <c r="L132" i="196"/>
  <c r="K132" i="196"/>
  <c r="J132" i="196"/>
  <c r="G132" i="196"/>
  <c r="D132" i="196"/>
  <c r="L131" i="196"/>
  <c r="K131" i="196"/>
  <c r="J131" i="196"/>
  <c r="G131" i="196"/>
  <c r="D131" i="196"/>
  <c r="L130" i="196"/>
  <c r="K130" i="196"/>
  <c r="J130" i="196"/>
  <c r="G130" i="196"/>
  <c r="D130" i="196"/>
  <c r="L129" i="196"/>
  <c r="K129" i="196"/>
  <c r="J129" i="196"/>
  <c r="G129" i="196"/>
  <c r="D129" i="196"/>
  <c r="L128" i="196"/>
  <c r="K128" i="196"/>
  <c r="J128" i="196"/>
  <c r="G128" i="196"/>
  <c r="D128" i="196"/>
  <c r="L127" i="196"/>
  <c r="K127" i="196"/>
  <c r="J127" i="196"/>
  <c r="G127" i="196"/>
  <c r="D127" i="196"/>
  <c r="I126" i="196"/>
  <c r="I163" i="196" s="1"/>
  <c r="H126" i="196"/>
  <c r="F126" i="196"/>
  <c r="F163" i="196" s="1"/>
  <c r="E126" i="196"/>
  <c r="E163" i="196" s="1"/>
  <c r="C126" i="196"/>
  <c r="C163" i="196" s="1"/>
  <c r="B126" i="196"/>
  <c r="B163" i="196" s="1"/>
  <c r="L125" i="196"/>
  <c r="K125" i="196"/>
  <c r="J125" i="196"/>
  <c r="G125" i="196"/>
  <c r="D125" i="196"/>
  <c r="L124" i="196"/>
  <c r="K124" i="196"/>
  <c r="J124" i="196"/>
  <c r="G124" i="196"/>
  <c r="D124" i="196"/>
  <c r="L123" i="196"/>
  <c r="K123" i="196"/>
  <c r="J123" i="196"/>
  <c r="G123" i="196"/>
  <c r="D123" i="196"/>
  <c r="L121" i="196"/>
  <c r="K121" i="196"/>
  <c r="J121" i="196"/>
  <c r="G121" i="196"/>
  <c r="D121" i="196"/>
  <c r="J113" i="196"/>
  <c r="I113" i="196"/>
  <c r="H113" i="196"/>
  <c r="G113" i="196"/>
  <c r="F113" i="196"/>
  <c r="E113" i="196"/>
  <c r="D113" i="196"/>
  <c r="C113" i="196"/>
  <c r="B113" i="196"/>
  <c r="L112" i="196"/>
  <c r="K112" i="196"/>
  <c r="L111" i="196"/>
  <c r="K111" i="196"/>
  <c r="L110" i="196"/>
  <c r="K110" i="196"/>
  <c r="L108" i="196"/>
  <c r="K108" i="196"/>
  <c r="J108" i="196"/>
  <c r="G108" i="196"/>
  <c r="D108" i="196"/>
  <c r="L107" i="196"/>
  <c r="K107" i="196"/>
  <c r="J107" i="196"/>
  <c r="G107" i="196"/>
  <c r="D107" i="196"/>
  <c r="L106" i="196"/>
  <c r="K106" i="196"/>
  <c r="J106" i="196"/>
  <c r="G106" i="196"/>
  <c r="D106" i="196"/>
  <c r="L105" i="196"/>
  <c r="K105" i="196"/>
  <c r="J105" i="196"/>
  <c r="G105" i="196"/>
  <c r="D105" i="196"/>
  <c r="L104" i="196"/>
  <c r="K104" i="196"/>
  <c r="J104" i="196"/>
  <c r="G104" i="196"/>
  <c r="D104" i="196"/>
  <c r="L103" i="196"/>
  <c r="K103" i="196"/>
  <c r="J103" i="196"/>
  <c r="G103" i="196"/>
  <c r="D103" i="196"/>
  <c r="L102" i="196"/>
  <c r="K102" i="196"/>
  <c r="J102" i="196"/>
  <c r="G102" i="196"/>
  <c r="D102" i="196"/>
  <c r="L101" i="196"/>
  <c r="K101" i="196"/>
  <c r="J101" i="196"/>
  <c r="G101" i="196"/>
  <c r="D101" i="196"/>
  <c r="L100" i="196"/>
  <c r="K100" i="196"/>
  <c r="J100" i="196"/>
  <c r="G100" i="196"/>
  <c r="D100" i="196"/>
  <c r="L99" i="196"/>
  <c r="K99" i="196"/>
  <c r="J99" i="196"/>
  <c r="G99" i="196"/>
  <c r="D99" i="196"/>
  <c r="L98" i="196"/>
  <c r="K98" i="196"/>
  <c r="J98" i="196"/>
  <c r="G98" i="196"/>
  <c r="D98" i="196"/>
  <c r="L97" i="196"/>
  <c r="K97" i="196"/>
  <c r="J97" i="196"/>
  <c r="G97" i="196"/>
  <c r="D97" i="196"/>
  <c r="I81" i="196"/>
  <c r="H81" i="196"/>
  <c r="F81" i="196"/>
  <c r="E81" i="196"/>
  <c r="D81" i="196"/>
  <c r="C81" i="196"/>
  <c r="B81" i="196"/>
  <c r="L80" i="196"/>
  <c r="K80" i="196"/>
  <c r="J80" i="196"/>
  <c r="G80" i="196"/>
  <c r="L79" i="196"/>
  <c r="K79" i="196"/>
  <c r="J79" i="196"/>
  <c r="G79" i="196"/>
  <c r="L78" i="196"/>
  <c r="K78" i="196"/>
  <c r="K81" i="196" s="1"/>
  <c r="J78" i="196"/>
  <c r="G78" i="196"/>
  <c r="G81" i="196" s="1"/>
  <c r="L76" i="196"/>
  <c r="K76" i="196"/>
  <c r="J76" i="196"/>
  <c r="G76" i="196"/>
  <c r="D76" i="196"/>
  <c r="L75" i="196"/>
  <c r="K75" i="196"/>
  <c r="J75" i="196"/>
  <c r="G75" i="196"/>
  <c r="D75" i="196"/>
  <c r="L74" i="196"/>
  <c r="K74" i="196"/>
  <c r="J74" i="196"/>
  <c r="G74" i="196"/>
  <c r="D74" i="196"/>
  <c r="L73" i="196"/>
  <c r="K73" i="196"/>
  <c r="J73" i="196"/>
  <c r="G73" i="196"/>
  <c r="D73" i="196"/>
  <c r="L72" i="196"/>
  <c r="K72" i="196"/>
  <c r="J72" i="196"/>
  <c r="G72" i="196"/>
  <c r="D72" i="196"/>
  <c r="L71" i="196"/>
  <c r="K71" i="196"/>
  <c r="J71" i="196"/>
  <c r="G71" i="196"/>
  <c r="D71" i="196"/>
  <c r="L70" i="196"/>
  <c r="K70" i="196"/>
  <c r="J70" i="196"/>
  <c r="G70" i="196"/>
  <c r="D70" i="196"/>
  <c r="L69" i="196"/>
  <c r="K69" i="196"/>
  <c r="J69" i="196"/>
  <c r="G69" i="196"/>
  <c r="D69" i="196"/>
  <c r="L68" i="196"/>
  <c r="K68" i="196"/>
  <c r="J68" i="196"/>
  <c r="G68" i="196"/>
  <c r="D68" i="196"/>
  <c r="L67" i="196"/>
  <c r="K67" i="196"/>
  <c r="J67" i="196"/>
  <c r="G67" i="196"/>
  <c r="D67" i="196"/>
  <c r="L66" i="196"/>
  <c r="K66" i="196"/>
  <c r="J66" i="196"/>
  <c r="G66" i="196"/>
  <c r="D66" i="196"/>
  <c r="L65" i="196"/>
  <c r="K65" i="196"/>
  <c r="J65" i="196"/>
  <c r="G65" i="196"/>
  <c r="D65" i="196"/>
  <c r="L57" i="196"/>
  <c r="K57" i="196"/>
  <c r="J57" i="196"/>
  <c r="G57" i="196"/>
  <c r="D57" i="196"/>
  <c r="L56" i="196"/>
  <c r="K56" i="196"/>
  <c r="J56" i="196"/>
  <c r="G56" i="196"/>
  <c r="D56" i="196"/>
  <c r="L55" i="196"/>
  <c r="K55" i="196"/>
  <c r="J55" i="196"/>
  <c r="G55" i="196"/>
  <c r="D55" i="196"/>
  <c r="L54" i="196"/>
  <c r="K54" i="196"/>
  <c r="J54" i="196"/>
  <c r="G54" i="196"/>
  <c r="D54" i="196"/>
  <c r="L53" i="196"/>
  <c r="K53" i="196"/>
  <c r="J53" i="196"/>
  <c r="G53" i="196"/>
  <c r="D53" i="196"/>
  <c r="L52" i="196"/>
  <c r="K52" i="196"/>
  <c r="J52" i="196"/>
  <c r="G52" i="196"/>
  <c r="D52" i="196"/>
  <c r="L51" i="196"/>
  <c r="K51" i="196"/>
  <c r="J51" i="196"/>
  <c r="G51" i="196"/>
  <c r="D51" i="196"/>
  <c r="L50" i="196"/>
  <c r="K50" i="196"/>
  <c r="J50" i="196"/>
  <c r="G50" i="196"/>
  <c r="D50" i="196"/>
  <c r="L49" i="196"/>
  <c r="K49" i="196"/>
  <c r="J49" i="196"/>
  <c r="G49" i="196"/>
  <c r="D49" i="196"/>
  <c r="L48" i="196"/>
  <c r="K48" i="196"/>
  <c r="J48" i="196"/>
  <c r="G48" i="196"/>
  <c r="D48" i="196"/>
  <c r="L47" i="196"/>
  <c r="K47" i="196"/>
  <c r="J47" i="196"/>
  <c r="G47" i="196"/>
  <c r="D47" i="196"/>
  <c r="L46" i="196"/>
  <c r="K46" i="196"/>
  <c r="J46" i="196"/>
  <c r="G46" i="196"/>
  <c r="D46" i="196"/>
  <c r="L45" i="196"/>
  <c r="K45" i="196"/>
  <c r="J45" i="196"/>
  <c r="G45" i="196"/>
  <c r="D45" i="196"/>
  <c r="L44" i="196"/>
  <c r="K44" i="196"/>
  <c r="J44" i="196"/>
  <c r="G44" i="196"/>
  <c r="D44" i="196"/>
  <c r="L42" i="196"/>
  <c r="K42" i="196"/>
  <c r="J42" i="196"/>
  <c r="G42" i="196"/>
  <c r="D42" i="196"/>
  <c r="I41" i="196"/>
  <c r="H41" i="196"/>
  <c r="F41" i="196"/>
  <c r="E41" i="196"/>
  <c r="C41" i="196"/>
  <c r="B41" i="196"/>
  <c r="L40" i="196"/>
  <c r="K40" i="196"/>
  <c r="J40" i="196"/>
  <c r="G40" i="196"/>
  <c r="D40" i="196"/>
  <c r="L39" i="196"/>
  <c r="K39" i="196"/>
  <c r="J39" i="196"/>
  <c r="G39" i="196"/>
  <c r="D39" i="196"/>
  <c r="L38" i="196"/>
  <c r="K38" i="196"/>
  <c r="J38" i="196"/>
  <c r="G38" i="196"/>
  <c r="D38" i="196"/>
  <c r="L22" i="196"/>
  <c r="K22" i="196"/>
  <c r="J22" i="196"/>
  <c r="G22" i="196"/>
  <c r="D22" i="196"/>
  <c r="L21" i="196"/>
  <c r="K21" i="196"/>
  <c r="J21" i="196"/>
  <c r="G21" i="196"/>
  <c r="D21" i="196"/>
  <c r="L20" i="196"/>
  <c r="K20" i="196"/>
  <c r="J20" i="196"/>
  <c r="G20" i="196"/>
  <c r="D20" i="196"/>
  <c r="L19" i="196"/>
  <c r="K19" i="196"/>
  <c r="J19" i="196"/>
  <c r="G19" i="196"/>
  <c r="D19" i="196"/>
  <c r="L18" i="196"/>
  <c r="K18" i="196"/>
  <c r="J18" i="196"/>
  <c r="G18" i="196"/>
  <c r="D18" i="196"/>
  <c r="L17" i="196"/>
  <c r="K17" i="196"/>
  <c r="J17" i="196"/>
  <c r="G17" i="196"/>
  <c r="D17" i="196"/>
  <c r="L16" i="196"/>
  <c r="K16" i="196"/>
  <c r="J16" i="196"/>
  <c r="G16" i="196"/>
  <c r="D16" i="196"/>
  <c r="L15" i="196"/>
  <c r="K15" i="196"/>
  <c r="J15" i="196"/>
  <c r="G15" i="196"/>
  <c r="D15" i="196"/>
  <c r="L14" i="196"/>
  <c r="K14" i="196"/>
  <c r="J14" i="196"/>
  <c r="G14" i="196"/>
  <c r="D14" i="196"/>
  <c r="L13" i="196"/>
  <c r="K13" i="196"/>
  <c r="J13" i="196"/>
  <c r="G13" i="196"/>
  <c r="D13" i="196"/>
  <c r="L12" i="196"/>
  <c r="K12" i="196"/>
  <c r="J12" i="196"/>
  <c r="G12" i="196"/>
  <c r="D12" i="196"/>
  <c r="L11" i="196"/>
  <c r="K11" i="196"/>
  <c r="J11" i="196"/>
  <c r="G11" i="196"/>
  <c r="D11" i="196"/>
  <c r="L10" i="196"/>
  <c r="K10" i="196"/>
  <c r="J10" i="196"/>
  <c r="G10" i="196"/>
  <c r="D10" i="196"/>
  <c r="L9" i="196"/>
  <c r="K9" i="196"/>
  <c r="J9" i="196"/>
  <c r="G9" i="196"/>
  <c r="D9" i="196"/>
  <c r="D406" i="195"/>
  <c r="D405" i="195"/>
  <c r="D403" i="195"/>
  <c r="D402" i="195"/>
  <c r="D401" i="195"/>
  <c r="D400" i="195"/>
  <c r="D399" i="195"/>
  <c r="D398" i="195"/>
  <c r="D397" i="195"/>
  <c r="D396" i="195"/>
  <c r="I394" i="195"/>
  <c r="H394" i="195"/>
  <c r="D394" i="195"/>
  <c r="I393" i="195"/>
  <c r="H393" i="195"/>
  <c r="D393" i="195"/>
  <c r="I392" i="195"/>
  <c r="H392" i="195"/>
  <c r="D392" i="195"/>
  <c r="I391" i="195"/>
  <c r="H391" i="195"/>
  <c r="D391" i="195"/>
  <c r="I390" i="195"/>
  <c r="H390" i="195"/>
  <c r="D390" i="195"/>
  <c r="I389" i="195"/>
  <c r="H389" i="195"/>
  <c r="D389" i="195"/>
  <c r="I388" i="195"/>
  <c r="H388" i="195"/>
  <c r="D388" i="195"/>
  <c r="I372" i="195"/>
  <c r="H372" i="195"/>
  <c r="G372" i="195"/>
  <c r="D372" i="195"/>
  <c r="I371" i="195"/>
  <c r="H371" i="195"/>
  <c r="G371" i="195"/>
  <c r="D371" i="195"/>
  <c r="I370" i="195"/>
  <c r="H370" i="195"/>
  <c r="G370" i="195"/>
  <c r="D370" i="195"/>
  <c r="I369" i="195"/>
  <c r="H369" i="195"/>
  <c r="G369" i="195"/>
  <c r="D369" i="195"/>
  <c r="I368" i="195"/>
  <c r="H368" i="195"/>
  <c r="G368" i="195"/>
  <c r="D368" i="195"/>
  <c r="I367" i="195"/>
  <c r="H367" i="195"/>
  <c r="G367" i="195"/>
  <c r="D367" i="195"/>
  <c r="I366" i="195"/>
  <c r="H366" i="195"/>
  <c r="G366" i="195"/>
  <c r="D366" i="195"/>
  <c r="G365" i="195"/>
  <c r="C365" i="195"/>
  <c r="I365" i="195" s="1"/>
  <c r="B365" i="195"/>
  <c r="H365" i="195" s="1"/>
  <c r="I364" i="195"/>
  <c r="H364" i="195"/>
  <c r="G364" i="195"/>
  <c r="D364" i="195"/>
  <c r="I363" i="195"/>
  <c r="H363" i="195"/>
  <c r="G363" i="195"/>
  <c r="D363" i="195"/>
  <c r="I362" i="195"/>
  <c r="H362" i="195"/>
  <c r="G362" i="195"/>
  <c r="D362" i="195"/>
  <c r="I360" i="195"/>
  <c r="H360" i="195"/>
  <c r="G360" i="195"/>
  <c r="D360" i="195"/>
  <c r="G359" i="195"/>
  <c r="C359" i="195"/>
  <c r="B359" i="195"/>
  <c r="I358" i="195"/>
  <c r="H358" i="195"/>
  <c r="G358" i="195"/>
  <c r="D358" i="195"/>
  <c r="I357" i="195"/>
  <c r="H357" i="195"/>
  <c r="G357" i="195"/>
  <c r="D357" i="195"/>
  <c r="I356" i="195"/>
  <c r="H356" i="195"/>
  <c r="G356" i="195"/>
  <c r="D356" i="195"/>
  <c r="I354" i="195"/>
  <c r="H354" i="195"/>
  <c r="G354" i="195"/>
  <c r="D354" i="195"/>
  <c r="I353" i="195"/>
  <c r="H353" i="195"/>
  <c r="G353" i="195"/>
  <c r="D353" i="195"/>
  <c r="I352" i="195"/>
  <c r="H352" i="195"/>
  <c r="G352" i="195"/>
  <c r="D352" i="195"/>
  <c r="I351" i="195"/>
  <c r="H351" i="195"/>
  <c r="G351" i="195"/>
  <c r="D351" i="195"/>
  <c r="I343" i="195"/>
  <c r="H343" i="195"/>
  <c r="G343" i="195"/>
  <c r="D343" i="195"/>
  <c r="I342" i="195"/>
  <c r="H342" i="195"/>
  <c r="G342" i="195"/>
  <c r="D342" i="195"/>
  <c r="I341" i="195"/>
  <c r="H341" i="195"/>
  <c r="G341" i="195"/>
  <c r="D341" i="195"/>
  <c r="I340" i="195"/>
  <c r="H340" i="195"/>
  <c r="G340" i="195"/>
  <c r="D340" i="195"/>
  <c r="I339" i="195"/>
  <c r="H339" i="195"/>
  <c r="G339" i="195"/>
  <c r="D339" i="195"/>
  <c r="I338" i="195"/>
  <c r="H338" i="195"/>
  <c r="G338" i="195"/>
  <c r="D338" i="195"/>
  <c r="I337" i="195"/>
  <c r="H337" i="195"/>
  <c r="G337" i="195"/>
  <c r="D337" i="195"/>
  <c r="I336" i="195"/>
  <c r="H336" i="195"/>
  <c r="G336" i="195"/>
  <c r="D336" i="195"/>
  <c r="G333" i="195"/>
  <c r="C333" i="195"/>
  <c r="B333" i="195"/>
  <c r="B334" i="195" s="1"/>
  <c r="I332" i="195"/>
  <c r="H332" i="195"/>
  <c r="G332" i="195"/>
  <c r="D332" i="195"/>
  <c r="I331" i="195"/>
  <c r="H331" i="195"/>
  <c r="G331" i="195"/>
  <c r="D331" i="195"/>
  <c r="I330" i="195"/>
  <c r="H330" i="195"/>
  <c r="G330" i="195"/>
  <c r="D330" i="195"/>
  <c r="I329" i="195"/>
  <c r="H329" i="195"/>
  <c r="G329" i="195"/>
  <c r="D329" i="195"/>
  <c r="I327" i="195"/>
  <c r="H327" i="195"/>
  <c r="G327" i="195"/>
  <c r="D327" i="195"/>
  <c r="G326" i="195"/>
  <c r="C326" i="195"/>
  <c r="I326" i="195" s="1"/>
  <c r="B326" i="195"/>
  <c r="H326" i="195" s="1"/>
  <c r="I325" i="195"/>
  <c r="H325" i="195"/>
  <c r="G325" i="195"/>
  <c r="D325" i="195"/>
  <c r="I324" i="195"/>
  <c r="H324" i="195"/>
  <c r="G324" i="195"/>
  <c r="D324" i="195"/>
  <c r="I323" i="195"/>
  <c r="H323" i="195"/>
  <c r="G323" i="195"/>
  <c r="D323" i="195"/>
  <c r="D326" i="195" s="1"/>
  <c r="I321" i="195"/>
  <c r="H321" i="195"/>
  <c r="G321" i="195"/>
  <c r="D321" i="195"/>
  <c r="C303" i="195"/>
  <c r="I303" i="195" s="1"/>
  <c r="B303" i="195"/>
  <c r="H303" i="195" s="1"/>
  <c r="I302" i="195"/>
  <c r="H302" i="195"/>
  <c r="D302" i="195"/>
  <c r="I301" i="195"/>
  <c r="H301" i="195"/>
  <c r="D301" i="195"/>
  <c r="I300" i="195"/>
  <c r="H300" i="195"/>
  <c r="D300" i="195"/>
  <c r="I299" i="195"/>
  <c r="H299" i="195"/>
  <c r="D299" i="195"/>
  <c r="D297" i="195"/>
  <c r="D296" i="195"/>
  <c r="D295" i="195"/>
  <c r="D294" i="195"/>
  <c r="D293" i="195"/>
  <c r="D292" i="195"/>
  <c r="D291" i="195"/>
  <c r="D290" i="195"/>
  <c r="I288" i="195"/>
  <c r="H288" i="195"/>
  <c r="D288" i="195"/>
  <c r="I287" i="195"/>
  <c r="H287" i="195"/>
  <c r="D287" i="195"/>
  <c r="I286" i="195"/>
  <c r="H286" i="195"/>
  <c r="G286" i="195"/>
  <c r="D286" i="195"/>
  <c r="I285" i="195"/>
  <c r="H285" i="195"/>
  <c r="G285" i="195"/>
  <c r="D285" i="195"/>
  <c r="D277" i="195"/>
  <c r="D276" i="195"/>
  <c r="D275" i="195"/>
  <c r="I273" i="195"/>
  <c r="H273" i="195"/>
  <c r="D273" i="195"/>
  <c r="I272" i="195"/>
  <c r="H272" i="195"/>
  <c r="D272" i="195"/>
  <c r="I271" i="195"/>
  <c r="H271" i="195"/>
  <c r="D271" i="195"/>
  <c r="I270" i="195"/>
  <c r="H270" i="195"/>
  <c r="D270" i="195"/>
  <c r="I269" i="195"/>
  <c r="H269" i="195"/>
  <c r="D269" i="195"/>
  <c r="I268" i="195"/>
  <c r="H268" i="195"/>
  <c r="D268" i="195"/>
  <c r="I267" i="195"/>
  <c r="H267" i="195"/>
  <c r="D267" i="195"/>
  <c r="C266" i="195"/>
  <c r="I266" i="195" s="1"/>
  <c r="B266" i="195"/>
  <c r="I265" i="195"/>
  <c r="H265" i="195"/>
  <c r="D265" i="195"/>
  <c r="I264" i="195"/>
  <c r="H264" i="195"/>
  <c r="D264" i="195"/>
  <c r="I263" i="195"/>
  <c r="H263" i="195"/>
  <c r="D263" i="195"/>
  <c r="I262" i="195"/>
  <c r="H262" i="195"/>
  <c r="D262" i="195"/>
  <c r="I260" i="195"/>
  <c r="H260" i="195"/>
  <c r="G260" i="195"/>
  <c r="D260" i="195"/>
  <c r="G259" i="195"/>
  <c r="C259" i="195"/>
  <c r="I259" i="195" s="1"/>
  <c r="B259" i="195"/>
  <c r="H259" i="195" s="1"/>
  <c r="I258" i="195"/>
  <c r="H258" i="195"/>
  <c r="D258" i="195"/>
  <c r="I257" i="195"/>
  <c r="H257" i="195"/>
  <c r="G257" i="195"/>
  <c r="D257" i="195"/>
  <c r="I256" i="195"/>
  <c r="H256" i="195"/>
  <c r="G256" i="195"/>
  <c r="D256" i="195"/>
  <c r="I255" i="195"/>
  <c r="H255" i="195"/>
  <c r="G255" i="195"/>
  <c r="D255" i="195"/>
  <c r="D259" i="195" s="1"/>
  <c r="I243" i="195"/>
  <c r="H243" i="195"/>
  <c r="D243" i="195"/>
  <c r="I242" i="195"/>
  <c r="H242" i="195"/>
  <c r="D242" i="195"/>
  <c r="I241" i="195"/>
  <c r="H241" i="195"/>
  <c r="D241" i="195"/>
  <c r="I240" i="195"/>
  <c r="H240" i="195"/>
  <c r="D240" i="195"/>
  <c r="I239" i="195"/>
  <c r="H239" i="195"/>
  <c r="D239" i="195"/>
  <c r="I238" i="195"/>
  <c r="H238" i="195"/>
  <c r="D238" i="195"/>
  <c r="I237" i="195"/>
  <c r="H237" i="195"/>
  <c r="D237" i="195"/>
  <c r="I236" i="195"/>
  <c r="H236" i="195"/>
  <c r="D236" i="195"/>
  <c r="I235" i="195"/>
  <c r="H235" i="195"/>
  <c r="D235" i="195"/>
  <c r="I234" i="195"/>
  <c r="H234" i="195"/>
  <c r="D234" i="195"/>
  <c r="I233" i="195"/>
  <c r="H233" i="195"/>
  <c r="D233" i="195"/>
  <c r="I232" i="195"/>
  <c r="H232" i="195"/>
  <c r="D232" i="195"/>
  <c r="I231" i="195"/>
  <c r="H231" i="195"/>
  <c r="D231" i="195"/>
  <c r="I230" i="195"/>
  <c r="H230" i="195"/>
  <c r="D230" i="195"/>
  <c r="I207" i="195"/>
  <c r="H207" i="195"/>
  <c r="D207" i="195"/>
  <c r="I206" i="195"/>
  <c r="H206" i="195"/>
  <c r="D206" i="195"/>
  <c r="J206" i="195" s="1"/>
  <c r="I205" i="195"/>
  <c r="H205" i="195"/>
  <c r="D205" i="195"/>
  <c r="I204" i="195"/>
  <c r="H204" i="195"/>
  <c r="D204" i="195"/>
  <c r="I203" i="195"/>
  <c r="H203" i="195"/>
  <c r="D203" i="195"/>
  <c r="I202" i="195"/>
  <c r="H202" i="195"/>
  <c r="D202" i="195"/>
  <c r="I201" i="195"/>
  <c r="H201" i="195"/>
  <c r="D201" i="195"/>
  <c r="I200" i="195"/>
  <c r="H200" i="195"/>
  <c r="D200" i="195"/>
  <c r="I199" i="195"/>
  <c r="H199" i="195"/>
  <c r="D199" i="195"/>
  <c r="I198" i="195"/>
  <c r="H198" i="195"/>
  <c r="G198" i="195"/>
  <c r="D198" i="195"/>
  <c r="D181" i="195"/>
  <c r="J181" i="195" s="1"/>
  <c r="D180" i="195"/>
  <c r="J180" i="195" s="1"/>
  <c r="D179" i="195"/>
  <c r="J179" i="195" s="1"/>
  <c r="D178" i="195"/>
  <c r="J178" i="195" s="1"/>
  <c r="D177" i="195"/>
  <c r="J177" i="195" s="1"/>
  <c r="D176" i="195"/>
  <c r="J176" i="195" s="1"/>
  <c r="D175" i="195"/>
  <c r="J175" i="195" s="1"/>
  <c r="I173" i="195"/>
  <c r="H173" i="195"/>
  <c r="G173" i="195"/>
  <c r="D173" i="195"/>
  <c r="I172" i="195"/>
  <c r="H172" i="195"/>
  <c r="D172" i="195"/>
  <c r="J172" i="195" s="1"/>
  <c r="I171" i="195"/>
  <c r="H171" i="195"/>
  <c r="G171" i="195"/>
  <c r="D171" i="195"/>
  <c r="I170" i="195"/>
  <c r="H170" i="195"/>
  <c r="G170" i="195"/>
  <c r="D170" i="195"/>
  <c r="I169" i="195"/>
  <c r="H169" i="195"/>
  <c r="G169" i="195"/>
  <c r="D169" i="195"/>
  <c r="I168" i="195"/>
  <c r="H168" i="195"/>
  <c r="G168" i="195"/>
  <c r="D168" i="195"/>
  <c r="I167" i="195"/>
  <c r="H167" i="195"/>
  <c r="G167" i="195"/>
  <c r="D167" i="195"/>
  <c r="G166" i="195"/>
  <c r="C166" i="195"/>
  <c r="B166" i="195"/>
  <c r="H166" i="195" s="1"/>
  <c r="I165" i="195"/>
  <c r="H165" i="195"/>
  <c r="G165" i="195"/>
  <c r="D165" i="195"/>
  <c r="I164" i="195"/>
  <c r="H164" i="195"/>
  <c r="G164" i="195"/>
  <c r="D164" i="195"/>
  <c r="I163" i="195"/>
  <c r="H163" i="195"/>
  <c r="G163" i="195"/>
  <c r="D163" i="195"/>
  <c r="I143" i="195"/>
  <c r="H143" i="195"/>
  <c r="G143" i="195"/>
  <c r="D143" i="195"/>
  <c r="G142" i="195"/>
  <c r="C142" i="195"/>
  <c r="I142" i="195" s="1"/>
  <c r="B142" i="195"/>
  <c r="H142" i="195" s="1"/>
  <c r="I141" i="195"/>
  <c r="H141" i="195"/>
  <c r="G141" i="195"/>
  <c r="D141" i="195"/>
  <c r="I140" i="195"/>
  <c r="H140" i="195"/>
  <c r="G140" i="195"/>
  <c r="D140" i="195"/>
  <c r="I139" i="195"/>
  <c r="H139" i="195"/>
  <c r="G139" i="195"/>
  <c r="D139" i="195"/>
  <c r="I137" i="195"/>
  <c r="H137" i="195"/>
  <c r="G137" i="195"/>
  <c r="D137" i="195"/>
  <c r="I136" i="195"/>
  <c r="H136" i="195"/>
  <c r="G136" i="195"/>
  <c r="D136" i="195"/>
  <c r="I135" i="195"/>
  <c r="H135" i="195"/>
  <c r="G135" i="195"/>
  <c r="D135" i="195"/>
  <c r="I134" i="195"/>
  <c r="H134" i="195"/>
  <c r="G134" i="195"/>
  <c r="D134" i="195"/>
  <c r="I133" i="195"/>
  <c r="H133" i="195"/>
  <c r="G133" i="195"/>
  <c r="D133" i="195"/>
  <c r="I132" i="195"/>
  <c r="H132" i="195"/>
  <c r="D132" i="195"/>
  <c r="J132" i="195" s="1"/>
  <c r="I131" i="195"/>
  <c r="H131" i="195"/>
  <c r="G131" i="195"/>
  <c r="D131" i="195"/>
  <c r="I130" i="195"/>
  <c r="H130" i="195"/>
  <c r="G130" i="195"/>
  <c r="D130" i="195"/>
  <c r="I129" i="195"/>
  <c r="H129" i="195"/>
  <c r="G129" i="195"/>
  <c r="D129" i="195"/>
  <c r="I128" i="195"/>
  <c r="H128" i="195"/>
  <c r="G128" i="195"/>
  <c r="D128" i="195"/>
  <c r="I127" i="195"/>
  <c r="H127" i="195"/>
  <c r="G127" i="195"/>
  <c r="D127" i="195"/>
  <c r="I126" i="195"/>
  <c r="H126" i="195"/>
  <c r="G126" i="195"/>
  <c r="D126" i="195"/>
  <c r="F110" i="195"/>
  <c r="E110" i="195"/>
  <c r="C110" i="195"/>
  <c r="B110" i="195"/>
  <c r="I109" i="195"/>
  <c r="H109" i="195"/>
  <c r="G109" i="195"/>
  <c r="D109" i="195"/>
  <c r="I108" i="195"/>
  <c r="H108" i="195"/>
  <c r="G108" i="195"/>
  <c r="D108" i="195"/>
  <c r="I107" i="195"/>
  <c r="H107" i="195"/>
  <c r="G107" i="195"/>
  <c r="D107" i="195"/>
  <c r="I106" i="195"/>
  <c r="I110" i="195" s="1"/>
  <c r="H106" i="195"/>
  <c r="H110" i="195" s="1"/>
  <c r="G106" i="195"/>
  <c r="D106" i="195"/>
  <c r="D110" i="195" s="1"/>
  <c r="I104" i="195"/>
  <c r="H104" i="195"/>
  <c r="G104" i="195"/>
  <c r="D104" i="195"/>
  <c r="G103" i="195"/>
  <c r="C103" i="195"/>
  <c r="I103" i="195" s="1"/>
  <c r="B103" i="195"/>
  <c r="H103" i="195" s="1"/>
  <c r="I102" i="195"/>
  <c r="H102" i="195"/>
  <c r="G102" i="195"/>
  <c r="D102" i="195"/>
  <c r="I101" i="195"/>
  <c r="H101" i="195"/>
  <c r="G101" i="195"/>
  <c r="D101" i="195"/>
  <c r="I100" i="195"/>
  <c r="H100" i="195"/>
  <c r="G100" i="195"/>
  <c r="D100" i="195"/>
  <c r="D98" i="195"/>
  <c r="F97" i="195"/>
  <c r="F98" i="195" s="1"/>
  <c r="E97" i="195"/>
  <c r="E98" i="195" s="1"/>
  <c r="E111" i="195" s="1"/>
  <c r="E209" i="195" s="1"/>
  <c r="C97" i="195"/>
  <c r="B97" i="195"/>
  <c r="I96" i="195"/>
  <c r="H96" i="195"/>
  <c r="G96" i="195"/>
  <c r="D96" i="195"/>
  <c r="I95" i="195"/>
  <c r="H95" i="195"/>
  <c r="G95" i="195"/>
  <c r="D95" i="195"/>
  <c r="I94" i="195"/>
  <c r="H94" i="195"/>
  <c r="G94" i="195"/>
  <c r="D94" i="195"/>
  <c r="I93" i="195"/>
  <c r="H93" i="195"/>
  <c r="H97" i="195" s="1"/>
  <c r="G93" i="195"/>
  <c r="D93" i="195"/>
  <c r="D97" i="195" s="1"/>
  <c r="I91" i="195"/>
  <c r="H91" i="195"/>
  <c r="D91" i="195"/>
  <c r="I90" i="195"/>
  <c r="H90" i="195"/>
  <c r="D90" i="195"/>
  <c r="I89" i="195"/>
  <c r="H89" i="195"/>
  <c r="D89" i="195"/>
  <c r="I88" i="195"/>
  <c r="H88" i="195"/>
  <c r="D88" i="195"/>
  <c r="I87" i="195"/>
  <c r="H87" i="195"/>
  <c r="D87" i="195"/>
  <c r="I86" i="195"/>
  <c r="H86" i="195"/>
  <c r="D86" i="195"/>
  <c r="I85" i="195"/>
  <c r="H85" i="195"/>
  <c r="D85" i="195"/>
  <c r="D67" i="195"/>
  <c r="J67" i="195" s="1"/>
  <c r="D65" i="195"/>
  <c r="J65" i="195" s="1"/>
  <c r="D64" i="195"/>
  <c r="D63" i="195"/>
  <c r="D62" i="195"/>
  <c r="D61" i="195"/>
  <c r="D60" i="195"/>
  <c r="D59" i="195"/>
  <c r="J57" i="195"/>
  <c r="I57" i="195"/>
  <c r="H57" i="195"/>
  <c r="I56" i="195"/>
  <c r="H56" i="195"/>
  <c r="D56" i="195"/>
  <c r="J56" i="195" s="1"/>
  <c r="I55" i="195"/>
  <c r="H55" i="195"/>
  <c r="D55" i="195"/>
  <c r="J55" i="195" s="1"/>
  <c r="I54" i="195"/>
  <c r="H54" i="195"/>
  <c r="D54" i="195"/>
  <c r="J54" i="195" s="1"/>
  <c r="I53" i="195"/>
  <c r="H53" i="195"/>
  <c r="D53" i="195"/>
  <c r="J53" i="195" s="1"/>
  <c r="I52" i="195"/>
  <c r="H52" i="195"/>
  <c r="D52" i="195"/>
  <c r="J52" i="195" s="1"/>
  <c r="I51" i="195"/>
  <c r="H51" i="195"/>
  <c r="D51" i="195"/>
  <c r="J51" i="195" s="1"/>
  <c r="C50" i="195"/>
  <c r="I50" i="195" s="1"/>
  <c r="B50" i="195"/>
  <c r="I49" i="195"/>
  <c r="H49" i="195"/>
  <c r="D49" i="195"/>
  <c r="J49" i="195" s="1"/>
  <c r="I48" i="195"/>
  <c r="H48" i="195"/>
  <c r="D48" i="195"/>
  <c r="J48" i="195" s="1"/>
  <c r="I47" i="195"/>
  <c r="H47" i="195"/>
  <c r="D47" i="195"/>
  <c r="J47" i="195" s="1"/>
  <c r="I46" i="195"/>
  <c r="H46" i="195"/>
  <c r="D46" i="195"/>
  <c r="J46" i="195" s="1"/>
  <c r="I29" i="195"/>
  <c r="H29" i="195"/>
  <c r="D29" i="195"/>
  <c r="F28" i="195"/>
  <c r="E28" i="195"/>
  <c r="C28" i="195"/>
  <c r="B28" i="195"/>
  <c r="I27" i="195"/>
  <c r="H27" i="195"/>
  <c r="D27" i="195"/>
  <c r="I26" i="195"/>
  <c r="H26" i="195"/>
  <c r="D26" i="195"/>
  <c r="I25" i="195"/>
  <c r="H25" i="195"/>
  <c r="D25" i="195"/>
  <c r="I24" i="195"/>
  <c r="H24" i="195"/>
  <c r="G24" i="195"/>
  <c r="D24" i="195"/>
  <c r="I22" i="195"/>
  <c r="H22" i="195"/>
  <c r="D22" i="195"/>
  <c r="I21" i="195"/>
  <c r="H21" i="195"/>
  <c r="D21" i="195"/>
  <c r="I20" i="195"/>
  <c r="H20" i="195"/>
  <c r="D20" i="195"/>
  <c r="I19" i="195"/>
  <c r="H19" i="195"/>
  <c r="D19" i="195"/>
  <c r="I18" i="195"/>
  <c r="H18" i="195"/>
  <c r="D18" i="195"/>
  <c r="J18" i="195" s="1"/>
  <c r="I17" i="195"/>
  <c r="H17" i="195"/>
  <c r="D17" i="195"/>
  <c r="I16" i="195"/>
  <c r="H16" i="195"/>
  <c r="D16" i="195"/>
  <c r="I15" i="195"/>
  <c r="H15" i="195"/>
  <c r="D15" i="195"/>
  <c r="I14" i="195"/>
  <c r="H14" i="195"/>
  <c r="D14" i="195"/>
  <c r="I13" i="195"/>
  <c r="H13" i="195"/>
  <c r="D13" i="195"/>
  <c r="I12" i="195"/>
  <c r="H12" i="195"/>
  <c r="D12" i="195"/>
  <c r="I11" i="195"/>
  <c r="H11" i="195"/>
  <c r="D11" i="195"/>
  <c r="I10" i="195"/>
  <c r="H10" i="195"/>
  <c r="D10" i="195"/>
  <c r="I9" i="195"/>
  <c r="H9" i="195"/>
  <c r="G9" i="195"/>
  <c r="D9" i="195"/>
  <c r="F71" i="194"/>
  <c r="E71" i="194"/>
  <c r="C71" i="194"/>
  <c r="B71" i="194"/>
  <c r="I70" i="194"/>
  <c r="H70" i="194"/>
  <c r="G70" i="194"/>
  <c r="D70" i="194"/>
  <c r="I69" i="194"/>
  <c r="H69" i="194"/>
  <c r="G69" i="194"/>
  <c r="D69" i="194"/>
  <c r="I68" i="194"/>
  <c r="H68" i="194"/>
  <c r="G68" i="194"/>
  <c r="D68" i="194"/>
  <c r="D71" i="194" s="1"/>
  <c r="F67" i="194"/>
  <c r="E67" i="194"/>
  <c r="C67" i="194"/>
  <c r="B67" i="194"/>
  <c r="I66" i="194"/>
  <c r="H66" i="194"/>
  <c r="G66" i="194"/>
  <c r="D66" i="194"/>
  <c r="I65" i="194"/>
  <c r="H65" i="194"/>
  <c r="G65" i="194"/>
  <c r="D65" i="194"/>
  <c r="I64" i="194"/>
  <c r="H64" i="194"/>
  <c r="G64" i="194"/>
  <c r="D64" i="194"/>
  <c r="D67" i="194" s="1"/>
  <c r="G61" i="194"/>
  <c r="F61" i="194"/>
  <c r="E61" i="194"/>
  <c r="C61" i="194"/>
  <c r="B61" i="194"/>
  <c r="I60" i="194"/>
  <c r="H60" i="194"/>
  <c r="D60" i="194"/>
  <c r="J60" i="194" s="1"/>
  <c r="I59" i="194"/>
  <c r="H59" i="194"/>
  <c r="D59" i="194"/>
  <c r="J59" i="194" s="1"/>
  <c r="I58" i="194"/>
  <c r="H58" i="194"/>
  <c r="D58" i="194"/>
  <c r="J58" i="194" s="1"/>
  <c r="I57" i="194"/>
  <c r="H57" i="194"/>
  <c r="D57" i="194"/>
  <c r="J57" i="194" s="1"/>
  <c r="G56" i="194"/>
  <c r="F56" i="194"/>
  <c r="E56" i="194"/>
  <c r="C56" i="194"/>
  <c r="B56" i="194"/>
  <c r="I55" i="194"/>
  <c r="H55" i="194"/>
  <c r="D55" i="194"/>
  <c r="J55" i="194" s="1"/>
  <c r="I54" i="194"/>
  <c r="H54" i="194"/>
  <c r="D54" i="194"/>
  <c r="J54" i="194" s="1"/>
  <c r="I53" i="194"/>
  <c r="H53" i="194"/>
  <c r="D53" i="194"/>
  <c r="J53" i="194" s="1"/>
  <c r="I52" i="194"/>
  <c r="H52" i="194"/>
  <c r="D52" i="194"/>
  <c r="J52" i="194" s="1"/>
  <c r="I51" i="194"/>
  <c r="H51" i="194"/>
  <c r="D51" i="194"/>
  <c r="J51" i="194" s="1"/>
  <c r="C29" i="194"/>
  <c r="B29" i="194"/>
  <c r="D28" i="194"/>
  <c r="G27" i="194"/>
  <c r="F27" i="194"/>
  <c r="I27" i="194" s="1"/>
  <c r="E27" i="194"/>
  <c r="H27" i="194" s="1"/>
  <c r="D27" i="194"/>
  <c r="G26" i="194"/>
  <c r="G29" i="194" s="1"/>
  <c r="F26" i="194"/>
  <c r="F29" i="194" s="1"/>
  <c r="E26" i="194"/>
  <c r="E29" i="194" s="1"/>
  <c r="D26" i="194"/>
  <c r="G25" i="194"/>
  <c r="G28" i="194" s="1"/>
  <c r="F25" i="194"/>
  <c r="F28" i="194" s="1"/>
  <c r="I28" i="194" s="1"/>
  <c r="E25" i="194"/>
  <c r="E28" i="194" s="1"/>
  <c r="H28" i="194" s="1"/>
  <c r="C25" i="194"/>
  <c r="B25" i="194"/>
  <c r="I24" i="194"/>
  <c r="H24" i="194"/>
  <c r="D24" i="194"/>
  <c r="J24" i="194" s="1"/>
  <c r="I23" i="194"/>
  <c r="H23" i="194"/>
  <c r="D23" i="194"/>
  <c r="J23" i="194" s="1"/>
  <c r="I22" i="194"/>
  <c r="H22" i="194"/>
  <c r="D22" i="194"/>
  <c r="J22" i="194" s="1"/>
  <c r="G19" i="194"/>
  <c r="F19" i="194"/>
  <c r="E19" i="194"/>
  <c r="C19" i="194"/>
  <c r="B19" i="194"/>
  <c r="I18" i="194"/>
  <c r="H18" i="194"/>
  <c r="D18" i="194"/>
  <c r="J18" i="194" s="1"/>
  <c r="I17" i="194"/>
  <c r="H17" i="194"/>
  <c r="D17" i="194"/>
  <c r="J17" i="194" s="1"/>
  <c r="I16" i="194"/>
  <c r="H16" i="194"/>
  <c r="D16" i="194"/>
  <c r="J16" i="194" s="1"/>
  <c r="I15" i="194"/>
  <c r="H15" i="194"/>
  <c r="D15" i="194"/>
  <c r="J15" i="194" s="1"/>
  <c r="G14" i="194"/>
  <c r="F14" i="194"/>
  <c r="E14" i="194"/>
  <c r="C14" i="194"/>
  <c r="B14" i="194"/>
  <c r="I13" i="194"/>
  <c r="H13" i="194"/>
  <c r="D13" i="194"/>
  <c r="J13" i="194" s="1"/>
  <c r="I12" i="194"/>
  <c r="H12" i="194"/>
  <c r="D12" i="194"/>
  <c r="J12" i="194" s="1"/>
  <c r="I11" i="194"/>
  <c r="H11" i="194"/>
  <c r="D11" i="194"/>
  <c r="J11" i="194" s="1"/>
  <c r="I10" i="194"/>
  <c r="H10" i="194"/>
  <c r="D10" i="194"/>
  <c r="J10" i="194" s="1"/>
  <c r="I9" i="194"/>
  <c r="H9" i="194"/>
  <c r="D9" i="194"/>
  <c r="J9" i="194" s="1"/>
  <c r="I29" i="193"/>
  <c r="H29" i="193"/>
  <c r="F29" i="193"/>
  <c r="E29" i="193"/>
  <c r="C29" i="193"/>
  <c r="B29" i="193"/>
  <c r="L28" i="193"/>
  <c r="K28" i="193"/>
  <c r="J28" i="193"/>
  <c r="G28" i="193"/>
  <c r="G29" i="193" s="1"/>
  <c r="D28" i="193"/>
  <c r="L27" i="193"/>
  <c r="K27" i="193"/>
  <c r="D27" i="193"/>
  <c r="L26" i="193"/>
  <c r="K26" i="193"/>
  <c r="D26" i="193"/>
  <c r="I25" i="193"/>
  <c r="H25" i="193"/>
  <c r="F25" i="193"/>
  <c r="E25" i="193"/>
  <c r="C25" i="193"/>
  <c r="B25" i="193"/>
  <c r="L24" i="193"/>
  <c r="K24" i="193"/>
  <c r="J24" i="193"/>
  <c r="G24" i="193"/>
  <c r="D24" i="193"/>
  <c r="L23" i="193"/>
  <c r="K23" i="193"/>
  <c r="J23" i="193"/>
  <c r="G23" i="193"/>
  <c r="D23" i="193"/>
  <c r="L22" i="193"/>
  <c r="K22" i="193"/>
  <c r="J22" i="193"/>
  <c r="G22" i="193"/>
  <c r="D22" i="193"/>
  <c r="I19" i="193"/>
  <c r="H19" i="193"/>
  <c r="F19" i="193"/>
  <c r="E19" i="193"/>
  <c r="C19" i="193"/>
  <c r="B19" i="193"/>
  <c r="L18" i="193"/>
  <c r="K18" i="193"/>
  <c r="M18" i="193" s="1"/>
  <c r="G18" i="193"/>
  <c r="D18" i="193"/>
  <c r="L17" i="193"/>
  <c r="K17" i="193"/>
  <c r="M17" i="193" s="1"/>
  <c r="J17" i="193"/>
  <c r="G17" i="193"/>
  <c r="D17" i="193"/>
  <c r="L16" i="193"/>
  <c r="K16" i="193"/>
  <c r="J16" i="193"/>
  <c r="G16" i="193"/>
  <c r="D16" i="193"/>
  <c r="L15" i="193"/>
  <c r="K15" i="193"/>
  <c r="G15" i="193"/>
  <c r="D15" i="193"/>
  <c r="I14" i="193"/>
  <c r="H14" i="193"/>
  <c r="F14" i="193"/>
  <c r="E14" i="193"/>
  <c r="C14" i="193"/>
  <c r="B14" i="193"/>
  <c r="L13" i="193"/>
  <c r="K13" i="193"/>
  <c r="M13" i="193" s="1"/>
  <c r="J13" i="193"/>
  <c r="G13" i="193"/>
  <c r="D13" i="193"/>
  <c r="L12" i="193"/>
  <c r="K12" i="193"/>
  <c r="J12" i="193"/>
  <c r="G12" i="193"/>
  <c r="D12" i="193"/>
  <c r="L11" i="193"/>
  <c r="K11" i="193"/>
  <c r="J11" i="193"/>
  <c r="G11" i="193"/>
  <c r="D11" i="193"/>
  <c r="L10" i="193"/>
  <c r="K10" i="193"/>
  <c r="J10" i="193"/>
  <c r="G10" i="193"/>
  <c r="D10" i="193"/>
  <c r="L9" i="193"/>
  <c r="K9" i="193"/>
  <c r="J9" i="193"/>
  <c r="G9" i="193"/>
  <c r="D9" i="193"/>
  <c r="E127" i="192"/>
  <c r="C102" i="192"/>
  <c r="B102" i="192"/>
  <c r="I101" i="192"/>
  <c r="H101" i="192"/>
  <c r="D101" i="192"/>
  <c r="J101" i="192" s="1"/>
  <c r="I100" i="192"/>
  <c r="H100" i="192"/>
  <c r="D100" i="192"/>
  <c r="J100" i="192" s="1"/>
  <c r="D99" i="192"/>
  <c r="C98" i="192"/>
  <c r="B98" i="192"/>
  <c r="D97" i="192"/>
  <c r="D96" i="192"/>
  <c r="D95" i="192"/>
  <c r="C92" i="192"/>
  <c r="I92" i="192" s="1"/>
  <c r="B92" i="192"/>
  <c r="H92" i="192" s="1"/>
  <c r="I91" i="192"/>
  <c r="H91" i="192"/>
  <c r="D91" i="192"/>
  <c r="J91" i="192" s="1"/>
  <c r="I90" i="192"/>
  <c r="H90" i="192"/>
  <c r="D90" i="192"/>
  <c r="J90" i="192" s="1"/>
  <c r="G89" i="192"/>
  <c r="G95" i="192" s="1"/>
  <c r="F89" i="192"/>
  <c r="F95" i="192" s="1"/>
  <c r="E89" i="192"/>
  <c r="D89" i="192"/>
  <c r="I88" i="192"/>
  <c r="H88" i="192"/>
  <c r="D88" i="192"/>
  <c r="C87" i="192"/>
  <c r="I87" i="192" s="1"/>
  <c r="B87" i="192"/>
  <c r="H87" i="192" s="1"/>
  <c r="I86" i="192"/>
  <c r="H86" i="192"/>
  <c r="D86" i="192"/>
  <c r="J86" i="192" s="1"/>
  <c r="I85" i="192"/>
  <c r="H85" i="192"/>
  <c r="D85" i="192"/>
  <c r="J85" i="192" s="1"/>
  <c r="I84" i="192"/>
  <c r="H84" i="192"/>
  <c r="D84" i="192"/>
  <c r="J84" i="192" s="1"/>
  <c r="I83" i="192"/>
  <c r="H83" i="192"/>
  <c r="D83" i="192"/>
  <c r="J83" i="192" s="1"/>
  <c r="I82" i="192"/>
  <c r="H82" i="192"/>
  <c r="D82" i="192"/>
  <c r="J82" i="192" s="1"/>
  <c r="G49" i="192"/>
  <c r="G50" i="192" s="1"/>
  <c r="F49" i="192"/>
  <c r="F50" i="192" s="1"/>
  <c r="E49" i="192"/>
  <c r="E50" i="192" s="1"/>
  <c r="C49" i="192"/>
  <c r="C50" i="192" s="1"/>
  <c r="B49" i="192"/>
  <c r="B50" i="192" s="1"/>
  <c r="I48" i="192"/>
  <c r="H48" i="192"/>
  <c r="D48" i="192"/>
  <c r="C29" i="192"/>
  <c r="B29" i="192"/>
  <c r="D28" i="192"/>
  <c r="D27" i="192"/>
  <c r="D26" i="192"/>
  <c r="C25" i="192"/>
  <c r="B25" i="192"/>
  <c r="D24" i="192"/>
  <c r="D23" i="192"/>
  <c r="D22" i="192"/>
  <c r="C19" i="192"/>
  <c r="B19" i="192"/>
  <c r="D18" i="192"/>
  <c r="D17" i="192"/>
  <c r="D16" i="192"/>
  <c r="D15" i="192"/>
  <c r="G14" i="192"/>
  <c r="F14" i="192"/>
  <c r="F15" i="192" s="1"/>
  <c r="I15" i="192" s="1"/>
  <c r="E14" i="192"/>
  <c r="C14" i="192"/>
  <c r="B14" i="192"/>
  <c r="I13" i="192"/>
  <c r="H13" i="192"/>
  <c r="D13" i="192"/>
  <c r="J13" i="192" s="1"/>
  <c r="J12" i="192"/>
  <c r="I12" i="192"/>
  <c r="H12" i="192"/>
  <c r="D12" i="192"/>
  <c r="J11" i="192"/>
  <c r="I11" i="192"/>
  <c r="H11" i="192"/>
  <c r="D11" i="192"/>
  <c r="J10" i="192"/>
  <c r="I10" i="192"/>
  <c r="H10" i="192"/>
  <c r="D10" i="192"/>
  <c r="J9" i="192"/>
  <c r="I9" i="192"/>
  <c r="I14" i="192" s="1"/>
  <c r="H9" i="192"/>
  <c r="H14" i="192" s="1"/>
  <c r="D9" i="192"/>
  <c r="D14" i="192" s="1"/>
  <c r="C102" i="190"/>
  <c r="B102" i="190"/>
  <c r="G101" i="190"/>
  <c r="F101" i="190"/>
  <c r="I101" i="190" s="1"/>
  <c r="E101" i="190"/>
  <c r="H101" i="190" s="1"/>
  <c r="D101" i="190"/>
  <c r="G100" i="190"/>
  <c r="G102" i="190" s="1"/>
  <c r="F100" i="190"/>
  <c r="F102" i="190" s="1"/>
  <c r="E100" i="190"/>
  <c r="H100" i="190" s="1"/>
  <c r="H102" i="190" s="1"/>
  <c r="D100" i="190"/>
  <c r="D102" i="190" s="1"/>
  <c r="G99" i="190"/>
  <c r="G103" i="190" s="1"/>
  <c r="F99" i="190"/>
  <c r="F103" i="190" s="1"/>
  <c r="E99" i="190"/>
  <c r="C99" i="190"/>
  <c r="B99" i="190"/>
  <c r="I98" i="190"/>
  <c r="H98" i="190"/>
  <c r="D98" i="190"/>
  <c r="J98" i="190" s="1"/>
  <c r="I97" i="190"/>
  <c r="H97" i="190"/>
  <c r="D97" i="190"/>
  <c r="J97" i="190" s="1"/>
  <c r="I96" i="190"/>
  <c r="H96" i="190"/>
  <c r="D96" i="190"/>
  <c r="J96" i="190" s="1"/>
  <c r="I95" i="190"/>
  <c r="H95" i="190"/>
  <c r="D95" i="190"/>
  <c r="J95" i="190" s="1"/>
  <c r="G78" i="190"/>
  <c r="G79" i="190" s="1"/>
  <c r="F78" i="190"/>
  <c r="F79" i="190" s="1"/>
  <c r="E78" i="190"/>
  <c r="E79" i="190" s="1"/>
  <c r="C78" i="190"/>
  <c r="B78" i="190"/>
  <c r="I77" i="190"/>
  <c r="H77" i="190"/>
  <c r="D77" i="190"/>
  <c r="J77" i="190" s="1"/>
  <c r="I76" i="190"/>
  <c r="H76" i="190"/>
  <c r="D76" i="190"/>
  <c r="J76" i="190" s="1"/>
  <c r="I75" i="190"/>
  <c r="H75" i="190"/>
  <c r="D75" i="190"/>
  <c r="J75" i="190" s="1"/>
  <c r="I74" i="190"/>
  <c r="H74" i="190"/>
  <c r="D74" i="190"/>
  <c r="J74" i="190" s="1"/>
  <c r="C73" i="190"/>
  <c r="B73" i="190"/>
  <c r="I72" i="190"/>
  <c r="H72" i="190"/>
  <c r="D72" i="190"/>
  <c r="J72" i="190" s="1"/>
  <c r="I71" i="190"/>
  <c r="H71" i="190"/>
  <c r="D71" i="190"/>
  <c r="J71" i="190" s="1"/>
  <c r="I70" i="190"/>
  <c r="H70" i="190"/>
  <c r="D70" i="190"/>
  <c r="J70" i="190" s="1"/>
  <c r="I69" i="190"/>
  <c r="H69" i="190"/>
  <c r="D69" i="190"/>
  <c r="J69" i="190" s="1"/>
  <c r="I68" i="190"/>
  <c r="H68" i="190"/>
  <c r="D68" i="190"/>
  <c r="J68" i="190" s="1"/>
  <c r="I67" i="190"/>
  <c r="H67" i="190"/>
  <c r="D67" i="190"/>
  <c r="J67" i="190" s="1"/>
  <c r="I66" i="190"/>
  <c r="H66" i="190"/>
  <c r="D66" i="190"/>
  <c r="J66" i="190" s="1"/>
  <c r="D47" i="190"/>
  <c r="C47" i="190"/>
  <c r="B47" i="190"/>
  <c r="G44" i="190"/>
  <c r="F44" i="190"/>
  <c r="E44" i="190"/>
  <c r="C44" i="190"/>
  <c r="B44" i="190"/>
  <c r="I43" i="190"/>
  <c r="H43" i="190"/>
  <c r="D43" i="190"/>
  <c r="J43" i="190" s="1"/>
  <c r="I42" i="190"/>
  <c r="H42" i="190"/>
  <c r="D42" i="190"/>
  <c r="J42" i="190" s="1"/>
  <c r="I41" i="190"/>
  <c r="H41" i="190"/>
  <c r="D41" i="190"/>
  <c r="J41" i="190" s="1"/>
  <c r="I40" i="190"/>
  <c r="H40" i="190"/>
  <c r="D40" i="190"/>
  <c r="J40" i="190" s="1"/>
  <c r="C21" i="190"/>
  <c r="B21" i="190"/>
  <c r="D20" i="190"/>
  <c r="D19" i="190"/>
  <c r="D18" i="190"/>
  <c r="D17" i="190"/>
  <c r="G16" i="190"/>
  <c r="F16" i="190"/>
  <c r="E16" i="190"/>
  <c r="C16" i="190"/>
  <c r="B16" i="190"/>
  <c r="I15" i="190"/>
  <c r="H15" i="190"/>
  <c r="D15" i="190"/>
  <c r="J15" i="190" s="1"/>
  <c r="I14" i="190"/>
  <c r="H14" i="190"/>
  <c r="D14" i="190"/>
  <c r="J14" i="190" s="1"/>
  <c r="I13" i="190"/>
  <c r="H13" i="190"/>
  <c r="D13" i="190"/>
  <c r="J13" i="190" s="1"/>
  <c r="I12" i="190"/>
  <c r="H12" i="190"/>
  <c r="D12" i="190"/>
  <c r="J12" i="190" s="1"/>
  <c r="I11" i="190"/>
  <c r="H11" i="190"/>
  <c r="D11" i="190"/>
  <c r="J11" i="190" s="1"/>
  <c r="I10" i="190"/>
  <c r="H10" i="190"/>
  <c r="D10" i="190"/>
  <c r="J10" i="190" s="1"/>
  <c r="I9" i="190"/>
  <c r="H9" i="190"/>
  <c r="D9" i="190"/>
  <c r="J41" i="189"/>
  <c r="I41" i="189"/>
  <c r="H41" i="189"/>
  <c r="G41" i="189"/>
  <c r="F41" i="189"/>
  <c r="E41" i="189"/>
  <c r="C41" i="189"/>
  <c r="B41" i="189"/>
  <c r="L40" i="189"/>
  <c r="K40" i="189"/>
  <c r="D40" i="189"/>
  <c r="M40" i="189" s="1"/>
  <c r="L39" i="189"/>
  <c r="K39" i="189"/>
  <c r="D39" i="189"/>
  <c r="J38" i="189"/>
  <c r="I38" i="189"/>
  <c r="H38" i="189"/>
  <c r="F38" i="189"/>
  <c r="E38" i="189"/>
  <c r="C38" i="189"/>
  <c r="B38" i="189"/>
  <c r="L37" i="189"/>
  <c r="K37" i="189"/>
  <c r="G37" i="189"/>
  <c r="D37" i="189"/>
  <c r="L36" i="189"/>
  <c r="K36" i="189"/>
  <c r="G36" i="189"/>
  <c r="D36" i="189"/>
  <c r="L35" i="189"/>
  <c r="L38" i="189" s="1"/>
  <c r="K35" i="189"/>
  <c r="K38" i="189" s="1"/>
  <c r="G35" i="189"/>
  <c r="G38" i="189" s="1"/>
  <c r="D35" i="189"/>
  <c r="D38" i="189" s="1"/>
  <c r="I21" i="189"/>
  <c r="I22" i="189" s="1"/>
  <c r="H21" i="189"/>
  <c r="F21" i="189"/>
  <c r="E21" i="189"/>
  <c r="C21" i="189"/>
  <c r="C22" i="189" s="1"/>
  <c r="B21" i="189"/>
  <c r="L20" i="189"/>
  <c r="K20" i="189"/>
  <c r="J20" i="189"/>
  <c r="G20" i="189"/>
  <c r="D20" i="189"/>
  <c r="L19" i="189"/>
  <c r="K19" i="189"/>
  <c r="J19" i="189"/>
  <c r="G19" i="189"/>
  <c r="D19" i="189"/>
  <c r="L18" i="189"/>
  <c r="K18" i="189"/>
  <c r="J18" i="189"/>
  <c r="G18" i="189"/>
  <c r="D18" i="189"/>
  <c r="L17" i="189"/>
  <c r="K17" i="189"/>
  <c r="J17" i="189"/>
  <c r="G17" i="189"/>
  <c r="D17" i="189"/>
  <c r="I16" i="189"/>
  <c r="H16" i="189"/>
  <c r="F16" i="189"/>
  <c r="E16" i="189"/>
  <c r="C16" i="189"/>
  <c r="B16" i="189"/>
  <c r="L15" i="189"/>
  <c r="K15" i="189"/>
  <c r="J15" i="189"/>
  <c r="G15" i="189"/>
  <c r="D15" i="189"/>
  <c r="L14" i="189"/>
  <c r="K14" i="189"/>
  <c r="J14" i="189"/>
  <c r="G14" i="189"/>
  <c r="D14" i="189"/>
  <c r="L13" i="189"/>
  <c r="K13" i="189"/>
  <c r="J13" i="189"/>
  <c r="G13" i="189"/>
  <c r="D13" i="189"/>
  <c r="L12" i="189"/>
  <c r="K12" i="189"/>
  <c r="J12" i="189"/>
  <c r="G12" i="189"/>
  <c r="D12" i="189"/>
  <c r="L11" i="189"/>
  <c r="K11" i="189"/>
  <c r="J11" i="189"/>
  <c r="G11" i="189"/>
  <c r="D11" i="189"/>
  <c r="L10" i="189"/>
  <c r="K10" i="189"/>
  <c r="J10" i="189"/>
  <c r="G10" i="189"/>
  <c r="D10" i="189"/>
  <c r="L9" i="189"/>
  <c r="K9" i="189"/>
  <c r="J9" i="189"/>
  <c r="G9" i="189"/>
  <c r="D9" i="189"/>
  <c r="J183" i="188"/>
  <c r="I183" i="188"/>
  <c r="H183" i="188"/>
  <c r="J182" i="188"/>
  <c r="I182" i="188"/>
  <c r="H182" i="188"/>
  <c r="J181" i="188"/>
  <c r="I181" i="188"/>
  <c r="H181" i="188"/>
  <c r="J180" i="188"/>
  <c r="I180" i="188"/>
  <c r="H180" i="188"/>
  <c r="J178" i="188"/>
  <c r="I178" i="188"/>
  <c r="H178" i="188"/>
  <c r="J177" i="188"/>
  <c r="I177" i="188"/>
  <c r="H177" i="188"/>
  <c r="J176" i="188"/>
  <c r="I176" i="188"/>
  <c r="H176" i="188"/>
  <c r="J175" i="188"/>
  <c r="I175" i="188"/>
  <c r="H175" i="188"/>
  <c r="J174" i="188"/>
  <c r="I174" i="188"/>
  <c r="H174" i="188"/>
  <c r="J173" i="188"/>
  <c r="I173" i="188"/>
  <c r="H173" i="188"/>
  <c r="J172" i="188"/>
  <c r="I172" i="188"/>
  <c r="H172" i="188"/>
  <c r="F138" i="188"/>
  <c r="E138" i="188"/>
  <c r="C138" i="188"/>
  <c r="B138" i="188"/>
  <c r="H138" i="188" s="1"/>
  <c r="I137" i="188"/>
  <c r="H137" i="188"/>
  <c r="D137" i="188"/>
  <c r="J137" i="188" s="1"/>
  <c r="I136" i="188"/>
  <c r="H136" i="188"/>
  <c r="D136" i="188"/>
  <c r="J136" i="188" s="1"/>
  <c r="G134" i="188"/>
  <c r="F134" i="188"/>
  <c r="E134" i="188"/>
  <c r="C134" i="188"/>
  <c r="B134" i="188"/>
  <c r="I133" i="188"/>
  <c r="H133" i="188"/>
  <c r="D133" i="188"/>
  <c r="J133" i="188" s="1"/>
  <c r="I132" i="188"/>
  <c r="H132" i="188"/>
  <c r="D132" i="188"/>
  <c r="J132" i="188" s="1"/>
  <c r="I131" i="188"/>
  <c r="H131" i="188"/>
  <c r="D131" i="188"/>
  <c r="J131" i="188" s="1"/>
  <c r="I130" i="188"/>
  <c r="H130" i="188"/>
  <c r="D130" i="188"/>
  <c r="G116" i="188"/>
  <c r="F116" i="188"/>
  <c r="E116" i="188"/>
  <c r="C116" i="188"/>
  <c r="B116" i="188"/>
  <c r="I115" i="188"/>
  <c r="H115" i="188"/>
  <c r="D115" i="188"/>
  <c r="J115" i="188" s="1"/>
  <c r="I114" i="188"/>
  <c r="H114" i="188"/>
  <c r="D114" i="188"/>
  <c r="J114" i="188" s="1"/>
  <c r="I113" i="188"/>
  <c r="H113" i="188"/>
  <c r="D113" i="188"/>
  <c r="J113" i="188" s="1"/>
  <c r="I112" i="188"/>
  <c r="H112" i="188"/>
  <c r="D112" i="188"/>
  <c r="J112" i="188" s="1"/>
  <c r="G111" i="188"/>
  <c r="F111" i="188"/>
  <c r="E111" i="188"/>
  <c r="C111" i="188"/>
  <c r="B111" i="188"/>
  <c r="I110" i="188"/>
  <c r="H110" i="188"/>
  <c r="D110" i="188"/>
  <c r="J110" i="188" s="1"/>
  <c r="I109" i="188"/>
  <c r="H109" i="188"/>
  <c r="D109" i="188"/>
  <c r="J109" i="188" s="1"/>
  <c r="I108" i="188"/>
  <c r="H108" i="188"/>
  <c r="D108" i="188"/>
  <c r="J108" i="188" s="1"/>
  <c r="I107" i="188"/>
  <c r="H107" i="188"/>
  <c r="D107" i="188"/>
  <c r="J107" i="188" s="1"/>
  <c r="I106" i="188"/>
  <c r="H106" i="188"/>
  <c r="D106" i="188"/>
  <c r="J106" i="188" s="1"/>
  <c r="I105" i="188"/>
  <c r="H105" i="188"/>
  <c r="D105" i="188"/>
  <c r="J105" i="188" s="1"/>
  <c r="I104" i="188"/>
  <c r="H104" i="188"/>
  <c r="D104" i="188"/>
  <c r="J104" i="188" s="1"/>
  <c r="G80" i="188"/>
  <c r="G81" i="188" s="1"/>
  <c r="F80" i="188"/>
  <c r="F81" i="188" s="1"/>
  <c r="E80" i="188"/>
  <c r="E81" i="188" s="1"/>
  <c r="C80" i="188"/>
  <c r="C81" i="188" s="1"/>
  <c r="B80" i="188"/>
  <c r="B81" i="188" s="1"/>
  <c r="I79" i="188"/>
  <c r="H79" i="188"/>
  <c r="D79" i="188"/>
  <c r="J79" i="188" s="1"/>
  <c r="I78" i="188"/>
  <c r="H78" i="188"/>
  <c r="D78" i="188"/>
  <c r="J78" i="188" s="1"/>
  <c r="I77" i="188"/>
  <c r="H77" i="188"/>
  <c r="D77" i="188"/>
  <c r="F50" i="188"/>
  <c r="E50" i="188"/>
  <c r="C50" i="188"/>
  <c r="B50" i="188"/>
  <c r="I49" i="188"/>
  <c r="H49" i="188"/>
  <c r="D49" i="188"/>
  <c r="J49" i="188" s="1"/>
  <c r="G47" i="188"/>
  <c r="F47" i="188"/>
  <c r="E47" i="188"/>
  <c r="E51" i="188" s="1"/>
  <c r="C47" i="188"/>
  <c r="C51" i="188" s="1"/>
  <c r="B47" i="188"/>
  <c r="I46" i="188"/>
  <c r="H46" i="188"/>
  <c r="D46" i="188"/>
  <c r="J46" i="188" s="1"/>
  <c r="I45" i="188"/>
  <c r="H45" i="188"/>
  <c r="D45" i="188"/>
  <c r="J45" i="188" s="1"/>
  <c r="I44" i="188"/>
  <c r="H44" i="188"/>
  <c r="D44" i="188"/>
  <c r="J44" i="188" s="1"/>
  <c r="I43" i="188"/>
  <c r="H43" i="188"/>
  <c r="D43" i="188"/>
  <c r="G21" i="188"/>
  <c r="F21" i="188"/>
  <c r="E21" i="188"/>
  <c r="C21" i="188"/>
  <c r="B21" i="188"/>
  <c r="I20" i="188"/>
  <c r="H20" i="188"/>
  <c r="D20" i="188"/>
  <c r="J20" i="188" s="1"/>
  <c r="I19" i="188"/>
  <c r="H19" i="188"/>
  <c r="D19" i="188"/>
  <c r="J19" i="188" s="1"/>
  <c r="I18" i="188"/>
  <c r="H18" i="188"/>
  <c r="D18" i="188"/>
  <c r="J18" i="188" s="1"/>
  <c r="I17" i="188"/>
  <c r="H17" i="188"/>
  <c r="D17" i="188"/>
  <c r="G16" i="188"/>
  <c r="F16" i="188"/>
  <c r="E16" i="188"/>
  <c r="C16" i="188"/>
  <c r="B16" i="188"/>
  <c r="I15" i="188"/>
  <c r="H15" i="188"/>
  <c r="D15" i="188"/>
  <c r="J15" i="188" s="1"/>
  <c r="I14" i="188"/>
  <c r="H14" i="188"/>
  <c r="D14" i="188"/>
  <c r="J14" i="188" s="1"/>
  <c r="I13" i="188"/>
  <c r="H13" i="188"/>
  <c r="D13" i="188"/>
  <c r="J13" i="188" s="1"/>
  <c r="I12" i="188"/>
  <c r="H12" i="188"/>
  <c r="D12" i="188"/>
  <c r="J12" i="188" s="1"/>
  <c r="I11" i="188"/>
  <c r="H11" i="188"/>
  <c r="D11" i="188"/>
  <c r="J11" i="188" s="1"/>
  <c r="I10" i="188"/>
  <c r="H10" i="188"/>
  <c r="D10" i="188"/>
  <c r="J10" i="188" s="1"/>
  <c r="I9" i="188"/>
  <c r="H9" i="188"/>
  <c r="D9" i="188"/>
  <c r="J9" i="188" s="1"/>
  <c r="F127" i="187"/>
  <c r="E127" i="187"/>
  <c r="C127" i="187"/>
  <c r="B127" i="187"/>
  <c r="I126" i="187"/>
  <c r="H126" i="187"/>
  <c r="G126" i="187"/>
  <c r="D126" i="187"/>
  <c r="I125" i="187"/>
  <c r="I127" i="187" s="1"/>
  <c r="H125" i="187"/>
  <c r="H127" i="187" s="1"/>
  <c r="G125" i="187"/>
  <c r="G127" i="187" s="1"/>
  <c r="D125" i="187"/>
  <c r="D127" i="187" s="1"/>
  <c r="F124" i="187"/>
  <c r="F128" i="187" s="1"/>
  <c r="E124" i="187"/>
  <c r="C124" i="187"/>
  <c r="B124" i="187"/>
  <c r="B128" i="187" s="1"/>
  <c r="I123" i="187"/>
  <c r="H123" i="187"/>
  <c r="G123" i="187"/>
  <c r="D123" i="187"/>
  <c r="I122" i="187"/>
  <c r="H122" i="187"/>
  <c r="G122" i="187"/>
  <c r="D122" i="187"/>
  <c r="I121" i="187"/>
  <c r="H121" i="187"/>
  <c r="G121" i="187"/>
  <c r="D121" i="187"/>
  <c r="I120" i="187"/>
  <c r="H120" i="187"/>
  <c r="G120" i="187"/>
  <c r="D120" i="187"/>
  <c r="I119" i="187"/>
  <c r="H119" i="187"/>
  <c r="G119" i="187"/>
  <c r="D119" i="187"/>
  <c r="I118" i="187"/>
  <c r="H118" i="187"/>
  <c r="G118" i="187"/>
  <c r="D118" i="187"/>
  <c r="I117" i="187"/>
  <c r="I124" i="187" s="1"/>
  <c r="H117" i="187"/>
  <c r="H124" i="187" s="1"/>
  <c r="G117" i="187"/>
  <c r="G124" i="187" s="1"/>
  <c r="D117" i="187"/>
  <c r="F98" i="187"/>
  <c r="E98" i="187"/>
  <c r="C98" i="187"/>
  <c r="B98" i="187"/>
  <c r="I97" i="187"/>
  <c r="H97" i="187"/>
  <c r="G97" i="187"/>
  <c r="D97" i="187"/>
  <c r="I96" i="187"/>
  <c r="H96" i="187"/>
  <c r="G96" i="187"/>
  <c r="D96" i="187"/>
  <c r="I95" i="187"/>
  <c r="H95" i="187"/>
  <c r="G95" i="187"/>
  <c r="D95" i="187"/>
  <c r="I94" i="187"/>
  <c r="H94" i="187"/>
  <c r="G94" i="187"/>
  <c r="D94" i="187"/>
  <c r="I93" i="187"/>
  <c r="I98" i="187" s="1"/>
  <c r="H93" i="187"/>
  <c r="H98" i="187" s="1"/>
  <c r="G93" i="187"/>
  <c r="G98" i="187" s="1"/>
  <c r="D93" i="187"/>
  <c r="D98" i="187" s="1"/>
  <c r="F92" i="187"/>
  <c r="F99" i="187" s="1"/>
  <c r="F129" i="187" s="1"/>
  <c r="E92" i="187"/>
  <c r="C92" i="187"/>
  <c r="B92" i="187"/>
  <c r="B99" i="187" s="1"/>
  <c r="B129" i="187" s="1"/>
  <c r="I91" i="187"/>
  <c r="H91" i="187"/>
  <c r="G91" i="187"/>
  <c r="D91" i="187"/>
  <c r="I90" i="187"/>
  <c r="H90" i="187"/>
  <c r="G90" i="187"/>
  <c r="D90" i="187"/>
  <c r="I89" i="187"/>
  <c r="H89" i="187"/>
  <c r="G89" i="187"/>
  <c r="D89" i="187"/>
  <c r="I88" i="187"/>
  <c r="H88" i="187"/>
  <c r="G88" i="187"/>
  <c r="D88" i="187"/>
  <c r="I87" i="187"/>
  <c r="H87" i="187"/>
  <c r="G87" i="187"/>
  <c r="D87" i="187"/>
  <c r="I86" i="187"/>
  <c r="H86" i="187"/>
  <c r="G86" i="187"/>
  <c r="D86" i="187"/>
  <c r="I85" i="187"/>
  <c r="H85" i="187"/>
  <c r="G85" i="187"/>
  <c r="D85" i="187"/>
  <c r="I84" i="187"/>
  <c r="H84" i="187"/>
  <c r="G84" i="187"/>
  <c r="D84" i="187"/>
  <c r="I83" i="187"/>
  <c r="H83" i="187"/>
  <c r="G83" i="187"/>
  <c r="D83" i="187"/>
  <c r="I82" i="187"/>
  <c r="H82" i="187"/>
  <c r="G82" i="187"/>
  <c r="D82" i="187"/>
  <c r="I81" i="187"/>
  <c r="I92" i="187" s="1"/>
  <c r="H81" i="187"/>
  <c r="H92" i="187" s="1"/>
  <c r="G81" i="187"/>
  <c r="G92" i="187" s="1"/>
  <c r="D81" i="187"/>
  <c r="D92" i="187" s="1"/>
  <c r="G55" i="187"/>
  <c r="F55" i="187"/>
  <c r="E55" i="187"/>
  <c r="C55" i="187"/>
  <c r="B55" i="187"/>
  <c r="I54" i="187"/>
  <c r="H54" i="187"/>
  <c r="D54" i="187"/>
  <c r="J54" i="187" s="1"/>
  <c r="I53" i="187"/>
  <c r="H53" i="187"/>
  <c r="D53" i="187"/>
  <c r="F52" i="187"/>
  <c r="E52" i="187"/>
  <c r="C52" i="187"/>
  <c r="B52" i="187"/>
  <c r="I51" i="187"/>
  <c r="H51" i="187"/>
  <c r="G51" i="187"/>
  <c r="D51" i="187"/>
  <c r="I50" i="187"/>
  <c r="H50" i="187"/>
  <c r="G50" i="187"/>
  <c r="D50" i="187"/>
  <c r="I49" i="187"/>
  <c r="H49" i="187"/>
  <c r="G49" i="187"/>
  <c r="D49" i="187"/>
  <c r="I48" i="187"/>
  <c r="H48" i="187"/>
  <c r="G48" i="187"/>
  <c r="D48" i="187"/>
  <c r="I47" i="187"/>
  <c r="H47" i="187"/>
  <c r="G47" i="187"/>
  <c r="D47" i="187"/>
  <c r="I46" i="187"/>
  <c r="H46" i="187"/>
  <c r="G46" i="187"/>
  <c r="D46" i="187"/>
  <c r="I45" i="187"/>
  <c r="I52" i="187" s="1"/>
  <c r="H45" i="187"/>
  <c r="H52" i="187" s="1"/>
  <c r="G45" i="187"/>
  <c r="G52" i="187" s="1"/>
  <c r="D45" i="187"/>
  <c r="F26" i="187"/>
  <c r="E26" i="187"/>
  <c r="C26" i="187"/>
  <c r="B26" i="187"/>
  <c r="I25" i="187"/>
  <c r="H25" i="187"/>
  <c r="G25" i="187"/>
  <c r="D25" i="187"/>
  <c r="I24" i="187"/>
  <c r="H24" i="187"/>
  <c r="G24" i="187"/>
  <c r="D24" i="187"/>
  <c r="I23" i="187"/>
  <c r="H23" i="187"/>
  <c r="G23" i="187"/>
  <c r="D23" i="187"/>
  <c r="I22" i="187"/>
  <c r="H22" i="187"/>
  <c r="G22" i="187"/>
  <c r="D22" i="187"/>
  <c r="I21" i="187"/>
  <c r="H21" i="187"/>
  <c r="G21" i="187"/>
  <c r="G26" i="187" s="1"/>
  <c r="D21" i="187"/>
  <c r="D26" i="187" s="1"/>
  <c r="F20" i="187"/>
  <c r="F27" i="187" s="1"/>
  <c r="E20" i="187"/>
  <c r="C20" i="187"/>
  <c r="B20" i="187"/>
  <c r="B27" i="187" s="1"/>
  <c r="I19" i="187"/>
  <c r="H19" i="187"/>
  <c r="G19" i="187"/>
  <c r="D19" i="187"/>
  <c r="I18" i="187"/>
  <c r="H18" i="187"/>
  <c r="G18" i="187"/>
  <c r="D18" i="187"/>
  <c r="I17" i="187"/>
  <c r="H17" i="187"/>
  <c r="G17" i="187"/>
  <c r="D17" i="187"/>
  <c r="I16" i="187"/>
  <c r="H16" i="187"/>
  <c r="G16" i="187"/>
  <c r="D16" i="187"/>
  <c r="I15" i="187"/>
  <c r="H15" i="187"/>
  <c r="G15" i="187"/>
  <c r="D15" i="187"/>
  <c r="I14" i="187"/>
  <c r="H14" i="187"/>
  <c r="G14" i="187"/>
  <c r="D14" i="187"/>
  <c r="I13" i="187"/>
  <c r="H13" i="187"/>
  <c r="G13" i="187"/>
  <c r="D13" i="187"/>
  <c r="I12" i="187"/>
  <c r="H12" i="187"/>
  <c r="G12" i="187"/>
  <c r="D12" i="187"/>
  <c r="I11" i="187"/>
  <c r="H11" i="187"/>
  <c r="G11" i="187"/>
  <c r="D11" i="187"/>
  <c r="I10" i="187"/>
  <c r="H10" i="187"/>
  <c r="G10" i="187"/>
  <c r="D10" i="187"/>
  <c r="I9" i="187"/>
  <c r="I20" i="187" s="1"/>
  <c r="H9" i="187"/>
  <c r="H20" i="187" s="1"/>
  <c r="G9" i="187"/>
  <c r="G20" i="187" s="1"/>
  <c r="D9" i="187"/>
  <c r="D20" i="187" s="1"/>
  <c r="I83" i="186"/>
  <c r="I84" i="186" s="1"/>
  <c r="H83" i="186"/>
  <c r="H84" i="186" s="1"/>
  <c r="F83" i="186"/>
  <c r="F84" i="186" s="1"/>
  <c r="E83" i="186"/>
  <c r="E84" i="186" s="1"/>
  <c r="D83" i="186"/>
  <c r="D84" i="186" s="1"/>
  <c r="C83" i="186"/>
  <c r="C84" i="186" s="1"/>
  <c r="B83" i="186"/>
  <c r="B84" i="186" s="1"/>
  <c r="L82" i="186"/>
  <c r="K82" i="186"/>
  <c r="J82" i="186"/>
  <c r="G82" i="186"/>
  <c r="L81" i="186"/>
  <c r="K81" i="186"/>
  <c r="J81" i="186"/>
  <c r="G81" i="186"/>
  <c r="L80" i="186"/>
  <c r="K80" i="186"/>
  <c r="K83" i="186" s="1"/>
  <c r="K84" i="186" s="1"/>
  <c r="J80" i="186"/>
  <c r="G80" i="186"/>
  <c r="G83" i="186" s="1"/>
  <c r="G84" i="186" s="1"/>
  <c r="J55" i="186"/>
  <c r="I55" i="186"/>
  <c r="H55" i="186"/>
  <c r="G55" i="186"/>
  <c r="F55" i="186"/>
  <c r="E55" i="186"/>
  <c r="D55" i="186"/>
  <c r="C55" i="186"/>
  <c r="B55" i="186"/>
  <c r="M54" i="186"/>
  <c r="L54" i="186"/>
  <c r="K54" i="186"/>
  <c r="M53" i="186"/>
  <c r="L53" i="186"/>
  <c r="K53" i="186"/>
  <c r="J52" i="186"/>
  <c r="I52" i="186"/>
  <c r="H52" i="186"/>
  <c r="G52" i="186"/>
  <c r="F52" i="186"/>
  <c r="E52" i="186"/>
  <c r="D52" i="186"/>
  <c r="C52" i="186"/>
  <c r="B52" i="186"/>
  <c r="M51" i="186"/>
  <c r="L51" i="186"/>
  <c r="K51" i="186"/>
  <c r="M50" i="186"/>
  <c r="L50" i="186"/>
  <c r="K50" i="186"/>
  <c r="M49" i="186"/>
  <c r="L49" i="186"/>
  <c r="K49" i="186"/>
  <c r="M48" i="186"/>
  <c r="L48" i="186"/>
  <c r="K48" i="186"/>
  <c r="M47" i="186"/>
  <c r="L47" i="186"/>
  <c r="K47" i="186"/>
  <c r="M46" i="186"/>
  <c r="L46" i="186"/>
  <c r="K46" i="186"/>
  <c r="J26" i="186"/>
  <c r="I26" i="186"/>
  <c r="H26" i="186"/>
  <c r="G26" i="186"/>
  <c r="F26" i="186"/>
  <c r="E26" i="186"/>
  <c r="D26" i="186"/>
  <c r="C26" i="186"/>
  <c r="B26" i="186"/>
  <c r="M25" i="186"/>
  <c r="L25" i="186"/>
  <c r="K25" i="186"/>
  <c r="M24" i="186"/>
  <c r="L24" i="186"/>
  <c r="K24" i="186"/>
  <c r="M23" i="186"/>
  <c r="L23" i="186"/>
  <c r="K23" i="186"/>
  <c r="M22" i="186"/>
  <c r="L22" i="186"/>
  <c r="K22" i="186"/>
  <c r="M21" i="186"/>
  <c r="L21" i="186"/>
  <c r="K21" i="186"/>
  <c r="I20" i="186"/>
  <c r="H20" i="186"/>
  <c r="F20" i="186"/>
  <c r="E20" i="186"/>
  <c r="C20" i="186"/>
  <c r="B20" i="186"/>
  <c r="L19" i="186"/>
  <c r="K19" i="186"/>
  <c r="J19" i="186"/>
  <c r="G19" i="186"/>
  <c r="D19" i="186"/>
  <c r="L18" i="186"/>
  <c r="K18" i="186"/>
  <c r="J18" i="186"/>
  <c r="G18" i="186"/>
  <c r="D18" i="186"/>
  <c r="L17" i="186"/>
  <c r="K17" i="186"/>
  <c r="J17" i="186"/>
  <c r="G17" i="186"/>
  <c r="D17" i="186"/>
  <c r="L16" i="186"/>
  <c r="K16" i="186"/>
  <c r="J16" i="186"/>
  <c r="G16" i="186"/>
  <c r="D16" i="186"/>
  <c r="L15" i="186"/>
  <c r="K15" i="186"/>
  <c r="J15" i="186"/>
  <c r="G15" i="186"/>
  <c r="D15" i="186"/>
  <c r="L14" i="186"/>
  <c r="K14" i="186"/>
  <c r="J14" i="186"/>
  <c r="G14" i="186"/>
  <c r="D14" i="186"/>
  <c r="L13" i="186"/>
  <c r="K13" i="186"/>
  <c r="J13" i="186"/>
  <c r="G13" i="186"/>
  <c r="D13" i="186"/>
  <c r="L12" i="186"/>
  <c r="K12" i="186"/>
  <c r="J12" i="186"/>
  <c r="G12" i="186"/>
  <c r="D12" i="186"/>
  <c r="L11" i="186"/>
  <c r="K11" i="186"/>
  <c r="J11" i="186"/>
  <c r="G11" i="186"/>
  <c r="D11" i="186"/>
  <c r="L10" i="186"/>
  <c r="K10" i="186"/>
  <c r="J10" i="186"/>
  <c r="G10" i="186"/>
  <c r="D10" i="186"/>
  <c r="L9" i="186"/>
  <c r="K9" i="186"/>
  <c r="J9" i="186"/>
  <c r="G9" i="186"/>
  <c r="D9" i="186"/>
  <c r="F155" i="185"/>
  <c r="E155" i="185"/>
  <c r="C155" i="185"/>
  <c r="B155" i="185"/>
  <c r="I154" i="185"/>
  <c r="H154" i="185"/>
  <c r="G154" i="185"/>
  <c r="D154" i="185"/>
  <c r="I153" i="185"/>
  <c r="H153" i="185"/>
  <c r="G153" i="185"/>
  <c r="G155" i="185" s="1"/>
  <c r="D153" i="185"/>
  <c r="F152" i="185"/>
  <c r="F156" i="185" s="1"/>
  <c r="E152" i="185"/>
  <c r="C152" i="185"/>
  <c r="B152" i="185"/>
  <c r="B156" i="185" s="1"/>
  <c r="I151" i="185"/>
  <c r="H151" i="185"/>
  <c r="G151" i="185"/>
  <c r="D151" i="185"/>
  <c r="I150" i="185"/>
  <c r="H150" i="185"/>
  <c r="G150" i="185"/>
  <c r="D150" i="185"/>
  <c r="I149" i="185"/>
  <c r="H149" i="185"/>
  <c r="G149" i="185"/>
  <c r="D149" i="185"/>
  <c r="I148" i="185"/>
  <c r="H148" i="185"/>
  <c r="D148" i="185"/>
  <c r="J148" i="185" s="1"/>
  <c r="I147" i="185"/>
  <c r="H147" i="185"/>
  <c r="G147" i="185"/>
  <c r="D147" i="185"/>
  <c r="I146" i="185"/>
  <c r="H146" i="185"/>
  <c r="G146" i="185"/>
  <c r="D146" i="185"/>
  <c r="I145" i="185"/>
  <c r="H145" i="185"/>
  <c r="G145" i="185"/>
  <c r="D145" i="185"/>
  <c r="I144" i="185"/>
  <c r="H144" i="185"/>
  <c r="G144" i="185"/>
  <c r="D144" i="185"/>
  <c r="I143" i="185"/>
  <c r="H143" i="185"/>
  <c r="G143" i="185"/>
  <c r="D143" i="185"/>
  <c r="F133" i="185"/>
  <c r="E133" i="185"/>
  <c r="C133" i="185"/>
  <c r="B133" i="185"/>
  <c r="I132" i="185"/>
  <c r="H132" i="185"/>
  <c r="G132" i="185"/>
  <c r="D132" i="185"/>
  <c r="I131" i="185"/>
  <c r="H131" i="185"/>
  <c r="G131" i="185"/>
  <c r="D131" i="185"/>
  <c r="I130" i="185"/>
  <c r="H130" i="185"/>
  <c r="G130" i="185"/>
  <c r="D130" i="185"/>
  <c r="I129" i="185"/>
  <c r="H129" i="185"/>
  <c r="G129" i="185"/>
  <c r="D129" i="185"/>
  <c r="I128" i="185"/>
  <c r="H128" i="185"/>
  <c r="G128" i="185"/>
  <c r="D128" i="185"/>
  <c r="F127" i="185"/>
  <c r="E127" i="185"/>
  <c r="C127" i="185"/>
  <c r="B127" i="185"/>
  <c r="I126" i="185"/>
  <c r="H126" i="185"/>
  <c r="G126" i="185"/>
  <c r="D126" i="185"/>
  <c r="I125" i="185"/>
  <c r="H125" i="185"/>
  <c r="G125" i="185"/>
  <c r="D125" i="185"/>
  <c r="I124" i="185"/>
  <c r="H124" i="185"/>
  <c r="G124" i="185"/>
  <c r="D124" i="185"/>
  <c r="I123" i="185"/>
  <c r="H123" i="185"/>
  <c r="G123" i="185"/>
  <c r="D123" i="185"/>
  <c r="I122" i="185"/>
  <c r="H122" i="185"/>
  <c r="G122" i="185"/>
  <c r="D122" i="185"/>
  <c r="I121" i="185"/>
  <c r="H121" i="185"/>
  <c r="G121" i="185"/>
  <c r="D121" i="185"/>
  <c r="I120" i="185"/>
  <c r="H120" i="185"/>
  <c r="G120" i="185"/>
  <c r="D120" i="185"/>
  <c r="I119" i="185"/>
  <c r="H119" i="185"/>
  <c r="G119" i="185"/>
  <c r="D119" i="185"/>
  <c r="I118" i="185"/>
  <c r="H118" i="185"/>
  <c r="G118" i="185"/>
  <c r="D118" i="185"/>
  <c r="I117" i="185"/>
  <c r="H117" i="185"/>
  <c r="G117" i="185"/>
  <c r="D117" i="185"/>
  <c r="I116" i="185"/>
  <c r="H116" i="185"/>
  <c r="G116" i="185"/>
  <c r="G127" i="185" s="1"/>
  <c r="D116" i="185"/>
  <c r="G91" i="185"/>
  <c r="F91" i="185"/>
  <c r="E91" i="185"/>
  <c r="C91" i="185"/>
  <c r="B91" i="185"/>
  <c r="I90" i="185"/>
  <c r="I91" i="185" s="1"/>
  <c r="H90" i="185"/>
  <c r="H91" i="185" s="1"/>
  <c r="D90" i="185"/>
  <c r="D91" i="185" s="1"/>
  <c r="F88" i="185"/>
  <c r="E88" i="185"/>
  <c r="C88" i="185"/>
  <c r="B88" i="185"/>
  <c r="I87" i="185"/>
  <c r="H87" i="185"/>
  <c r="G87" i="185"/>
  <c r="D87" i="185"/>
  <c r="I86" i="185"/>
  <c r="H86" i="185"/>
  <c r="G86" i="185"/>
  <c r="D86" i="185"/>
  <c r="I85" i="185"/>
  <c r="H85" i="185"/>
  <c r="G85" i="185"/>
  <c r="D85" i="185"/>
  <c r="I84" i="185"/>
  <c r="I88" i="185" s="1"/>
  <c r="H84" i="185"/>
  <c r="H88" i="185" s="1"/>
  <c r="G84" i="185"/>
  <c r="G88" i="185" s="1"/>
  <c r="D84" i="185"/>
  <c r="D88" i="185" s="1"/>
  <c r="F56" i="185"/>
  <c r="E56" i="185"/>
  <c r="C56" i="185"/>
  <c r="B56" i="185"/>
  <c r="I55" i="185"/>
  <c r="H55" i="185"/>
  <c r="G55" i="185"/>
  <c r="D55" i="185"/>
  <c r="I54" i="185"/>
  <c r="I56" i="185" s="1"/>
  <c r="H54" i="185"/>
  <c r="H56" i="185" s="1"/>
  <c r="G54" i="185"/>
  <c r="G56" i="185" s="1"/>
  <c r="D54" i="185"/>
  <c r="D56" i="185" s="1"/>
  <c r="F53" i="185"/>
  <c r="F57" i="185" s="1"/>
  <c r="E53" i="185"/>
  <c r="C53" i="185"/>
  <c r="B53" i="185"/>
  <c r="B57" i="185" s="1"/>
  <c r="I52" i="185"/>
  <c r="H52" i="185"/>
  <c r="G52" i="185"/>
  <c r="D52" i="185"/>
  <c r="I51" i="185"/>
  <c r="H51" i="185"/>
  <c r="G51" i="185"/>
  <c r="D51" i="185"/>
  <c r="I50" i="185"/>
  <c r="H50" i="185"/>
  <c r="G50" i="185"/>
  <c r="D50" i="185"/>
  <c r="I49" i="185"/>
  <c r="H49" i="185"/>
  <c r="G49" i="185"/>
  <c r="D49" i="185"/>
  <c r="I48" i="185"/>
  <c r="H48" i="185"/>
  <c r="G48" i="185"/>
  <c r="D48" i="185"/>
  <c r="I47" i="185"/>
  <c r="H47" i="185"/>
  <c r="G47" i="185"/>
  <c r="D47" i="185"/>
  <c r="I46" i="185"/>
  <c r="H46" i="185"/>
  <c r="G46" i="185"/>
  <c r="D46" i="185"/>
  <c r="I45" i="185"/>
  <c r="H45" i="185"/>
  <c r="G45" i="185"/>
  <c r="D45" i="185"/>
  <c r="I44" i="185"/>
  <c r="I53" i="185" s="1"/>
  <c r="H44" i="185"/>
  <c r="G44" i="185"/>
  <c r="G53" i="185" s="1"/>
  <c r="D44" i="185"/>
  <c r="F26" i="185"/>
  <c r="E26" i="185"/>
  <c r="C26" i="185"/>
  <c r="B26" i="185"/>
  <c r="I25" i="185"/>
  <c r="H25" i="185"/>
  <c r="G25" i="185"/>
  <c r="D25" i="185"/>
  <c r="I24" i="185"/>
  <c r="H24" i="185"/>
  <c r="G24" i="185"/>
  <c r="D24" i="185"/>
  <c r="I23" i="185"/>
  <c r="H23" i="185"/>
  <c r="G23" i="185"/>
  <c r="D23" i="185"/>
  <c r="I22" i="185"/>
  <c r="H22" i="185"/>
  <c r="G22" i="185"/>
  <c r="D22" i="185"/>
  <c r="I21" i="185"/>
  <c r="H21" i="185"/>
  <c r="G21" i="185"/>
  <c r="D21" i="185"/>
  <c r="D26" i="185" s="1"/>
  <c r="F20" i="185"/>
  <c r="E20" i="185"/>
  <c r="C20" i="185"/>
  <c r="B20" i="185"/>
  <c r="I19" i="185"/>
  <c r="H19" i="185"/>
  <c r="G19" i="185"/>
  <c r="D19" i="185"/>
  <c r="I18" i="185"/>
  <c r="H18" i="185"/>
  <c r="G18" i="185"/>
  <c r="D18" i="185"/>
  <c r="I17" i="185"/>
  <c r="H17" i="185"/>
  <c r="G17" i="185"/>
  <c r="D17" i="185"/>
  <c r="I16" i="185"/>
  <c r="H16" i="185"/>
  <c r="G16" i="185"/>
  <c r="D16" i="185"/>
  <c r="I15" i="185"/>
  <c r="H15" i="185"/>
  <c r="G15" i="185"/>
  <c r="D15" i="185"/>
  <c r="I14" i="185"/>
  <c r="H14" i="185"/>
  <c r="G14" i="185"/>
  <c r="D14" i="185"/>
  <c r="I13" i="185"/>
  <c r="H13" i="185"/>
  <c r="G13" i="185"/>
  <c r="D13" i="185"/>
  <c r="I12" i="185"/>
  <c r="H12" i="185"/>
  <c r="G12" i="185"/>
  <c r="D12" i="185"/>
  <c r="I11" i="185"/>
  <c r="H11" i="185"/>
  <c r="G11" i="185"/>
  <c r="D11" i="185"/>
  <c r="I10" i="185"/>
  <c r="H10" i="185"/>
  <c r="G10" i="185"/>
  <c r="D10" i="185"/>
  <c r="I9" i="185"/>
  <c r="I20" i="185" s="1"/>
  <c r="H9" i="185"/>
  <c r="H20" i="185" s="1"/>
  <c r="G9" i="185"/>
  <c r="G20" i="185" s="1"/>
  <c r="D9" i="185"/>
  <c r="D20" i="185" s="1"/>
  <c r="G64" i="184"/>
  <c r="G65" i="184" s="1"/>
  <c r="F64" i="184"/>
  <c r="F65" i="184" s="1"/>
  <c r="E64" i="184"/>
  <c r="E65" i="184" s="1"/>
  <c r="C64" i="184"/>
  <c r="C65" i="184" s="1"/>
  <c r="B64" i="184"/>
  <c r="B65" i="184" s="1"/>
  <c r="I63" i="184"/>
  <c r="H63" i="184"/>
  <c r="D63" i="184"/>
  <c r="J63" i="184" s="1"/>
  <c r="I62" i="184"/>
  <c r="H62" i="184"/>
  <c r="D62" i="184"/>
  <c r="J62" i="184" s="1"/>
  <c r="I61" i="184"/>
  <c r="H61" i="184"/>
  <c r="D61" i="184"/>
  <c r="F58" i="184"/>
  <c r="E58" i="184"/>
  <c r="C58" i="184"/>
  <c r="B58" i="184"/>
  <c r="I57" i="184"/>
  <c r="H57" i="184"/>
  <c r="D57" i="184"/>
  <c r="I56" i="184"/>
  <c r="H56" i="184"/>
  <c r="D56" i="184"/>
  <c r="I55" i="184"/>
  <c r="H55" i="184"/>
  <c r="G55" i="184"/>
  <c r="G58" i="184" s="1"/>
  <c r="D55" i="184"/>
  <c r="I54" i="184"/>
  <c r="H54" i="184"/>
  <c r="D54" i="184"/>
  <c r="G53" i="184"/>
  <c r="F53" i="184"/>
  <c r="E53" i="184"/>
  <c r="C53" i="184"/>
  <c r="B53" i="184"/>
  <c r="I52" i="184"/>
  <c r="H52" i="184"/>
  <c r="D52" i="184"/>
  <c r="I51" i="184"/>
  <c r="H51" i="184"/>
  <c r="D51" i="184"/>
  <c r="I50" i="184"/>
  <c r="H50" i="184"/>
  <c r="D50" i="184"/>
  <c r="I49" i="184"/>
  <c r="H49" i="184"/>
  <c r="D49" i="184"/>
  <c r="F24" i="184"/>
  <c r="E24" i="184"/>
  <c r="C24" i="184"/>
  <c r="C25" i="184" s="1"/>
  <c r="B24" i="184"/>
  <c r="F18" i="184"/>
  <c r="E18" i="184"/>
  <c r="C18" i="184"/>
  <c r="B18" i="184"/>
  <c r="F13" i="184"/>
  <c r="E13" i="184"/>
  <c r="C13" i="184"/>
  <c r="C19" i="184" s="1"/>
  <c r="B13" i="184"/>
  <c r="J23" i="183"/>
  <c r="I23" i="183"/>
  <c r="H23" i="183"/>
  <c r="G23" i="183"/>
  <c r="G24" i="183" s="1"/>
  <c r="F23" i="183"/>
  <c r="F24" i="183" s="1"/>
  <c r="E23" i="183"/>
  <c r="E24" i="183" s="1"/>
  <c r="C23" i="183"/>
  <c r="C24" i="183" s="1"/>
  <c r="B23" i="183"/>
  <c r="I18" i="183"/>
  <c r="H18" i="183"/>
  <c r="F18" i="183"/>
  <c r="E18" i="183"/>
  <c r="C18" i="183"/>
  <c r="B18" i="183"/>
  <c r="I13" i="183"/>
  <c r="H13" i="183"/>
  <c r="F13" i="183"/>
  <c r="E13" i="183"/>
  <c r="C13" i="183"/>
  <c r="B13" i="183"/>
  <c r="F126" i="182"/>
  <c r="E126" i="182"/>
  <c r="D126" i="182"/>
  <c r="D127" i="182" s="1"/>
  <c r="C126" i="182"/>
  <c r="C127" i="182" s="1"/>
  <c r="B126" i="182"/>
  <c r="B127" i="182" s="1"/>
  <c r="F98" i="182"/>
  <c r="F99" i="182" s="1"/>
  <c r="E98" i="182"/>
  <c r="E99" i="182" s="1"/>
  <c r="C98" i="182"/>
  <c r="C100" i="182" s="1"/>
  <c r="B98" i="182"/>
  <c r="B100" i="182" s="1"/>
  <c r="I97" i="182"/>
  <c r="H97" i="182"/>
  <c r="G97" i="182"/>
  <c r="D97" i="182"/>
  <c r="I96" i="182"/>
  <c r="H96" i="182"/>
  <c r="G96" i="182"/>
  <c r="D96" i="182"/>
  <c r="I95" i="182"/>
  <c r="H95" i="182"/>
  <c r="G95" i="182"/>
  <c r="D95" i="182"/>
  <c r="C92" i="182"/>
  <c r="C93" i="182" s="1"/>
  <c r="B92" i="182"/>
  <c r="B93" i="182" s="1"/>
  <c r="H91" i="182"/>
  <c r="D91" i="182"/>
  <c r="H90" i="182"/>
  <c r="D90" i="182"/>
  <c r="H89" i="182"/>
  <c r="D89" i="182"/>
  <c r="D88" i="182"/>
  <c r="F88" i="182"/>
  <c r="E88" i="182"/>
  <c r="I86" i="182"/>
  <c r="H86" i="182"/>
  <c r="D86" i="182"/>
  <c r="J86" i="182" s="1"/>
  <c r="I85" i="182"/>
  <c r="H85" i="182"/>
  <c r="D85" i="182"/>
  <c r="J85" i="182" s="1"/>
  <c r="I84" i="182"/>
  <c r="H84" i="182"/>
  <c r="D84" i="182"/>
  <c r="J84" i="182" s="1"/>
  <c r="I83" i="182"/>
  <c r="H83" i="182"/>
  <c r="D83" i="182"/>
  <c r="G53" i="182"/>
  <c r="G57" i="182" s="1"/>
  <c r="F53" i="182"/>
  <c r="F57" i="182" s="1"/>
  <c r="E53" i="182"/>
  <c r="E57" i="182" s="1"/>
  <c r="C53" i="182"/>
  <c r="C57" i="182" s="1"/>
  <c r="B53" i="182"/>
  <c r="B57" i="182" s="1"/>
  <c r="I52" i="182"/>
  <c r="H52" i="182"/>
  <c r="D52" i="182"/>
  <c r="J52" i="182" s="1"/>
  <c r="I51" i="182"/>
  <c r="H51" i="182"/>
  <c r="D51" i="182"/>
  <c r="J51" i="182" s="1"/>
  <c r="I50" i="182"/>
  <c r="H50" i="182"/>
  <c r="D50" i="182"/>
  <c r="G25" i="182"/>
  <c r="G26" i="182" s="1"/>
  <c r="F25" i="182"/>
  <c r="F26" i="182" s="1"/>
  <c r="E25" i="182"/>
  <c r="E26" i="182" s="1"/>
  <c r="C25" i="182"/>
  <c r="B25" i="182"/>
  <c r="C19" i="182"/>
  <c r="B19" i="182"/>
  <c r="H19" i="182" s="1"/>
  <c r="G14" i="182"/>
  <c r="F14" i="182"/>
  <c r="E14" i="182"/>
  <c r="C14" i="182"/>
  <c r="B14" i="182"/>
  <c r="D23" i="181"/>
  <c r="C23" i="181"/>
  <c r="I23" i="181" s="1"/>
  <c r="B23" i="181"/>
  <c r="H23" i="181" s="1"/>
  <c r="I22" i="181"/>
  <c r="H22" i="181"/>
  <c r="D10" i="181"/>
  <c r="C10" i="181"/>
  <c r="I10" i="181" s="1"/>
  <c r="B10" i="181"/>
  <c r="H10" i="181" s="1"/>
  <c r="I9" i="181"/>
  <c r="H9" i="181"/>
  <c r="I22" i="180"/>
  <c r="H22" i="180"/>
  <c r="D21" i="180"/>
  <c r="I10" i="180"/>
  <c r="H10" i="180"/>
  <c r="D10" i="180"/>
  <c r="I9" i="180"/>
  <c r="H9" i="180"/>
  <c r="D9" i="180"/>
  <c r="F22" i="179"/>
  <c r="E22" i="179"/>
  <c r="C22" i="179"/>
  <c r="B22" i="179"/>
  <c r="I21" i="179"/>
  <c r="I22" i="179" s="1"/>
  <c r="H21" i="179"/>
  <c r="H22" i="179" s="1"/>
  <c r="G21" i="179"/>
  <c r="G22" i="179" s="1"/>
  <c r="D21" i="179"/>
  <c r="D22" i="179" s="1"/>
  <c r="F10" i="179"/>
  <c r="E10" i="179"/>
  <c r="C10" i="179"/>
  <c r="B10" i="179"/>
  <c r="I9" i="179"/>
  <c r="I10" i="179" s="1"/>
  <c r="H9" i="179"/>
  <c r="H10" i="179" s="1"/>
  <c r="G9" i="179"/>
  <c r="G10" i="179" s="1"/>
  <c r="D9" i="179"/>
  <c r="D10" i="179" s="1"/>
  <c r="I12" i="178"/>
  <c r="H12" i="178"/>
  <c r="F12" i="178"/>
  <c r="E12" i="178"/>
  <c r="C12" i="178"/>
  <c r="B12" i="178"/>
  <c r="L11" i="178"/>
  <c r="L12" i="178" s="1"/>
  <c r="K11" i="178"/>
  <c r="K12" i="178" s="1"/>
  <c r="J11" i="178"/>
  <c r="G11" i="178"/>
  <c r="G12" i="178" s="1"/>
  <c r="D11" i="178"/>
  <c r="D12" i="178" s="1"/>
  <c r="D70" i="177"/>
  <c r="J70" i="177" s="1"/>
  <c r="D69" i="177"/>
  <c r="G41" i="177"/>
  <c r="F41" i="177"/>
  <c r="E41" i="177"/>
  <c r="C41" i="177"/>
  <c r="B41" i="177"/>
  <c r="I40" i="177"/>
  <c r="I41" i="177" s="1"/>
  <c r="H40" i="177"/>
  <c r="H41" i="177" s="1"/>
  <c r="D40" i="177"/>
  <c r="D41" i="177" s="1"/>
  <c r="G38" i="177"/>
  <c r="G42" i="177" s="1"/>
  <c r="F38" i="177"/>
  <c r="F42" i="177" s="1"/>
  <c r="E38" i="177"/>
  <c r="E42" i="177" s="1"/>
  <c r="C38" i="177"/>
  <c r="C42" i="177" s="1"/>
  <c r="B38" i="177"/>
  <c r="B42" i="177" s="1"/>
  <c r="I37" i="177"/>
  <c r="I38" i="177" s="1"/>
  <c r="I42" i="177" s="1"/>
  <c r="H37" i="177"/>
  <c r="D37" i="177"/>
  <c r="D38" i="177" s="1"/>
  <c r="D42" i="177" s="1"/>
  <c r="G13" i="177"/>
  <c r="F13" i="177"/>
  <c r="E13" i="177"/>
  <c r="C13" i="177"/>
  <c r="B13" i="177"/>
  <c r="I12" i="177"/>
  <c r="I13" i="177" s="1"/>
  <c r="H12" i="177"/>
  <c r="H13" i="177" s="1"/>
  <c r="D12" i="177"/>
  <c r="J12" i="177" s="1"/>
  <c r="J13" i="177" s="1"/>
  <c r="G10" i="177"/>
  <c r="G14" i="177" s="1"/>
  <c r="F10" i="177"/>
  <c r="F14" i="177" s="1"/>
  <c r="E10" i="177"/>
  <c r="E14" i="177" s="1"/>
  <c r="C10" i="177"/>
  <c r="C14" i="177" s="1"/>
  <c r="B10" i="177"/>
  <c r="B14" i="177" s="1"/>
  <c r="I9" i="177"/>
  <c r="I10" i="177" s="1"/>
  <c r="I14" i="177" s="1"/>
  <c r="H9" i="177"/>
  <c r="H10" i="177" s="1"/>
  <c r="H14" i="177" s="1"/>
  <c r="D9" i="177"/>
  <c r="D10" i="177" s="1"/>
  <c r="G71" i="176"/>
  <c r="F71" i="176"/>
  <c r="E71" i="176"/>
  <c r="D71" i="176"/>
  <c r="C71" i="176"/>
  <c r="B71" i="176"/>
  <c r="J70" i="176"/>
  <c r="I70" i="176"/>
  <c r="H70" i="176"/>
  <c r="J69" i="176"/>
  <c r="I69" i="176"/>
  <c r="H69" i="176"/>
  <c r="J68" i="176"/>
  <c r="I68" i="176"/>
  <c r="H68" i="176"/>
  <c r="J67" i="176"/>
  <c r="I67" i="176"/>
  <c r="H67" i="176"/>
  <c r="J66" i="176"/>
  <c r="I66" i="176"/>
  <c r="H66" i="176"/>
  <c r="G64" i="176"/>
  <c r="F64" i="176"/>
  <c r="E64" i="176"/>
  <c r="C64" i="176"/>
  <c r="C72" i="176" s="1"/>
  <c r="B64" i="176"/>
  <c r="B72" i="176" s="1"/>
  <c r="J63" i="176"/>
  <c r="I63" i="176"/>
  <c r="H63" i="176"/>
  <c r="J62" i="176"/>
  <c r="I62" i="176"/>
  <c r="H62" i="176"/>
  <c r="J61" i="176"/>
  <c r="I61" i="176"/>
  <c r="H61" i="176"/>
  <c r="J60" i="176"/>
  <c r="I60" i="176"/>
  <c r="H60" i="176"/>
  <c r="J59" i="176"/>
  <c r="I59" i="176"/>
  <c r="H59" i="176"/>
  <c r="J58" i="176"/>
  <c r="I58" i="176"/>
  <c r="H58" i="176"/>
  <c r="J57" i="176"/>
  <c r="I57" i="176"/>
  <c r="H57" i="176"/>
  <c r="J56" i="176"/>
  <c r="I56" i="176"/>
  <c r="H56" i="176"/>
  <c r="J55" i="176"/>
  <c r="I55" i="176"/>
  <c r="H55" i="176"/>
  <c r="J54" i="176"/>
  <c r="I54" i="176"/>
  <c r="H54" i="176"/>
  <c r="J53" i="176"/>
  <c r="I53" i="176"/>
  <c r="H53" i="176"/>
  <c r="J52" i="176"/>
  <c r="I52" i="176"/>
  <c r="H52" i="176"/>
  <c r="J51" i="176"/>
  <c r="I51" i="176"/>
  <c r="H51" i="176"/>
  <c r="J50" i="176"/>
  <c r="I50" i="176"/>
  <c r="H50" i="176"/>
  <c r="J49" i="176"/>
  <c r="I49" i="176"/>
  <c r="H49" i="176"/>
  <c r="G31" i="176"/>
  <c r="F31" i="176"/>
  <c r="E31" i="176"/>
  <c r="D31" i="176"/>
  <c r="C31" i="176"/>
  <c r="B31" i="176"/>
  <c r="J30" i="176"/>
  <c r="I30" i="176"/>
  <c r="H30" i="176"/>
  <c r="J29" i="176"/>
  <c r="I29" i="176"/>
  <c r="H29" i="176"/>
  <c r="J28" i="176"/>
  <c r="I28" i="176"/>
  <c r="H28" i="176"/>
  <c r="J27" i="176"/>
  <c r="I27" i="176"/>
  <c r="H27" i="176"/>
  <c r="J26" i="176"/>
  <c r="I26" i="176"/>
  <c r="H26" i="176"/>
  <c r="G24" i="176"/>
  <c r="F24" i="176"/>
  <c r="E24" i="176"/>
  <c r="D24" i="176"/>
  <c r="C24" i="176"/>
  <c r="B24" i="176"/>
  <c r="J23" i="176"/>
  <c r="I23" i="176"/>
  <c r="H23" i="176"/>
  <c r="J22" i="176"/>
  <c r="I22" i="176"/>
  <c r="H22" i="176"/>
  <c r="J21" i="176"/>
  <c r="I21" i="176"/>
  <c r="H21" i="176"/>
  <c r="J20" i="176"/>
  <c r="I20" i="176"/>
  <c r="H20" i="176"/>
  <c r="J19" i="176"/>
  <c r="I19" i="176"/>
  <c r="H19" i="176"/>
  <c r="J18" i="176"/>
  <c r="I18" i="176"/>
  <c r="H18" i="176"/>
  <c r="J17" i="176"/>
  <c r="I17" i="176"/>
  <c r="H17" i="176"/>
  <c r="J16" i="176"/>
  <c r="I16" i="176"/>
  <c r="H16" i="176"/>
  <c r="J15" i="176"/>
  <c r="I15" i="176"/>
  <c r="H15" i="176"/>
  <c r="J14" i="176"/>
  <c r="I14" i="176"/>
  <c r="H14" i="176"/>
  <c r="J13" i="176"/>
  <c r="I13" i="176"/>
  <c r="H13" i="176"/>
  <c r="J12" i="176"/>
  <c r="I12" i="176"/>
  <c r="H12" i="176"/>
  <c r="J11" i="176"/>
  <c r="I11" i="176"/>
  <c r="H11" i="176"/>
  <c r="J10" i="176"/>
  <c r="I10" i="176"/>
  <c r="H10" i="176"/>
  <c r="J9" i="176"/>
  <c r="I9" i="176"/>
  <c r="H9" i="176"/>
  <c r="J31" i="175"/>
  <c r="I31" i="175"/>
  <c r="H31" i="175"/>
  <c r="G31" i="175"/>
  <c r="F31" i="175"/>
  <c r="E31" i="175"/>
  <c r="C31" i="175"/>
  <c r="B31" i="175"/>
  <c r="M30" i="175"/>
  <c r="L30" i="175"/>
  <c r="K30" i="175"/>
  <c r="M29" i="175"/>
  <c r="L29" i="175"/>
  <c r="K29" i="175"/>
  <c r="M28" i="175"/>
  <c r="L28" i="175"/>
  <c r="K28" i="175"/>
  <c r="M27" i="175"/>
  <c r="L27" i="175"/>
  <c r="K27" i="175"/>
  <c r="M26" i="175"/>
  <c r="L26" i="175"/>
  <c r="K26" i="175"/>
  <c r="J24" i="175"/>
  <c r="I24" i="175"/>
  <c r="H24" i="175"/>
  <c r="G24" i="175"/>
  <c r="F24" i="175"/>
  <c r="E24" i="175"/>
  <c r="D24" i="175"/>
  <c r="C24" i="175"/>
  <c r="C32" i="175" s="1"/>
  <c r="B24" i="175"/>
  <c r="M23" i="175"/>
  <c r="L23" i="175"/>
  <c r="K23" i="175"/>
  <c r="M22" i="175"/>
  <c r="L22" i="175"/>
  <c r="K22" i="175"/>
  <c r="M21" i="175"/>
  <c r="L21" i="175"/>
  <c r="K21" i="175"/>
  <c r="M20" i="175"/>
  <c r="L20" i="175"/>
  <c r="K20" i="175"/>
  <c r="M19" i="175"/>
  <c r="L19" i="175"/>
  <c r="K19" i="175"/>
  <c r="M18" i="175"/>
  <c r="L18" i="175"/>
  <c r="K18" i="175"/>
  <c r="M17" i="175"/>
  <c r="L17" i="175"/>
  <c r="K17" i="175"/>
  <c r="M16" i="175"/>
  <c r="L16" i="175"/>
  <c r="K16" i="175"/>
  <c r="M15" i="175"/>
  <c r="L15" i="175"/>
  <c r="K15" i="175"/>
  <c r="M14" i="175"/>
  <c r="L14" i="175"/>
  <c r="K14" i="175"/>
  <c r="M13" i="175"/>
  <c r="L13" i="175"/>
  <c r="K13" i="175"/>
  <c r="M12" i="175"/>
  <c r="L12" i="175"/>
  <c r="K12" i="175"/>
  <c r="M11" i="175"/>
  <c r="L11" i="175"/>
  <c r="K11" i="175"/>
  <c r="M10" i="175"/>
  <c r="L10" i="175"/>
  <c r="K10" i="175"/>
  <c r="M9" i="175"/>
  <c r="L9" i="175"/>
  <c r="K9" i="175"/>
  <c r="G107" i="174"/>
  <c r="F107" i="174"/>
  <c r="E107" i="174"/>
  <c r="C107" i="174"/>
  <c r="C108" i="174" s="1"/>
  <c r="B107" i="174"/>
  <c r="G73" i="174"/>
  <c r="G74" i="174" s="1"/>
  <c r="F73" i="174"/>
  <c r="F74" i="174" s="1"/>
  <c r="E73" i="174"/>
  <c r="E74" i="174" s="1"/>
  <c r="D73" i="174"/>
  <c r="C73" i="174"/>
  <c r="B73" i="174"/>
  <c r="J72" i="174"/>
  <c r="I72" i="174"/>
  <c r="H72" i="174"/>
  <c r="J71" i="174"/>
  <c r="I71" i="174"/>
  <c r="H71" i="174"/>
  <c r="J70" i="174"/>
  <c r="I70" i="174"/>
  <c r="H70" i="174"/>
  <c r="J69" i="174"/>
  <c r="I69" i="174"/>
  <c r="H69" i="174"/>
  <c r="J68" i="174"/>
  <c r="I68" i="174"/>
  <c r="H68" i="174"/>
  <c r="C66" i="174"/>
  <c r="I66" i="174" s="1"/>
  <c r="B66" i="174"/>
  <c r="J65" i="174"/>
  <c r="I65" i="174"/>
  <c r="H65" i="174"/>
  <c r="J64" i="174"/>
  <c r="I64" i="174"/>
  <c r="H64" i="174"/>
  <c r="J63" i="174"/>
  <c r="I63" i="174"/>
  <c r="H63" i="174"/>
  <c r="J62" i="174"/>
  <c r="I62" i="174"/>
  <c r="H62" i="174"/>
  <c r="J61" i="174"/>
  <c r="I61" i="174"/>
  <c r="H61" i="174"/>
  <c r="J60" i="174"/>
  <c r="I60" i="174"/>
  <c r="H60" i="174"/>
  <c r="J59" i="174"/>
  <c r="I59" i="174"/>
  <c r="H59" i="174"/>
  <c r="J58" i="174"/>
  <c r="I58" i="174"/>
  <c r="H58" i="174"/>
  <c r="J57" i="174"/>
  <c r="I57" i="174"/>
  <c r="H57" i="174"/>
  <c r="J56" i="174"/>
  <c r="I56" i="174"/>
  <c r="H56" i="174"/>
  <c r="J55" i="174"/>
  <c r="I55" i="174"/>
  <c r="H55" i="174"/>
  <c r="J54" i="174"/>
  <c r="I54" i="174"/>
  <c r="H54" i="174"/>
  <c r="J53" i="174"/>
  <c r="I53" i="174"/>
  <c r="H53" i="174"/>
  <c r="J52" i="174"/>
  <c r="I52" i="174"/>
  <c r="H52" i="174"/>
  <c r="J51" i="174"/>
  <c r="I51" i="174"/>
  <c r="H51" i="174"/>
  <c r="G31" i="174"/>
  <c r="F31" i="174"/>
  <c r="E31" i="174"/>
  <c r="D31" i="174"/>
  <c r="C31" i="174"/>
  <c r="B31" i="174"/>
  <c r="J30" i="174"/>
  <c r="I30" i="174"/>
  <c r="H30" i="174"/>
  <c r="J29" i="174"/>
  <c r="I29" i="174"/>
  <c r="H29" i="174"/>
  <c r="J28" i="174"/>
  <c r="I28" i="174"/>
  <c r="H28" i="174"/>
  <c r="J27" i="174"/>
  <c r="I27" i="174"/>
  <c r="H27" i="174"/>
  <c r="J26" i="174"/>
  <c r="I26" i="174"/>
  <c r="H26" i="174"/>
  <c r="G24" i="174"/>
  <c r="F24" i="174"/>
  <c r="E24" i="174"/>
  <c r="D24" i="174"/>
  <c r="C24" i="174"/>
  <c r="B24" i="174"/>
  <c r="J23" i="174"/>
  <c r="I23" i="174"/>
  <c r="H23" i="174"/>
  <c r="J22" i="174"/>
  <c r="I22" i="174"/>
  <c r="H22" i="174"/>
  <c r="J21" i="174"/>
  <c r="I21" i="174"/>
  <c r="H21" i="174"/>
  <c r="J20" i="174"/>
  <c r="I20" i="174"/>
  <c r="H20" i="174"/>
  <c r="J19" i="174"/>
  <c r="I19" i="174"/>
  <c r="H19" i="174"/>
  <c r="J18" i="174"/>
  <c r="I18" i="174"/>
  <c r="H18" i="174"/>
  <c r="J17" i="174"/>
  <c r="I17" i="174"/>
  <c r="H17" i="174"/>
  <c r="J16" i="174"/>
  <c r="I16" i="174"/>
  <c r="H16" i="174"/>
  <c r="J15" i="174"/>
  <c r="I15" i="174"/>
  <c r="H15" i="174"/>
  <c r="J14" i="174"/>
  <c r="I14" i="174"/>
  <c r="H14" i="174"/>
  <c r="J13" i="174"/>
  <c r="I13" i="174"/>
  <c r="H13" i="174"/>
  <c r="J12" i="174"/>
  <c r="I12" i="174"/>
  <c r="H12" i="174"/>
  <c r="J11" i="174"/>
  <c r="I11" i="174"/>
  <c r="H11" i="174"/>
  <c r="J10" i="174"/>
  <c r="I10" i="174"/>
  <c r="H10" i="174"/>
  <c r="J9" i="174"/>
  <c r="I9" i="174"/>
  <c r="H9" i="174"/>
  <c r="G70" i="173"/>
  <c r="F70" i="173"/>
  <c r="E70" i="173"/>
  <c r="C69" i="173"/>
  <c r="I69" i="173" s="1"/>
  <c r="B69" i="173"/>
  <c r="H69" i="173" s="1"/>
  <c r="J68" i="173"/>
  <c r="I68" i="173"/>
  <c r="H68" i="173"/>
  <c r="J67" i="173"/>
  <c r="I67" i="173"/>
  <c r="H67" i="173"/>
  <c r="J66" i="173"/>
  <c r="I66" i="173"/>
  <c r="H66" i="173"/>
  <c r="J65" i="173"/>
  <c r="I65" i="173"/>
  <c r="H65" i="173"/>
  <c r="D63" i="173"/>
  <c r="J63" i="173" s="1"/>
  <c r="C63" i="173"/>
  <c r="C70" i="173" s="1"/>
  <c r="B63" i="173"/>
  <c r="H63" i="173" s="1"/>
  <c r="J62" i="173"/>
  <c r="I62" i="173"/>
  <c r="H62" i="173"/>
  <c r="J61" i="173"/>
  <c r="I61" i="173"/>
  <c r="H61" i="173"/>
  <c r="J60" i="173"/>
  <c r="I60" i="173"/>
  <c r="H60" i="173"/>
  <c r="J59" i="173"/>
  <c r="I59" i="173"/>
  <c r="H59" i="173"/>
  <c r="J58" i="173"/>
  <c r="I58" i="173"/>
  <c r="H58" i="173"/>
  <c r="J57" i="173"/>
  <c r="I57" i="173"/>
  <c r="H57" i="173"/>
  <c r="J56" i="173"/>
  <c r="I56" i="173"/>
  <c r="H56" i="173"/>
  <c r="J55" i="173"/>
  <c r="I55" i="173"/>
  <c r="H55" i="173"/>
  <c r="J54" i="173"/>
  <c r="I54" i="173"/>
  <c r="H54" i="173"/>
  <c r="J53" i="173"/>
  <c r="I53" i="173"/>
  <c r="H53" i="173"/>
  <c r="J52" i="173"/>
  <c r="I52" i="173"/>
  <c r="H52" i="173"/>
  <c r="J51" i="173"/>
  <c r="I51" i="173"/>
  <c r="H51" i="173"/>
  <c r="J50" i="173"/>
  <c r="I50" i="173"/>
  <c r="H50" i="173"/>
  <c r="G28" i="173"/>
  <c r="F28" i="173"/>
  <c r="E28" i="173"/>
  <c r="D28" i="173"/>
  <c r="C28" i="173"/>
  <c r="B28" i="173"/>
  <c r="J27" i="173"/>
  <c r="I27" i="173"/>
  <c r="H27" i="173"/>
  <c r="J26" i="173"/>
  <c r="I26" i="173"/>
  <c r="H26" i="173"/>
  <c r="J25" i="173"/>
  <c r="I25" i="173"/>
  <c r="H25" i="173"/>
  <c r="J24" i="173"/>
  <c r="I24" i="173"/>
  <c r="H24" i="173"/>
  <c r="F22" i="173"/>
  <c r="E22" i="173"/>
  <c r="D22" i="173"/>
  <c r="C22" i="173"/>
  <c r="B22" i="173"/>
  <c r="I21" i="173"/>
  <c r="H21" i="173"/>
  <c r="G21" i="173"/>
  <c r="J21" i="173" s="1"/>
  <c r="I20" i="173"/>
  <c r="H20" i="173"/>
  <c r="G20" i="173"/>
  <c r="J20" i="173" s="1"/>
  <c r="I19" i="173"/>
  <c r="H19" i="173"/>
  <c r="G19" i="173"/>
  <c r="J19" i="173" s="1"/>
  <c r="I18" i="173"/>
  <c r="H18" i="173"/>
  <c r="G18" i="173"/>
  <c r="J18" i="173" s="1"/>
  <c r="I17" i="173"/>
  <c r="H17" i="173"/>
  <c r="G17" i="173"/>
  <c r="J17" i="173" s="1"/>
  <c r="I16" i="173"/>
  <c r="H16" i="173"/>
  <c r="G16" i="173"/>
  <c r="J16" i="173" s="1"/>
  <c r="I15" i="173"/>
  <c r="H15" i="173"/>
  <c r="G15" i="173"/>
  <c r="J15" i="173" s="1"/>
  <c r="I14" i="173"/>
  <c r="H14" i="173"/>
  <c r="G14" i="173"/>
  <c r="J14" i="173" s="1"/>
  <c r="I13" i="173"/>
  <c r="H13" i="173"/>
  <c r="G13" i="173"/>
  <c r="J13" i="173" s="1"/>
  <c r="I12" i="173"/>
  <c r="H12" i="173"/>
  <c r="G12" i="173"/>
  <c r="J12" i="173" s="1"/>
  <c r="I11" i="173"/>
  <c r="H11" i="173"/>
  <c r="G11" i="173"/>
  <c r="J11" i="173" s="1"/>
  <c r="I10" i="173"/>
  <c r="H10" i="173"/>
  <c r="G10" i="173"/>
  <c r="J10" i="173" s="1"/>
  <c r="I9" i="173"/>
  <c r="H9" i="173"/>
  <c r="G9" i="173"/>
  <c r="J28" i="172"/>
  <c r="I28" i="172"/>
  <c r="H28" i="172"/>
  <c r="G28" i="172"/>
  <c r="F28" i="172"/>
  <c r="E28" i="172"/>
  <c r="D28" i="172"/>
  <c r="C28" i="172"/>
  <c r="B28" i="172"/>
  <c r="M27" i="172"/>
  <c r="L27" i="172"/>
  <c r="K27" i="172"/>
  <c r="M26" i="172"/>
  <c r="L26" i="172"/>
  <c r="K26" i="172"/>
  <c r="M25" i="172"/>
  <c r="L25" i="172"/>
  <c r="K25" i="172"/>
  <c r="M24" i="172"/>
  <c r="L24" i="172"/>
  <c r="K24" i="172"/>
  <c r="J22" i="172"/>
  <c r="I22" i="172"/>
  <c r="H22" i="172"/>
  <c r="G22" i="172"/>
  <c r="F22" i="172"/>
  <c r="E22" i="172"/>
  <c r="D22" i="172"/>
  <c r="C22" i="172"/>
  <c r="B22" i="172"/>
  <c r="L21" i="172"/>
  <c r="K21" i="172"/>
  <c r="L20" i="172"/>
  <c r="K20" i="172"/>
  <c r="L19" i="172"/>
  <c r="K19" i="172"/>
  <c r="L18" i="172"/>
  <c r="K18" i="172"/>
  <c r="L17" i="172"/>
  <c r="K17" i="172"/>
  <c r="L16" i="172"/>
  <c r="K16" i="172"/>
  <c r="L15" i="172"/>
  <c r="K15" i="172"/>
  <c r="L14" i="172"/>
  <c r="K14" i="172"/>
  <c r="L13" i="172"/>
  <c r="K13" i="172"/>
  <c r="L12" i="172"/>
  <c r="K12" i="172"/>
  <c r="L11" i="172"/>
  <c r="K11" i="172"/>
  <c r="L10" i="172"/>
  <c r="K10" i="172"/>
  <c r="L9" i="172"/>
  <c r="K9" i="172"/>
  <c r="G102" i="171"/>
  <c r="F102" i="171"/>
  <c r="E102" i="171"/>
  <c r="D102" i="171"/>
  <c r="C102" i="171"/>
  <c r="B102" i="171"/>
  <c r="G101" i="171"/>
  <c r="F101" i="171"/>
  <c r="E101" i="171"/>
  <c r="D101" i="171"/>
  <c r="C101" i="171"/>
  <c r="B101" i="171"/>
  <c r="J71" i="171"/>
  <c r="I71" i="171"/>
  <c r="H71" i="171"/>
  <c r="G71" i="171"/>
  <c r="F71" i="171"/>
  <c r="E71" i="171"/>
  <c r="D71" i="171"/>
  <c r="C71" i="171"/>
  <c r="B71" i="171"/>
  <c r="G64" i="171"/>
  <c r="F64" i="171"/>
  <c r="E64" i="171"/>
  <c r="D64" i="171"/>
  <c r="C64" i="171"/>
  <c r="B64" i="171"/>
  <c r="J63" i="171"/>
  <c r="I63" i="171"/>
  <c r="H63" i="171"/>
  <c r="J62" i="171"/>
  <c r="I62" i="171"/>
  <c r="H62" i="171"/>
  <c r="J61" i="171"/>
  <c r="I61" i="171"/>
  <c r="H61" i="171"/>
  <c r="J60" i="171"/>
  <c r="I60" i="171"/>
  <c r="H60" i="171"/>
  <c r="J59" i="171"/>
  <c r="I59" i="171"/>
  <c r="H59" i="171"/>
  <c r="J58" i="171"/>
  <c r="I58" i="171"/>
  <c r="H58" i="171"/>
  <c r="J57" i="171"/>
  <c r="I57" i="171"/>
  <c r="H57" i="171"/>
  <c r="J56" i="171"/>
  <c r="I56" i="171"/>
  <c r="H56" i="171"/>
  <c r="J55" i="171"/>
  <c r="I55" i="171"/>
  <c r="H55" i="171"/>
  <c r="J54" i="171"/>
  <c r="I54" i="171"/>
  <c r="H54" i="171"/>
  <c r="J53" i="171"/>
  <c r="I53" i="171"/>
  <c r="H53" i="171"/>
  <c r="J52" i="171"/>
  <c r="I52" i="171"/>
  <c r="H52" i="171"/>
  <c r="J51" i="171"/>
  <c r="I51" i="171"/>
  <c r="H51" i="171"/>
  <c r="G29" i="171"/>
  <c r="F29" i="171"/>
  <c r="E29" i="171"/>
  <c r="D29" i="171"/>
  <c r="C29" i="171"/>
  <c r="B29" i="171"/>
  <c r="J27" i="171"/>
  <c r="I27" i="171"/>
  <c r="H27" i="171"/>
  <c r="J26" i="171"/>
  <c r="I26" i="171"/>
  <c r="H26" i="171"/>
  <c r="J25" i="171"/>
  <c r="I25" i="171"/>
  <c r="H25" i="171"/>
  <c r="J24" i="171"/>
  <c r="I24" i="171"/>
  <c r="H24" i="171"/>
  <c r="G22" i="171"/>
  <c r="F22" i="171"/>
  <c r="E22" i="171"/>
  <c r="D22" i="171"/>
  <c r="C22" i="171"/>
  <c r="B22" i="171"/>
  <c r="J21" i="171"/>
  <c r="I21" i="171"/>
  <c r="H21" i="171"/>
  <c r="J20" i="171"/>
  <c r="I20" i="171"/>
  <c r="H20" i="171"/>
  <c r="J19" i="171"/>
  <c r="I19" i="171"/>
  <c r="H19" i="171"/>
  <c r="J18" i="171"/>
  <c r="I18" i="171"/>
  <c r="H18" i="171"/>
  <c r="J17" i="171"/>
  <c r="I17" i="171"/>
  <c r="H17" i="171"/>
  <c r="J16" i="171"/>
  <c r="I16" i="171"/>
  <c r="H16" i="171"/>
  <c r="J15" i="171"/>
  <c r="I15" i="171"/>
  <c r="H15" i="171"/>
  <c r="J14" i="171"/>
  <c r="I14" i="171"/>
  <c r="H14" i="171"/>
  <c r="J13" i="171"/>
  <c r="I13" i="171"/>
  <c r="H13" i="171"/>
  <c r="J12" i="171"/>
  <c r="I12" i="171"/>
  <c r="H12" i="171"/>
  <c r="J11" i="171"/>
  <c r="I11" i="171"/>
  <c r="H11" i="171"/>
  <c r="J10" i="171"/>
  <c r="I10" i="171"/>
  <c r="H10" i="171"/>
  <c r="J9" i="171"/>
  <c r="I9" i="171"/>
  <c r="H9" i="171"/>
  <c r="F119" i="170"/>
  <c r="E119" i="170"/>
  <c r="C119" i="170"/>
  <c r="B119" i="170"/>
  <c r="I118" i="170"/>
  <c r="H118" i="170"/>
  <c r="G118" i="170"/>
  <c r="D118" i="170"/>
  <c r="I117" i="170"/>
  <c r="H117" i="170"/>
  <c r="G117" i="170"/>
  <c r="D117" i="170"/>
  <c r="I116" i="170"/>
  <c r="H116" i="170"/>
  <c r="G116" i="170"/>
  <c r="D116" i="170"/>
  <c r="I115" i="170"/>
  <c r="H115" i="170"/>
  <c r="G115" i="170"/>
  <c r="D115" i="170"/>
  <c r="I114" i="170"/>
  <c r="H114" i="170"/>
  <c r="G114" i="170"/>
  <c r="D114" i="170"/>
  <c r="I113" i="170"/>
  <c r="H113" i="170"/>
  <c r="G113" i="170"/>
  <c r="D113" i="170"/>
  <c r="I112" i="170"/>
  <c r="H112" i="170"/>
  <c r="G112" i="170"/>
  <c r="D112" i="170"/>
  <c r="I111" i="170"/>
  <c r="I119" i="170" s="1"/>
  <c r="H111" i="170"/>
  <c r="H119" i="170" s="1"/>
  <c r="G111" i="170"/>
  <c r="G119" i="170" s="1"/>
  <c r="D111" i="170"/>
  <c r="D119" i="170" s="1"/>
  <c r="F97" i="170"/>
  <c r="E97" i="170"/>
  <c r="C97" i="170"/>
  <c r="B97" i="170"/>
  <c r="I96" i="170"/>
  <c r="H96" i="170"/>
  <c r="G96" i="170"/>
  <c r="D96" i="170"/>
  <c r="I95" i="170"/>
  <c r="H95" i="170"/>
  <c r="G95" i="170"/>
  <c r="D95" i="170"/>
  <c r="I94" i="170"/>
  <c r="H94" i="170"/>
  <c r="G94" i="170"/>
  <c r="D94" i="170"/>
  <c r="I93" i="170"/>
  <c r="H93" i="170"/>
  <c r="G93" i="170"/>
  <c r="D93" i="170"/>
  <c r="I92" i="170"/>
  <c r="H92" i="170"/>
  <c r="G92" i="170"/>
  <c r="D92" i="170"/>
  <c r="I91" i="170"/>
  <c r="H91" i="170"/>
  <c r="G91" i="170"/>
  <c r="D91" i="170"/>
  <c r="I90" i="170"/>
  <c r="H90" i="170"/>
  <c r="G90" i="170"/>
  <c r="D90" i="170"/>
  <c r="I89" i="170"/>
  <c r="H89" i="170"/>
  <c r="G89" i="170"/>
  <c r="D89" i="170"/>
  <c r="I88" i="170"/>
  <c r="H88" i="170"/>
  <c r="G88" i="170"/>
  <c r="D88" i="170"/>
  <c r="I87" i="170"/>
  <c r="H87" i="170"/>
  <c r="G87" i="170"/>
  <c r="D87" i="170"/>
  <c r="I86" i="170"/>
  <c r="H86" i="170"/>
  <c r="G86" i="170"/>
  <c r="D86" i="170"/>
  <c r="I85" i="170"/>
  <c r="H85" i="170"/>
  <c r="G85" i="170"/>
  <c r="D85" i="170"/>
  <c r="I84" i="170"/>
  <c r="H84" i="170"/>
  <c r="G84" i="170"/>
  <c r="D84" i="170"/>
  <c r="I83" i="170"/>
  <c r="H83" i="170"/>
  <c r="G83" i="170"/>
  <c r="D83" i="170"/>
  <c r="I82" i="170"/>
  <c r="I97" i="170" s="1"/>
  <c r="H82" i="170"/>
  <c r="H97" i="170" s="1"/>
  <c r="G82" i="170"/>
  <c r="G97" i="170" s="1"/>
  <c r="D82" i="170"/>
  <c r="D97" i="170" s="1"/>
  <c r="F53" i="170"/>
  <c r="E53" i="170"/>
  <c r="C53" i="170"/>
  <c r="B53" i="170"/>
  <c r="I52" i="170"/>
  <c r="H52" i="170"/>
  <c r="G52" i="170"/>
  <c r="D52" i="170"/>
  <c r="I51" i="170"/>
  <c r="H51" i="170"/>
  <c r="G51" i="170"/>
  <c r="D51" i="170"/>
  <c r="I50" i="170"/>
  <c r="H50" i="170"/>
  <c r="G50" i="170"/>
  <c r="D50" i="170"/>
  <c r="I49" i="170"/>
  <c r="H49" i="170"/>
  <c r="G49" i="170"/>
  <c r="D49" i="170"/>
  <c r="I48" i="170"/>
  <c r="H48" i="170"/>
  <c r="G48" i="170"/>
  <c r="D48" i="170"/>
  <c r="I47" i="170"/>
  <c r="H47" i="170"/>
  <c r="G47" i="170"/>
  <c r="D47" i="170"/>
  <c r="I46" i="170"/>
  <c r="H46" i="170"/>
  <c r="G46" i="170"/>
  <c r="D46" i="170"/>
  <c r="I45" i="170"/>
  <c r="I53" i="170" s="1"/>
  <c r="H45" i="170"/>
  <c r="H53" i="170" s="1"/>
  <c r="G45" i="170"/>
  <c r="G53" i="170" s="1"/>
  <c r="D45" i="170"/>
  <c r="D53" i="170" s="1"/>
  <c r="F24" i="170"/>
  <c r="E24" i="170"/>
  <c r="C24" i="170"/>
  <c r="B24" i="170"/>
  <c r="I23" i="170"/>
  <c r="H23" i="170"/>
  <c r="G23" i="170"/>
  <c r="D23" i="170"/>
  <c r="I22" i="170"/>
  <c r="H22" i="170"/>
  <c r="G22" i="170"/>
  <c r="D22" i="170"/>
  <c r="I21" i="170"/>
  <c r="H21" i="170"/>
  <c r="G21" i="170"/>
  <c r="D21" i="170"/>
  <c r="I20" i="170"/>
  <c r="H20" i="170"/>
  <c r="G20" i="170"/>
  <c r="D20" i="170"/>
  <c r="I19" i="170"/>
  <c r="H19" i="170"/>
  <c r="G19" i="170"/>
  <c r="D19" i="170"/>
  <c r="I18" i="170"/>
  <c r="H18" i="170"/>
  <c r="G18" i="170"/>
  <c r="D18" i="170"/>
  <c r="I17" i="170"/>
  <c r="H17" i="170"/>
  <c r="G17" i="170"/>
  <c r="D17" i="170"/>
  <c r="I16" i="170"/>
  <c r="H16" i="170"/>
  <c r="G16" i="170"/>
  <c r="D16" i="170"/>
  <c r="I15" i="170"/>
  <c r="H15" i="170"/>
  <c r="G15" i="170"/>
  <c r="D15" i="170"/>
  <c r="I14" i="170"/>
  <c r="H14" i="170"/>
  <c r="G14" i="170"/>
  <c r="D14" i="170"/>
  <c r="I13" i="170"/>
  <c r="H13" i="170"/>
  <c r="G13" i="170"/>
  <c r="D13" i="170"/>
  <c r="I12" i="170"/>
  <c r="H12" i="170"/>
  <c r="G12" i="170"/>
  <c r="D12" i="170"/>
  <c r="I11" i="170"/>
  <c r="H11" i="170"/>
  <c r="G11" i="170"/>
  <c r="D11" i="170"/>
  <c r="I10" i="170"/>
  <c r="H10" i="170"/>
  <c r="G10" i="170"/>
  <c r="D10" i="170"/>
  <c r="I9" i="170"/>
  <c r="I24" i="170" s="1"/>
  <c r="H9" i="170"/>
  <c r="H24" i="170" s="1"/>
  <c r="G9" i="170"/>
  <c r="G24" i="170" s="1"/>
  <c r="D9" i="170"/>
  <c r="D24" i="170" s="1"/>
  <c r="I61" i="169"/>
  <c r="H61" i="169"/>
  <c r="F61" i="169"/>
  <c r="E61" i="169"/>
  <c r="C61" i="169"/>
  <c r="B61" i="169"/>
  <c r="L60" i="169"/>
  <c r="L61" i="169" s="1"/>
  <c r="K60" i="169"/>
  <c r="K61" i="169" s="1"/>
  <c r="J60" i="169"/>
  <c r="J61" i="169" s="1"/>
  <c r="G60" i="169"/>
  <c r="G61" i="169" s="1"/>
  <c r="D60" i="169"/>
  <c r="I47" i="169"/>
  <c r="H47" i="169"/>
  <c r="F47" i="169"/>
  <c r="E47" i="169"/>
  <c r="C47" i="169"/>
  <c r="B47" i="169"/>
  <c r="L46" i="169"/>
  <c r="K46" i="169"/>
  <c r="J46" i="169"/>
  <c r="G46" i="169"/>
  <c r="D46" i="169"/>
  <c r="L45" i="169"/>
  <c r="K45" i="169"/>
  <c r="J45" i="169"/>
  <c r="G45" i="169"/>
  <c r="D45" i="169"/>
  <c r="L44" i="169"/>
  <c r="K44" i="169"/>
  <c r="J44" i="169"/>
  <c r="G44" i="169"/>
  <c r="D44" i="169"/>
  <c r="L43" i="169"/>
  <c r="K43" i="169"/>
  <c r="J43" i="169"/>
  <c r="G43" i="169"/>
  <c r="D43" i="169"/>
  <c r="L42" i="169"/>
  <c r="K42" i="169"/>
  <c r="J42" i="169"/>
  <c r="G42" i="169"/>
  <c r="D42" i="169"/>
  <c r="L41" i="169"/>
  <c r="K41" i="169"/>
  <c r="J41" i="169"/>
  <c r="G41" i="169"/>
  <c r="D41" i="169"/>
  <c r="L40" i="169"/>
  <c r="K40" i="169"/>
  <c r="J40" i="169"/>
  <c r="G40" i="169"/>
  <c r="D40" i="169"/>
  <c r="L39" i="169"/>
  <c r="K39" i="169"/>
  <c r="J39" i="169"/>
  <c r="G39" i="169"/>
  <c r="D39" i="169"/>
  <c r="I24" i="169"/>
  <c r="H24" i="169"/>
  <c r="F24" i="169"/>
  <c r="E24" i="169"/>
  <c r="C24" i="169"/>
  <c r="B24" i="169"/>
  <c r="L23" i="169"/>
  <c r="K23" i="169"/>
  <c r="J23" i="169"/>
  <c r="G23" i="169"/>
  <c r="D23" i="169"/>
  <c r="L22" i="169"/>
  <c r="K22" i="169"/>
  <c r="J22" i="169"/>
  <c r="G22" i="169"/>
  <c r="D22" i="169"/>
  <c r="L21" i="169"/>
  <c r="K21" i="169"/>
  <c r="J21" i="169"/>
  <c r="G21" i="169"/>
  <c r="D21" i="169"/>
  <c r="L20" i="169"/>
  <c r="K20" i="169"/>
  <c r="J20" i="169"/>
  <c r="G20" i="169"/>
  <c r="D20" i="169"/>
  <c r="L19" i="169"/>
  <c r="K19" i="169"/>
  <c r="J19" i="169"/>
  <c r="G19" i="169"/>
  <c r="D19" i="169"/>
  <c r="L18" i="169"/>
  <c r="K18" i="169"/>
  <c r="J18" i="169"/>
  <c r="G18" i="169"/>
  <c r="D18" i="169"/>
  <c r="L17" i="169"/>
  <c r="K17" i="169"/>
  <c r="J17" i="169"/>
  <c r="G17" i="169"/>
  <c r="D17" i="169"/>
  <c r="L16" i="169"/>
  <c r="K16" i="169"/>
  <c r="J16" i="169"/>
  <c r="G16" i="169"/>
  <c r="D16" i="169"/>
  <c r="L15" i="169"/>
  <c r="K15" i="169"/>
  <c r="J15" i="169"/>
  <c r="G15" i="169"/>
  <c r="D15" i="169"/>
  <c r="L14" i="169"/>
  <c r="K14" i="169"/>
  <c r="J14" i="169"/>
  <c r="G14" i="169"/>
  <c r="D14" i="169"/>
  <c r="L13" i="169"/>
  <c r="K13" i="169"/>
  <c r="J13" i="169"/>
  <c r="G13" i="169"/>
  <c r="D13" i="169"/>
  <c r="L12" i="169"/>
  <c r="K12" i="169"/>
  <c r="J12" i="169"/>
  <c r="G12" i="169"/>
  <c r="D12" i="169"/>
  <c r="L11" i="169"/>
  <c r="K11" i="169"/>
  <c r="J11" i="169"/>
  <c r="G11" i="169"/>
  <c r="D11" i="169"/>
  <c r="L10" i="169"/>
  <c r="K10" i="169"/>
  <c r="J10" i="169"/>
  <c r="G10" i="169"/>
  <c r="D10" i="169"/>
  <c r="L9" i="169"/>
  <c r="K9" i="169"/>
  <c r="J9" i="169"/>
  <c r="G9" i="169"/>
  <c r="D9" i="169"/>
  <c r="G120" i="168"/>
  <c r="C120" i="168"/>
  <c r="B120" i="168"/>
  <c r="H120" i="168" s="1"/>
  <c r="I119" i="168"/>
  <c r="H119" i="168"/>
  <c r="G119" i="168"/>
  <c r="D119" i="168"/>
  <c r="I118" i="168"/>
  <c r="H118" i="168"/>
  <c r="G118" i="168"/>
  <c r="D118" i="168"/>
  <c r="I117" i="168"/>
  <c r="H117" i="168"/>
  <c r="G117" i="168"/>
  <c r="D117" i="168"/>
  <c r="I116" i="168"/>
  <c r="H116" i="168"/>
  <c r="G116" i="168"/>
  <c r="D116" i="168"/>
  <c r="I115" i="168"/>
  <c r="H115" i="168"/>
  <c r="G115" i="168"/>
  <c r="D115" i="168"/>
  <c r="I114" i="168"/>
  <c r="H114" i="168"/>
  <c r="G114" i="168"/>
  <c r="D114" i="168"/>
  <c r="I113" i="168"/>
  <c r="H113" i="168"/>
  <c r="G113" i="168"/>
  <c r="D113" i="168"/>
  <c r="I112" i="168"/>
  <c r="H112" i="168"/>
  <c r="G112" i="168"/>
  <c r="D112" i="168"/>
  <c r="I111" i="168"/>
  <c r="H111" i="168"/>
  <c r="G111" i="168"/>
  <c r="D111" i="168"/>
  <c r="F109" i="168"/>
  <c r="F121" i="168" s="1"/>
  <c r="E109" i="168"/>
  <c r="E121" i="168" s="1"/>
  <c r="C109" i="168"/>
  <c r="B109" i="168"/>
  <c r="B121" i="168" s="1"/>
  <c r="I108" i="168"/>
  <c r="H108" i="168"/>
  <c r="G108" i="168"/>
  <c r="D108" i="168"/>
  <c r="I107" i="168"/>
  <c r="H107" i="168"/>
  <c r="G107" i="168"/>
  <c r="D107" i="168"/>
  <c r="I106" i="168"/>
  <c r="H106" i="168"/>
  <c r="G106" i="168"/>
  <c r="D106" i="168"/>
  <c r="I105" i="168"/>
  <c r="H105" i="168"/>
  <c r="G105" i="168"/>
  <c r="D105" i="168"/>
  <c r="I104" i="168"/>
  <c r="H104" i="168"/>
  <c r="G104" i="168"/>
  <c r="D104" i="168"/>
  <c r="I103" i="168"/>
  <c r="H103" i="168"/>
  <c r="G103" i="168"/>
  <c r="D103" i="168"/>
  <c r="I102" i="168"/>
  <c r="H102" i="168"/>
  <c r="G102" i="168"/>
  <c r="D102" i="168"/>
  <c r="I101" i="168"/>
  <c r="H101" i="168"/>
  <c r="G101" i="168"/>
  <c r="D101" i="168"/>
  <c r="I100" i="168"/>
  <c r="H100" i="168"/>
  <c r="G100" i="168"/>
  <c r="D100" i="168"/>
  <c r="I99" i="168"/>
  <c r="H99" i="168"/>
  <c r="G99" i="168"/>
  <c r="D99" i="168"/>
  <c r="I98" i="168"/>
  <c r="H98" i="168"/>
  <c r="G98" i="168"/>
  <c r="D98" i="168"/>
  <c r="I97" i="168"/>
  <c r="H97" i="168"/>
  <c r="G97" i="168"/>
  <c r="D97" i="168"/>
  <c r="I96" i="168"/>
  <c r="H96" i="168"/>
  <c r="G96" i="168"/>
  <c r="D96" i="168"/>
  <c r="I95" i="168"/>
  <c r="H95" i="168"/>
  <c r="G95" i="168"/>
  <c r="D95" i="168"/>
  <c r="I94" i="168"/>
  <c r="I109" i="168" s="1"/>
  <c r="H94" i="168"/>
  <c r="H109" i="168" s="1"/>
  <c r="G94" i="168"/>
  <c r="G109" i="168" s="1"/>
  <c r="D94" i="168"/>
  <c r="D109" i="168" s="1"/>
  <c r="F54" i="168"/>
  <c r="E54" i="168"/>
  <c r="C54" i="168"/>
  <c r="B54" i="168"/>
  <c r="I53" i="168"/>
  <c r="H53" i="168"/>
  <c r="G53" i="168"/>
  <c r="D53" i="168"/>
  <c r="I52" i="168"/>
  <c r="H52" i="168"/>
  <c r="G52" i="168"/>
  <c r="D52" i="168"/>
  <c r="I51" i="168"/>
  <c r="H51" i="168"/>
  <c r="G51" i="168"/>
  <c r="D51" i="168"/>
  <c r="I50" i="168"/>
  <c r="H50" i="168"/>
  <c r="G50" i="168"/>
  <c r="D50" i="168"/>
  <c r="I49" i="168"/>
  <c r="H49" i="168"/>
  <c r="G49" i="168"/>
  <c r="D49" i="168"/>
  <c r="I48" i="168"/>
  <c r="H48" i="168"/>
  <c r="G48" i="168"/>
  <c r="D48" i="168"/>
  <c r="I47" i="168"/>
  <c r="H47" i="168"/>
  <c r="G47" i="168"/>
  <c r="D47" i="168"/>
  <c r="I46" i="168"/>
  <c r="H46" i="168"/>
  <c r="G46" i="168"/>
  <c r="G54" i="168" s="1"/>
  <c r="D46" i="168"/>
  <c r="F22" i="168"/>
  <c r="E22" i="168"/>
  <c r="E55" i="168" s="1"/>
  <c r="C22" i="168"/>
  <c r="C55" i="168" s="1"/>
  <c r="B22" i="168"/>
  <c r="I21" i="168"/>
  <c r="H21" i="168"/>
  <c r="G21" i="168"/>
  <c r="D21" i="168"/>
  <c r="I20" i="168"/>
  <c r="H20" i="168"/>
  <c r="G20" i="168"/>
  <c r="D20" i="168"/>
  <c r="I19" i="168"/>
  <c r="H19" i="168"/>
  <c r="G19" i="168"/>
  <c r="D19" i="168"/>
  <c r="I18" i="168"/>
  <c r="H18" i="168"/>
  <c r="G18" i="168"/>
  <c r="D18" i="168"/>
  <c r="I17" i="168"/>
  <c r="H17" i="168"/>
  <c r="G17" i="168"/>
  <c r="D17" i="168"/>
  <c r="I16" i="168"/>
  <c r="H16" i="168"/>
  <c r="G16" i="168"/>
  <c r="D16" i="168"/>
  <c r="I15" i="168"/>
  <c r="H15" i="168"/>
  <c r="G15" i="168"/>
  <c r="D15" i="168"/>
  <c r="I14" i="168"/>
  <c r="H14" i="168"/>
  <c r="G14" i="168"/>
  <c r="D14" i="168"/>
  <c r="I13" i="168"/>
  <c r="H13" i="168"/>
  <c r="G13" i="168"/>
  <c r="D13" i="168"/>
  <c r="I12" i="168"/>
  <c r="H12" i="168"/>
  <c r="G12" i="168"/>
  <c r="D12" i="168"/>
  <c r="I11" i="168"/>
  <c r="H11" i="168"/>
  <c r="G11" i="168"/>
  <c r="D11" i="168"/>
  <c r="I10" i="168"/>
  <c r="H10" i="168"/>
  <c r="G10" i="168"/>
  <c r="D10" i="168"/>
  <c r="I9" i="168"/>
  <c r="H9" i="168"/>
  <c r="G9" i="168"/>
  <c r="D9" i="168"/>
  <c r="F77" i="167"/>
  <c r="E77" i="167"/>
  <c r="C77" i="167"/>
  <c r="B77" i="167"/>
  <c r="I76" i="167"/>
  <c r="H76" i="167"/>
  <c r="G76" i="167"/>
  <c r="D76" i="167"/>
  <c r="I75" i="167"/>
  <c r="H75" i="167"/>
  <c r="G75" i="167"/>
  <c r="D75" i="167"/>
  <c r="I74" i="167"/>
  <c r="H74" i="167"/>
  <c r="G74" i="167"/>
  <c r="D74" i="167"/>
  <c r="I73" i="167"/>
  <c r="H73" i="167"/>
  <c r="G73" i="167"/>
  <c r="D73" i="167"/>
  <c r="I72" i="167"/>
  <c r="H72" i="167"/>
  <c r="G72" i="167"/>
  <c r="D72" i="167"/>
  <c r="I71" i="167"/>
  <c r="H71" i="167"/>
  <c r="G71" i="167"/>
  <c r="D71" i="167"/>
  <c r="I70" i="167"/>
  <c r="H70" i="167"/>
  <c r="G70" i="167"/>
  <c r="D70" i="167"/>
  <c r="F68" i="167"/>
  <c r="E68" i="167"/>
  <c r="C68" i="167"/>
  <c r="B68" i="167"/>
  <c r="I67" i="167"/>
  <c r="H67" i="167"/>
  <c r="G67" i="167"/>
  <c r="D67" i="167"/>
  <c r="I66" i="167"/>
  <c r="H66" i="167"/>
  <c r="G66" i="167"/>
  <c r="D66" i="167"/>
  <c r="I65" i="167"/>
  <c r="H65" i="167"/>
  <c r="G65" i="167"/>
  <c r="D65" i="167"/>
  <c r="I64" i="167"/>
  <c r="H64" i="167"/>
  <c r="G64" i="167"/>
  <c r="D64" i="167"/>
  <c r="I63" i="167"/>
  <c r="H63" i="167"/>
  <c r="G63" i="167"/>
  <c r="D63" i="167"/>
  <c r="I62" i="167"/>
  <c r="H62" i="167"/>
  <c r="G62" i="167"/>
  <c r="D62" i="167"/>
  <c r="I61" i="167"/>
  <c r="H61" i="167"/>
  <c r="G61" i="167"/>
  <c r="D61" i="167"/>
  <c r="I60" i="167"/>
  <c r="H60" i="167"/>
  <c r="G60" i="167"/>
  <c r="D60" i="167"/>
  <c r="I59" i="167"/>
  <c r="H59" i="167"/>
  <c r="G59" i="167"/>
  <c r="D59" i="167"/>
  <c r="I58" i="167"/>
  <c r="H58" i="167"/>
  <c r="G58" i="167"/>
  <c r="D58" i="167"/>
  <c r="I57" i="167"/>
  <c r="H57" i="167"/>
  <c r="G57" i="167"/>
  <c r="D57" i="167"/>
  <c r="I56" i="167"/>
  <c r="H56" i="167"/>
  <c r="G56" i="167"/>
  <c r="D56" i="167"/>
  <c r="I55" i="167"/>
  <c r="H55" i="167"/>
  <c r="G55" i="167"/>
  <c r="D55" i="167"/>
  <c r="I54" i="167"/>
  <c r="H54" i="167"/>
  <c r="G54" i="167"/>
  <c r="D54" i="167"/>
  <c r="I53" i="167"/>
  <c r="H53" i="167"/>
  <c r="G53" i="167"/>
  <c r="D53" i="167"/>
  <c r="F33" i="167"/>
  <c r="E33" i="167"/>
  <c r="C33" i="167"/>
  <c r="B33" i="167"/>
  <c r="I32" i="167"/>
  <c r="H32" i="167"/>
  <c r="G32" i="167"/>
  <c r="D32" i="167"/>
  <c r="I31" i="167"/>
  <c r="H31" i="167"/>
  <c r="G31" i="167"/>
  <c r="D31" i="167"/>
  <c r="I30" i="167"/>
  <c r="H30" i="167"/>
  <c r="G30" i="167"/>
  <c r="D30" i="167"/>
  <c r="I29" i="167"/>
  <c r="H29" i="167"/>
  <c r="G29" i="167"/>
  <c r="D29" i="167"/>
  <c r="I28" i="167"/>
  <c r="H28" i="167"/>
  <c r="G28" i="167"/>
  <c r="D28" i="167"/>
  <c r="I27" i="167"/>
  <c r="H27" i="167"/>
  <c r="G27" i="167"/>
  <c r="D27" i="167"/>
  <c r="I26" i="167"/>
  <c r="H26" i="167"/>
  <c r="G26" i="167"/>
  <c r="D26" i="167"/>
  <c r="F24" i="167"/>
  <c r="E24" i="167"/>
  <c r="C24" i="167"/>
  <c r="B24" i="167"/>
  <c r="I23" i="167"/>
  <c r="H23" i="167"/>
  <c r="G23" i="167"/>
  <c r="D23" i="167"/>
  <c r="I22" i="167"/>
  <c r="H22" i="167"/>
  <c r="G22" i="167"/>
  <c r="D22" i="167"/>
  <c r="I21" i="167"/>
  <c r="H21" i="167"/>
  <c r="G21" i="167"/>
  <c r="D21" i="167"/>
  <c r="I20" i="167"/>
  <c r="H20" i="167"/>
  <c r="G20" i="167"/>
  <c r="D20" i="167"/>
  <c r="I19" i="167"/>
  <c r="H19" i="167"/>
  <c r="G19" i="167"/>
  <c r="D19" i="167"/>
  <c r="I18" i="167"/>
  <c r="H18" i="167"/>
  <c r="G18" i="167"/>
  <c r="D18" i="167"/>
  <c r="I17" i="167"/>
  <c r="H17" i="167"/>
  <c r="G17" i="167"/>
  <c r="D17" i="167"/>
  <c r="I16" i="167"/>
  <c r="H16" i="167"/>
  <c r="G16" i="167"/>
  <c r="D16" i="167"/>
  <c r="I15" i="167"/>
  <c r="H15" i="167"/>
  <c r="G15" i="167"/>
  <c r="D15" i="167"/>
  <c r="I14" i="167"/>
  <c r="H14" i="167"/>
  <c r="G14" i="167"/>
  <c r="D14" i="167"/>
  <c r="I13" i="167"/>
  <c r="H13" i="167"/>
  <c r="G13" i="167"/>
  <c r="D13" i="167"/>
  <c r="I12" i="167"/>
  <c r="H12" i="167"/>
  <c r="G12" i="167"/>
  <c r="D12" i="167"/>
  <c r="I11" i="167"/>
  <c r="H11" i="167"/>
  <c r="G11" i="167"/>
  <c r="D11" i="167"/>
  <c r="I10" i="167"/>
  <c r="H10" i="167"/>
  <c r="G10" i="167"/>
  <c r="D10" i="167"/>
  <c r="I9" i="167"/>
  <c r="H9" i="167"/>
  <c r="G9" i="167"/>
  <c r="D9" i="167"/>
  <c r="I34" i="166"/>
  <c r="H34" i="166"/>
  <c r="F34" i="166"/>
  <c r="E34" i="166"/>
  <c r="C34" i="166"/>
  <c r="B34" i="166"/>
  <c r="L33" i="166"/>
  <c r="K33" i="166"/>
  <c r="J33" i="166"/>
  <c r="G33" i="166"/>
  <c r="D33" i="166"/>
  <c r="L32" i="166"/>
  <c r="K32" i="166"/>
  <c r="J32" i="166"/>
  <c r="G32" i="166"/>
  <c r="D32" i="166"/>
  <c r="L31" i="166"/>
  <c r="K31" i="166"/>
  <c r="J31" i="166"/>
  <c r="G31" i="166"/>
  <c r="D31" i="166"/>
  <c r="L30" i="166"/>
  <c r="K30" i="166"/>
  <c r="J30" i="166"/>
  <c r="G30" i="166"/>
  <c r="D30" i="166"/>
  <c r="L29" i="166"/>
  <c r="K29" i="166"/>
  <c r="J29" i="166"/>
  <c r="G29" i="166"/>
  <c r="D29" i="166"/>
  <c r="L28" i="166"/>
  <c r="K28" i="166"/>
  <c r="J28" i="166"/>
  <c r="G28" i="166"/>
  <c r="D28" i="166"/>
  <c r="L27" i="166"/>
  <c r="K27" i="166"/>
  <c r="J27" i="166"/>
  <c r="G27" i="166"/>
  <c r="D27" i="166"/>
  <c r="I25" i="166"/>
  <c r="H25" i="166"/>
  <c r="F25" i="166"/>
  <c r="E25" i="166"/>
  <c r="C25" i="166"/>
  <c r="B25" i="166"/>
  <c r="L24" i="166"/>
  <c r="K24" i="166"/>
  <c r="J24" i="166"/>
  <c r="G24" i="166"/>
  <c r="D24" i="166"/>
  <c r="L23" i="166"/>
  <c r="K23" i="166"/>
  <c r="J23" i="166"/>
  <c r="G23" i="166"/>
  <c r="D23" i="166"/>
  <c r="L22" i="166"/>
  <c r="K22" i="166"/>
  <c r="J22" i="166"/>
  <c r="G22" i="166"/>
  <c r="D22" i="166"/>
  <c r="L21" i="166"/>
  <c r="K21" i="166"/>
  <c r="J21" i="166"/>
  <c r="G21" i="166"/>
  <c r="D21" i="166"/>
  <c r="L20" i="166"/>
  <c r="K20" i="166"/>
  <c r="J20" i="166"/>
  <c r="G20" i="166"/>
  <c r="D20" i="166"/>
  <c r="L19" i="166"/>
  <c r="K19" i="166"/>
  <c r="J19" i="166"/>
  <c r="G19" i="166"/>
  <c r="D19" i="166"/>
  <c r="L18" i="166"/>
  <c r="K18" i="166"/>
  <c r="J18" i="166"/>
  <c r="G18" i="166"/>
  <c r="D18" i="166"/>
  <c r="L17" i="166"/>
  <c r="K17" i="166"/>
  <c r="J17" i="166"/>
  <c r="G17" i="166"/>
  <c r="D17" i="166"/>
  <c r="L16" i="166"/>
  <c r="K16" i="166"/>
  <c r="J16" i="166"/>
  <c r="G16" i="166"/>
  <c r="D16" i="166"/>
  <c r="L15" i="166"/>
  <c r="K15" i="166"/>
  <c r="J15" i="166"/>
  <c r="G15" i="166"/>
  <c r="D15" i="166"/>
  <c r="L14" i="166"/>
  <c r="K14" i="166"/>
  <c r="J14" i="166"/>
  <c r="G14" i="166"/>
  <c r="D14" i="166"/>
  <c r="L13" i="166"/>
  <c r="K13" i="166"/>
  <c r="J13" i="166"/>
  <c r="G13" i="166"/>
  <c r="D13" i="166"/>
  <c r="L12" i="166"/>
  <c r="K12" i="166"/>
  <c r="J12" i="166"/>
  <c r="G12" i="166"/>
  <c r="D12" i="166"/>
  <c r="L11" i="166"/>
  <c r="K11" i="166"/>
  <c r="J11" i="166"/>
  <c r="G11" i="166"/>
  <c r="D11" i="166"/>
  <c r="L10" i="166"/>
  <c r="K10" i="166"/>
  <c r="J10" i="166"/>
  <c r="G10" i="166"/>
  <c r="D10" i="166"/>
  <c r="L9" i="166"/>
  <c r="K9" i="166"/>
  <c r="J9" i="166"/>
  <c r="G9" i="166"/>
  <c r="D9" i="166"/>
  <c r="I113" i="165"/>
  <c r="I114" i="165" s="1"/>
  <c r="H113" i="165"/>
  <c r="G113" i="165"/>
  <c r="G114" i="165" s="1"/>
  <c r="F81" i="165"/>
  <c r="E81" i="165"/>
  <c r="C81" i="165"/>
  <c r="B81" i="165"/>
  <c r="I80" i="165"/>
  <c r="H80" i="165"/>
  <c r="G80" i="165"/>
  <c r="D80" i="165"/>
  <c r="I79" i="165"/>
  <c r="H79" i="165"/>
  <c r="G79" i="165"/>
  <c r="D79" i="165"/>
  <c r="I78" i="165"/>
  <c r="H78" i="165"/>
  <c r="G78" i="165"/>
  <c r="D78" i="165"/>
  <c r="I77" i="165"/>
  <c r="H77" i="165"/>
  <c r="G77" i="165"/>
  <c r="D77" i="165"/>
  <c r="I76" i="165"/>
  <c r="H76" i="165"/>
  <c r="G76" i="165"/>
  <c r="D76" i="165"/>
  <c r="I75" i="165"/>
  <c r="H75" i="165"/>
  <c r="G75" i="165"/>
  <c r="D75" i="165"/>
  <c r="I74" i="165"/>
  <c r="H74" i="165"/>
  <c r="G74" i="165"/>
  <c r="D74" i="165"/>
  <c r="I73" i="165"/>
  <c r="H73" i="165"/>
  <c r="G73" i="165"/>
  <c r="D73" i="165"/>
  <c r="I72" i="165"/>
  <c r="H72" i="165"/>
  <c r="G72" i="165"/>
  <c r="D72" i="165"/>
  <c r="I71" i="165"/>
  <c r="I81" i="165" s="1"/>
  <c r="H71" i="165"/>
  <c r="H81" i="165" s="1"/>
  <c r="G71" i="165"/>
  <c r="G81" i="165" s="1"/>
  <c r="D71" i="165"/>
  <c r="F69" i="165"/>
  <c r="E69" i="165"/>
  <c r="E82" i="165" s="1"/>
  <c r="C69" i="165"/>
  <c r="C82" i="165" s="1"/>
  <c r="B69" i="165"/>
  <c r="I68" i="165"/>
  <c r="H68" i="165"/>
  <c r="G68" i="165"/>
  <c r="D68" i="165"/>
  <c r="I67" i="165"/>
  <c r="H67" i="165"/>
  <c r="G67" i="165"/>
  <c r="D67" i="165"/>
  <c r="I66" i="165"/>
  <c r="H66" i="165"/>
  <c r="G66" i="165"/>
  <c r="D66" i="165"/>
  <c r="I65" i="165"/>
  <c r="H65" i="165"/>
  <c r="G65" i="165"/>
  <c r="D65" i="165"/>
  <c r="I64" i="165"/>
  <c r="H64" i="165"/>
  <c r="G64" i="165"/>
  <c r="D64" i="165"/>
  <c r="I63" i="165"/>
  <c r="H63" i="165"/>
  <c r="G63" i="165"/>
  <c r="D63" i="165"/>
  <c r="I62" i="165"/>
  <c r="H62" i="165"/>
  <c r="G62" i="165"/>
  <c r="D62" i="165"/>
  <c r="I61" i="165"/>
  <c r="H61" i="165"/>
  <c r="G61" i="165"/>
  <c r="D61" i="165"/>
  <c r="I60" i="165"/>
  <c r="H60" i="165"/>
  <c r="G60" i="165"/>
  <c r="D60" i="165"/>
  <c r="I59" i="165"/>
  <c r="H59" i="165"/>
  <c r="G59" i="165"/>
  <c r="D59" i="165"/>
  <c r="I58" i="165"/>
  <c r="H58" i="165"/>
  <c r="G58" i="165"/>
  <c r="D58" i="165"/>
  <c r="I57" i="165"/>
  <c r="H57" i="165"/>
  <c r="G57" i="165"/>
  <c r="D57" i="165"/>
  <c r="I56" i="165"/>
  <c r="H56" i="165"/>
  <c r="G56" i="165"/>
  <c r="D56" i="165"/>
  <c r="I55" i="165"/>
  <c r="H55" i="165"/>
  <c r="G55" i="165"/>
  <c r="D55" i="165"/>
  <c r="I54" i="165"/>
  <c r="H54" i="165"/>
  <c r="G54" i="165"/>
  <c r="D54" i="165"/>
  <c r="I53" i="165"/>
  <c r="I69" i="165" s="1"/>
  <c r="H53" i="165"/>
  <c r="H69" i="165" s="1"/>
  <c r="G53" i="165"/>
  <c r="D53" i="165"/>
  <c r="F37" i="165"/>
  <c r="E37" i="165"/>
  <c r="C37" i="165"/>
  <c r="B37" i="165"/>
  <c r="I36" i="165"/>
  <c r="H36" i="165"/>
  <c r="G36" i="165"/>
  <c r="D36" i="165"/>
  <c r="I35" i="165"/>
  <c r="H35" i="165"/>
  <c r="G35" i="165"/>
  <c r="D35" i="165"/>
  <c r="I34" i="165"/>
  <c r="H34" i="165"/>
  <c r="G34" i="165"/>
  <c r="D34" i="165"/>
  <c r="I33" i="165"/>
  <c r="H33" i="165"/>
  <c r="G33" i="165"/>
  <c r="D33" i="165"/>
  <c r="I32" i="165"/>
  <c r="H32" i="165"/>
  <c r="G32" i="165"/>
  <c r="D32" i="165"/>
  <c r="I31" i="165"/>
  <c r="H31" i="165"/>
  <c r="G31" i="165"/>
  <c r="D31" i="165"/>
  <c r="I30" i="165"/>
  <c r="H30" i="165"/>
  <c r="G30" i="165"/>
  <c r="D30" i="165"/>
  <c r="I29" i="165"/>
  <c r="H29" i="165"/>
  <c r="G29" i="165"/>
  <c r="D29" i="165"/>
  <c r="I28" i="165"/>
  <c r="H28" i="165"/>
  <c r="G28" i="165"/>
  <c r="D28" i="165"/>
  <c r="I27" i="165"/>
  <c r="I37" i="165" s="1"/>
  <c r="H27" i="165"/>
  <c r="H37" i="165" s="1"/>
  <c r="G27" i="165"/>
  <c r="G37" i="165" s="1"/>
  <c r="D27" i="165"/>
  <c r="D37" i="165" s="1"/>
  <c r="F25" i="165"/>
  <c r="F38" i="165" s="1"/>
  <c r="E25" i="165"/>
  <c r="C25" i="165"/>
  <c r="B25" i="165"/>
  <c r="B38" i="165" s="1"/>
  <c r="I24" i="165"/>
  <c r="H24" i="165"/>
  <c r="G24" i="165"/>
  <c r="D24" i="165"/>
  <c r="I23" i="165"/>
  <c r="H23" i="165"/>
  <c r="G23" i="165"/>
  <c r="D23" i="165"/>
  <c r="I22" i="165"/>
  <c r="H22" i="165"/>
  <c r="G22" i="165"/>
  <c r="D22" i="165"/>
  <c r="I21" i="165"/>
  <c r="H21" i="165"/>
  <c r="G21" i="165"/>
  <c r="D21" i="165"/>
  <c r="I20" i="165"/>
  <c r="H20" i="165"/>
  <c r="G20" i="165"/>
  <c r="D20" i="165"/>
  <c r="I19" i="165"/>
  <c r="H19" i="165"/>
  <c r="G19" i="165"/>
  <c r="D19" i="165"/>
  <c r="I18" i="165"/>
  <c r="H18" i="165"/>
  <c r="G18" i="165"/>
  <c r="D18" i="165"/>
  <c r="I17" i="165"/>
  <c r="H17" i="165"/>
  <c r="G17" i="165"/>
  <c r="D17" i="165"/>
  <c r="I16" i="165"/>
  <c r="H16" i="165"/>
  <c r="G16" i="165"/>
  <c r="D16" i="165"/>
  <c r="I15" i="165"/>
  <c r="H15" i="165"/>
  <c r="G15" i="165"/>
  <c r="D15" i="165"/>
  <c r="I14" i="165"/>
  <c r="H14" i="165"/>
  <c r="G14" i="165"/>
  <c r="D14" i="165"/>
  <c r="I13" i="165"/>
  <c r="H13" i="165"/>
  <c r="G13" i="165"/>
  <c r="D13" i="165"/>
  <c r="I12" i="165"/>
  <c r="H12" i="165"/>
  <c r="G12" i="165"/>
  <c r="D12" i="165"/>
  <c r="I11" i="165"/>
  <c r="H11" i="165"/>
  <c r="G11" i="165"/>
  <c r="D11" i="165"/>
  <c r="I10" i="165"/>
  <c r="H10" i="165"/>
  <c r="G10" i="165"/>
  <c r="D10" i="165"/>
  <c r="I9" i="165"/>
  <c r="H9" i="165"/>
  <c r="G9" i="165"/>
  <c r="D9" i="165"/>
  <c r="G57" i="164"/>
  <c r="G58" i="164" s="1"/>
  <c r="F57" i="164"/>
  <c r="F58" i="164" s="1"/>
  <c r="E57" i="164"/>
  <c r="E58" i="164" s="1"/>
  <c r="D57" i="164"/>
  <c r="C57" i="164"/>
  <c r="B57" i="164"/>
  <c r="J56" i="164"/>
  <c r="I56" i="164"/>
  <c r="H56" i="164"/>
  <c r="J55" i="164"/>
  <c r="I55" i="164"/>
  <c r="H55" i="164"/>
  <c r="J54" i="164"/>
  <c r="I54" i="164"/>
  <c r="H54" i="164"/>
  <c r="D52" i="164"/>
  <c r="D58" i="164" s="1"/>
  <c r="C52" i="164"/>
  <c r="I52" i="164" s="1"/>
  <c r="B52" i="164"/>
  <c r="B58" i="164" s="1"/>
  <c r="J51" i="164"/>
  <c r="I51" i="164"/>
  <c r="H51" i="164"/>
  <c r="J50" i="164"/>
  <c r="I50" i="164"/>
  <c r="H50" i="164"/>
  <c r="J48" i="164"/>
  <c r="I48" i="164"/>
  <c r="H48" i="164"/>
  <c r="C18" i="164"/>
  <c r="I18" i="164" s="1"/>
  <c r="B18" i="164"/>
  <c r="J17" i="164"/>
  <c r="I17" i="164"/>
  <c r="H17" i="164"/>
  <c r="J16" i="164"/>
  <c r="I16" i="164"/>
  <c r="H16" i="164"/>
  <c r="J15" i="164"/>
  <c r="I15" i="164"/>
  <c r="H15" i="164"/>
  <c r="G13" i="164"/>
  <c r="G19" i="164" s="1"/>
  <c r="F13" i="164"/>
  <c r="F19" i="164" s="1"/>
  <c r="E13" i="164"/>
  <c r="E19" i="164" s="1"/>
  <c r="D13" i="164"/>
  <c r="C13" i="164"/>
  <c r="B13" i="164"/>
  <c r="J12" i="164"/>
  <c r="I12" i="164"/>
  <c r="H12" i="164"/>
  <c r="J11" i="164"/>
  <c r="I11" i="164"/>
  <c r="H11" i="164"/>
  <c r="J9" i="164"/>
  <c r="I9" i="164"/>
  <c r="H9" i="164"/>
  <c r="J18" i="163"/>
  <c r="I18" i="163"/>
  <c r="H18" i="163"/>
  <c r="G18" i="163"/>
  <c r="F18" i="163"/>
  <c r="E18" i="163"/>
  <c r="D18" i="163"/>
  <c r="C18" i="163"/>
  <c r="B18" i="163"/>
  <c r="M17" i="163"/>
  <c r="L17" i="163"/>
  <c r="K17" i="163"/>
  <c r="M16" i="163"/>
  <c r="L16" i="163"/>
  <c r="K16" i="163"/>
  <c r="M15" i="163"/>
  <c r="L15" i="163"/>
  <c r="K15" i="163"/>
  <c r="J13" i="163"/>
  <c r="I13" i="163"/>
  <c r="H13" i="163"/>
  <c r="G13" i="163"/>
  <c r="F13" i="163"/>
  <c r="E13" i="163"/>
  <c r="D13" i="163"/>
  <c r="C13" i="163"/>
  <c r="B13" i="163"/>
  <c r="M12" i="163"/>
  <c r="L12" i="163"/>
  <c r="K12" i="163"/>
  <c r="M11" i="163"/>
  <c r="L11" i="163"/>
  <c r="K11" i="163"/>
  <c r="L10" i="163"/>
  <c r="K10" i="163"/>
  <c r="M10" i="163" s="1"/>
  <c r="M9" i="163"/>
  <c r="L9" i="163"/>
  <c r="K9" i="163"/>
  <c r="J103" i="162"/>
  <c r="I103" i="162"/>
  <c r="H103" i="162"/>
  <c r="G103" i="162"/>
  <c r="F103" i="162"/>
  <c r="E103" i="162"/>
  <c r="D103" i="162"/>
  <c r="C103" i="162"/>
  <c r="B103" i="162"/>
  <c r="G58" i="162"/>
  <c r="F58" i="162"/>
  <c r="E58" i="162"/>
  <c r="D58" i="162"/>
  <c r="C58" i="162"/>
  <c r="B58" i="162"/>
  <c r="J57" i="162"/>
  <c r="I57" i="162"/>
  <c r="H57" i="162"/>
  <c r="J56" i="162"/>
  <c r="I56" i="162"/>
  <c r="H56" i="162"/>
  <c r="G53" i="162"/>
  <c r="G59" i="162" s="1"/>
  <c r="F53" i="162"/>
  <c r="F59" i="162" s="1"/>
  <c r="E53" i="162"/>
  <c r="E59" i="162" s="1"/>
  <c r="D53" i="162"/>
  <c r="D59" i="162" s="1"/>
  <c r="C53" i="162"/>
  <c r="C59" i="162" s="1"/>
  <c r="B53" i="162"/>
  <c r="B59" i="162" s="1"/>
  <c r="J52" i="162"/>
  <c r="I52" i="162"/>
  <c r="H52" i="162"/>
  <c r="J51" i="162"/>
  <c r="I51" i="162"/>
  <c r="H51" i="162"/>
  <c r="J50" i="162"/>
  <c r="I50" i="162"/>
  <c r="H50" i="162"/>
  <c r="J49" i="162"/>
  <c r="I49" i="162"/>
  <c r="H49" i="162"/>
  <c r="J48" i="162"/>
  <c r="I48" i="162"/>
  <c r="H48" i="162"/>
  <c r="C18" i="162"/>
  <c r="B18" i="162"/>
  <c r="H18" i="162" s="1"/>
  <c r="J17" i="162"/>
  <c r="I17" i="162"/>
  <c r="H17" i="162"/>
  <c r="J16" i="162"/>
  <c r="I16" i="162"/>
  <c r="H16" i="162"/>
  <c r="G14" i="162"/>
  <c r="G19" i="162" s="1"/>
  <c r="F14" i="162"/>
  <c r="F19" i="162" s="1"/>
  <c r="E14" i="162"/>
  <c r="E19" i="162" s="1"/>
  <c r="D14" i="162"/>
  <c r="C14" i="162"/>
  <c r="B14" i="162"/>
  <c r="J12" i="162"/>
  <c r="I12" i="162"/>
  <c r="H12" i="162"/>
  <c r="J11" i="162"/>
  <c r="I11" i="162"/>
  <c r="H11" i="162"/>
  <c r="J10" i="162"/>
  <c r="I10" i="162"/>
  <c r="H10" i="162"/>
  <c r="J9" i="162"/>
  <c r="I9" i="162"/>
  <c r="H9" i="162"/>
  <c r="F133" i="161"/>
  <c r="E133" i="161"/>
  <c r="C133" i="161"/>
  <c r="B133" i="161"/>
  <c r="I132" i="161"/>
  <c r="H132" i="161"/>
  <c r="G132" i="161"/>
  <c r="D132" i="161"/>
  <c r="I131" i="161"/>
  <c r="H131" i="161"/>
  <c r="G131" i="161"/>
  <c r="D131" i="161"/>
  <c r="I130" i="161"/>
  <c r="H130" i="161"/>
  <c r="G130" i="161"/>
  <c r="D130" i="161"/>
  <c r="I129" i="161"/>
  <c r="H129" i="161"/>
  <c r="G129" i="161"/>
  <c r="D129" i="161"/>
  <c r="I128" i="161"/>
  <c r="H128" i="161"/>
  <c r="G128" i="161"/>
  <c r="D128" i="161"/>
  <c r="I127" i="161"/>
  <c r="H127" i="161"/>
  <c r="G127" i="161"/>
  <c r="D127" i="161"/>
  <c r="I126" i="161"/>
  <c r="H126" i="161"/>
  <c r="G126" i="161"/>
  <c r="D126" i="161"/>
  <c r="I125" i="161"/>
  <c r="H125" i="161"/>
  <c r="G125" i="161"/>
  <c r="D125" i="161"/>
  <c r="I124" i="161"/>
  <c r="H124" i="161"/>
  <c r="G124" i="161"/>
  <c r="D124" i="161"/>
  <c r="I123" i="161"/>
  <c r="I133" i="161" s="1"/>
  <c r="H123" i="161"/>
  <c r="H133" i="161" s="1"/>
  <c r="G123" i="161"/>
  <c r="G133" i="161" s="1"/>
  <c r="D123" i="161"/>
  <c r="D133" i="161" s="1"/>
  <c r="F110" i="161"/>
  <c r="F134" i="161" s="1"/>
  <c r="E110" i="161"/>
  <c r="E134" i="161" s="1"/>
  <c r="C110" i="161"/>
  <c r="C134" i="161" s="1"/>
  <c r="B110" i="161"/>
  <c r="B134" i="161" s="1"/>
  <c r="I109" i="161"/>
  <c r="H109" i="161"/>
  <c r="G109" i="161"/>
  <c r="D109" i="161"/>
  <c r="I108" i="161"/>
  <c r="H108" i="161"/>
  <c r="G108" i="161"/>
  <c r="D108" i="161"/>
  <c r="I107" i="161"/>
  <c r="H107" i="161"/>
  <c r="G107" i="161"/>
  <c r="D107" i="161"/>
  <c r="I106" i="161"/>
  <c r="H106" i="161"/>
  <c r="G106" i="161"/>
  <c r="D106" i="161"/>
  <c r="I105" i="161"/>
  <c r="H105" i="161"/>
  <c r="G105" i="161"/>
  <c r="D105" i="161"/>
  <c r="I104" i="161"/>
  <c r="H104" i="161"/>
  <c r="G104" i="161"/>
  <c r="D104" i="161"/>
  <c r="I103" i="161"/>
  <c r="H103" i="161"/>
  <c r="G103" i="161"/>
  <c r="D103" i="161"/>
  <c r="I102" i="161"/>
  <c r="H102" i="161"/>
  <c r="G102" i="161"/>
  <c r="D102" i="161"/>
  <c r="I101" i="161"/>
  <c r="H101" i="161"/>
  <c r="G101" i="161"/>
  <c r="D101" i="161"/>
  <c r="I100" i="161"/>
  <c r="H100" i="161"/>
  <c r="G100" i="161"/>
  <c r="D100" i="161"/>
  <c r="I99" i="161"/>
  <c r="H99" i="161"/>
  <c r="G99" i="161"/>
  <c r="D99" i="161"/>
  <c r="I98" i="161"/>
  <c r="H98" i="161"/>
  <c r="G98" i="161"/>
  <c r="D98" i="161"/>
  <c r="I97" i="161"/>
  <c r="H97" i="161"/>
  <c r="G97" i="161"/>
  <c r="D97" i="161"/>
  <c r="I96" i="161"/>
  <c r="H96" i="161"/>
  <c r="G96" i="161"/>
  <c r="D96" i="161"/>
  <c r="I95" i="161"/>
  <c r="H95" i="161"/>
  <c r="G95" i="161"/>
  <c r="D95" i="161"/>
  <c r="I94" i="161"/>
  <c r="H94" i="161"/>
  <c r="G94" i="161"/>
  <c r="D94" i="161"/>
  <c r="I93" i="161"/>
  <c r="H93" i="161"/>
  <c r="G93" i="161"/>
  <c r="D93" i="161"/>
  <c r="I92" i="161"/>
  <c r="I110" i="161" s="1"/>
  <c r="I134" i="161" s="1"/>
  <c r="H92" i="161"/>
  <c r="H110" i="161" s="1"/>
  <c r="H134" i="161" s="1"/>
  <c r="G92" i="161"/>
  <c r="G110" i="161" s="1"/>
  <c r="G134" i="161" s="1"/>
  <c r="D92" i="161"/>
  <c r="D110" i="161" s="1"/>
  <c r="D134" i="161" s="1"/>
  <c r="F56" i="161"/>
  <c r="E56" i="161"/>
  <c r="C56" i="161"/>
  <c r="B56" i="161"/>
  <c r="I55" i="161"/>
  <c r="H55" i="161"/>
  <c r="G55" i="161"/>
  <c r="D55" i="161"/>
  <c r="I54" i="161"/>
  <c r="H54" i="161"/>
  <c r="G54" i="161"/>
  <c r="D54" i="161"/>
  <c r="I53" i="161"/>
  <c r="H53" i="161"/>
  <c r="G53" i="161"/>
  <c r="D53" i="161"/>
  <c r="I52" i="161"/>
  <c r="H52" i="161"/>
  <c r="G52" i="161"/>
  <c r="D52" i="161"/>
  <c r="I51" i="161"/>
  <c r="H51" i="161"/>
  <c r="G51" i="161"/>
  <c r="D51" i="161"/>
  <c r="I50" i="161"/>
  <c r="H50" i="161"/>
  <c r="G50" i="161"/>
  <c r="D50" i="161"/>
  <c r="I49" i="161"/>
  <c r="H49" i="161"/>
  <c r="G49" i="161"/>
  <c r="D49" i="161"/>
  <c r="I48" i="161"/>
  <c r="H48" i="161"/>
  <c r="G48" i="161"/>
  <c r="D48" i="161"/>
  <c r="I47" i="161"/>
  <c r="H47" i="161"/>
  <c r="G47" i="161"/>
  <c r="D47" i="161"/>
  <c r="I46" i="161"/>
  <c r="I56" i="161" s="1"/>
  <c r="H46" i="161"/>
  <c r="H56" i="161" s="1"/>
  <c r="G46" i="161"/>
  <c r="G56" i="161" s="1"/>
  <c r="D46" i="161"/>
  <c r="G27" i="161"/>
  <c r="F27" i="161"/>
  <c r="E27" i="161"/>
  <c r="C27" i="161"/>
  <c r="B27" i="161"/>
  <c r="I26" i="161"/>
  <c r="H26" i="161"/>
  <c r="D26" i="161"/>
  <c r="J26" i="161" s="1"/>
  <c r="I25" i="161"/>
  <c r="H25" i="161"/>
  <c r="D25" i="161"/>
  <c r="J25" i="161" s="1"/>
  <c r="I24" i="161"/>
  <c r="H24" i="161"/>
  <c r="D24" i="161"/>
  <c r="J24" i="161" s="1"/>
  <c r="I23" i="161"/>
  <c r="H23" i="161"/>
  <c r="D23" i="161"/>
  <c r="J23" i="161" s="1"/>
  <c r="I22" i="161"/>
  <c r="H22" i="161"/>
  <c r="D22" i="161"/>
  <c r="J22" i="161" s="1"/>
  <c r="I21" i="161"/>
  <c r="H21" i="161"/>
  <c r="D21" i="161"/>
  <c r="J21" i="161" s="1"/>
  <c r="I20" i="161"/>
  <c r="H20" i="161"/>
  <c r="D20" i="161"/>
  <c r="J20" i="161" s="1"/>
  <c r="I19" i="161"/>
  <c r="H19" i="161"/>
  <c r="D19" i="161"/>
  <c r="J19" i="161" s="1"/>
  <c r="I18" i="161"/>
  <c r="H18" i="161"/>
  <c r="D18" i="161"/>
  <c r="J18" i="161" s="1"/>
  <c r="I17" i="161"/>
  <c r="H17" i="161"/>
  <c r="D17" i="161"/>
  <c r="J17" i="161" s="1"/>
  <c r="I16" i="161"/>
  <c r="H16" i="161"/>
  <c r="D16" i="161"/>
  <c r="J16" i="161" s="1"/>
  <c r="I15" i="161"/>
  <c r="H15" i="161"/>
  <c r="D15" i="161"/>
  <c r="J15" i="161" s="1"/>
  <c r="I14" i="161"/>
  <c r="H14" i="161"/>
  <c r="D14" i="161"/>
  <c r="J14" i="161" s="1"/>
  <c r="I13" i="161"/>
  <c r="H13" i="161"/>
  <c r="D13" i="161"/>
  <c r="J13" i="161" s="1"/>
  <c r="I12" i="161"/>
  <c r="H12" i="161"/>
  <c r="D12" i="161"/>
  <c r="J12" i="161" s="1"/>
  <c r="I11" i="161"/>
  <c r="H11" i="161"/>
  <c r="D11" i="161"/>
  <c r="J11" i="161" s="1"/>
  <c r="I10" i="161"/>
  <c r="H10" i="161"/>
  <c r="D10" i="161"/>
  <c r="J10" i="161" s="1"/>
  <c r="I9" i="161"/>
  <c r="H9" i="161"/>
  <c r="D9" i="161"/>
  <c r="J9" i="161" s="1"/>
  <c r="I55" i="160"/>
  <c r="H55" i="160"/>
  <c r="F55" i="160"/>
  <c r="E55" i="160"/>
  <c r="C55" i="160"/>
  <c r="B55" i="160"/>
  <c r="L54" i="160"/>
  <c r="K54" i="160"/>
  <c r="M54" i="160" s="1"/>
  <c r="J54" i="160"/>
  <c r="G54" i="160"/>
  <c r="D54" i="160"/>
  <c r="L53" i="160"/>
  <c r="K53" i="160"/>
  <c r="J53" i="160"/>
  <c r="G53" i="160"/>
  <c r="D53" i="160"/>
  <c r="L52" i="160"/>
  <c r="K52" i="160"/>
  <c r="J52" i="160"/>
  <c r="G52" i="160"/>
  <c r="D52" i="160"/>
  <c r="L51" i="160"/>
  <c r="K51" i="160"/>
  <c r="J51" i="160"/>
  <c r="G51" i="160"/>
  <c r="D51" i="160"/>
  <c r="L50" i="160"/>
  <c r="K50" i="160"/>
  <c r="M50" i="160" s="1"/>
  <c r="J50" i="160"/>
  <c r="G50" i="160"/>
  <c r="D50" i="160"/>
  <c r="L49" i="160"/>
  <c r="K49" i="160"/>
  <c r="J49" i="160"/>
  <c r="G49" i="160"/>
  <c r="D49" i="160"/>
  <c r="L48" i="160"/>
  <c r="K48" i="160"/>
  <c r="J48" i="160"/>
  <c r="G48" i="160"/>
  <c r="D48" i="160"/>
  <c r="L47" i="160"/>
  <c r="K47" i="160"/>
  <c r="J47" i="160"/>
  <c r="G47" i="160"/>
  <c r="D47" i="160"/>
  <c r="L46" i="160"/>
  <c r="K46" i="160"/>
  <c r="M46" i="160" s="1"/>
  <c r="J46" i="160"/>
  <c r="G46" i="160"/>
  <c r="D46" i="160"/>
  <c r="L45" i="160"/>
  <c r="K45" i="160"/>
  <c r="J45" i="160"/>
  <c r="G45" i="160"/>
  <c r="D45" i="160"/>
  <c r="I27" i="160"/>
  <c r="H27" i="160"/>
  <c r="F27" i="160"/>
  <c r="E27" i="160"/>
  <c r="C27" i="160"/>
  <c r="B27" i="160"/>
  <c r="L26" i="160"/>
  <c r="K26" i="160"/>
  <c r="J26" i="160"/>
  <c r="G26" i="160"/>
  <c r="D26" i="160"/>
  <c r="L25" i="160"/>
  <c r="K25" i="160"/>
  <c r="J25" i="160"/>
  <c r="G25" i="160"/>
  <c r="D25" i="160"/>
  <c r="L24" i="160"/>
  <c r="K24" i="160"/>
  <c r="J24" i="160"/>
  <c r="G24" i="160"/>
  <c r="D24" i="160"/>
  <c r="L23" i="160"/>
  <c r="K23" i="160"/>
  <c r="J23" i="160"/>
  <c r="G23" i="160"/>
  <c r="D23" i="160"/>
  <c r="L22" i="160"/>
  <c r="K22" i="160"/>
  <c r="J22" i="160"/>
  <c r="G22" i="160"/>
  <c r="D22" i="160"/>
  <c r="L21" i="160"/>
  <c r="K21" i="160"/>
  <c r="J21" i="160"/>
  <c r="G21" i="160"/>
  <c r="D21" i="160"/>
  <c r="L20" i="160"/>
  <c r="K20" i="160"/>
  <c r="J20" i="160"/>
  <c r="G20" i="160"/>
  <c r="D20" i="160"/>
  <c r="L19" i="160"/>
  <c r="K19" i="160"/>
  <c r="J19" i="160"/>
  <c r="G19" i="160"/>
  <c r="D19" i="160"/>
  <c r="L18" i="160"/>
  <c r="K18" i="160"/>
  <c r="J18" i="160"/>
  <c r="G18" i="160"/>
  <c r="D18" i="160"/>
  <c r="L17" i="160"/>
  <c r="K17" i="160"/>
  <c r="J17" i="160"/>
  <c r="G17" i="160"/>
  <c r="D17" i="160"/>
  <c r="L16" i="160"/>
  <c r="K16" i="160"/>
  <c r="J16" i="160"/>
  <c r="G16" i="160"/>
  <c r="D16" i="160"/>
  <c r="L15" i="160"/>
  <c r="K15" i="160"/>
  <c r="J15" i="160"/>
  <c r="G15" i="160"/>
  <c r="D15" i="160"/>
  <c r="L14" i="160"/>
  <c r="K14" i="160"/>
  <c r="J14" i="160"/>
  <c r="G14" i="160"/>
  <c r="D14" i="160"/>
  <c r="L13" i="160"/>
  <c r="K13" i="160"/>
  <c r="J13" i="160"/>
  <c r="G13" i="160"/>
  <c r="D13" i="160"/>
  <c r="L12" i="160"/>
  <c r="K12" i="160"/>
  <c r="J12" i="160"/>
  <c r="G12" i="160"/>
  <c r="D12" i="160"/>
  <c r="L11" i="160"/>
  <c r="K11" i="160"/>
  <c r="J11" i="160"/>
  <c r="G11" i="160"/>
  <c r="D11" i="160"/>
  <c r="L10" i="160"/>
  <c r="K10" i="160"/>
  <c r="J10" i="160"/>
  <c r="G10" i="160"/>
  <c r="D10" i="160"/>
  <c r="L9" i="160"/>
  <c r="K9" i="160"/>
  <c r="J9" i="160"/>
  <c r="G9" i="160"/>
  <c r="D9" i="160"/>
  <c r="J186" i="159"/>
  <c r="F132" i="159"/>
  <c r="E132" i="159"/>
  <c r="C132" i="159"/>
  <c r="B132" i="159"/>
  <c r="I131" i="159"/>
  <c r="H131" i="159"/>
  <c r="G131" i="159"/>
  <c r="D131" i="159"/>
  <c r="I130" i="159"/>
  <c r="H130" i="159"/>
  <c r="G130" i="159"/>
  <c r="D130" i="159"/>
  <c r="I129" i="159"/>
  <c r="H129" i="159"/>
  <c r="G129" i="159"/>
  <c r="D129" i="159"/>
  <c r="I128" i="159"/>
  <c r="H128" i="159"/>
  <c r="G128" i="159"/>
  <c r="D128" i="159"/>
  <c r="I127" i="159"/>
  <c r="H127" i="159"/>
  <c r="G127" i="159"/>
  <c r="D127" i="159"/>
  <c r="I126" i="159"/>
  <c r="H126" i="159"/>
  <c r="G126" i="159"/>
  <c r="D126" i="159"/>
  <c r="I125" i="159"/>
  <c r="H125" i="159"/>
  <c r="G125" i="159"/>
  <c r="D125" i="159"/>
  <c r="I124" i="159"/>
  <c r="H124" i="159"/>
  <c r="G124" i="159"/>
  <c r="D124" i="159"/>
  <c r="I123" i="159"/>
  <c r="H123" i="159"/>
  <c r="G123" i="159"/>
  <c r="D123" i="159"/>
  <c r="I122" i="159"/>
  <c r="H122" i="159"/>
  <c r="G122" i="159"/>
  <c r="D122" i="159"/>
  <c r="I121" i="159"/>
  <c r="H121" i="159"/>
  <c r="G121" i="159"/>
  <c r="D121" i="159"/>
  <c r="I120" i="159"/>
  <c r="I132" i="159" s="1"/>
  <c r="H120" i="159"/>
  <c r="H132" i="159" s="1"/>
  <c r="G120" i="159"/>
  <c r="G132" i="159" s="1"/>
  <c r="D120" i="159"/>
  <c r="D132" i="159" s="1"/>
  <c r="F100" i="159"/>
  <c r="E100" i="159"/>
  <c r="E133" i="159" s="1"/>
  <c r="C100" i="159"/>
  <c r="C133" i="159" s="1"/>
  <c r="B100" i="159"/>
  <c r="I99" i="159"/>
  <c r="H99" i="159"/>
  <c r="G99" i="159"/>
  <c r="D99" i="159"/>
  <c r="I98" i="159"/>
  <c r="H98" i="159"/>
  <c r="G98" i="159"/>
  <c r="D98" i="159"/>
  <c r="I97" i="159"/>
  <c r="H97" i="159"/>
  <c r="G97" i="159"/>
  <c r="D97" i="159"/>
  <c r="I96" i="159"/>
  <c r="H96" i="159"/>
  <c r="G96" i="159"/>
  <c r="D96" i="159"/>
  <c r="I95" i="159"/>
  <c r="H95" i="159"/>
  <c r="G95" i="159"/>
  <c r="D95" i="159"/>
  <c r="I94" i="159"/>
  <c r="H94" i="159"/>
  <c r="G94" i="159"/>
  <c r="D94" i="159"/>
  <c r="I93" i="159"/>
  <c r="H93" i="159"/>
  <c r="G93" i="159"/>
  <c r="D93" i="159"/>
  <c r="I92" i="159"/>
  <c r="H92" i="159"/>
  <c r="G92" i="159"/>
  <c r="D92" i="159"/>
  <c r="I91" i="159"/>
  <c r="H91" i="159"/>
  <c r="G91" i="159"/>
  <c r="D91" i="159"/>
  <c r="I90" i="159"/>
  <c r="H90" i="159"/>
  <c r="G90" i="159"/>
  <c r="D90" i="159"/>
  <c r="I89" i="159"/>
  <c r="H89" i="159"/>
  <c r="G89" i="159"/>
  <c r="D89" i="159"/>
  <c r="I88" i="159"/>
  <c r="H88" i="159"/>
  <c r="G88" i="159"/>
  <c r="D88" i="159"/>
  <c r="I87" i="159"/>
  <c r="H87" i="159"/>
  <c r="G87" i="159"/>
  <c r="D87" i="159"/>
  <c r="I86" i="159"/>
  <c r="H86" i="159"/>
  <c r="G86" i="159"/>
  <c r="D86" i="159"/>
  <c r="I85" i="159"/>
  <c r="H85" i="159"/>
  <c r="G85" i="159"/>
  <c r="D85" i="159"/>
  <c r="I84" i="159"/>
  <c r="H84" i="159"/>
  <c r="G84" i="159"/>
  <c r="D84" i="159"/>
  <c r="I83" i="159"/>
  <c r="H83" i="159"/>
  <c r="G83" i="159"/>
  <c r="D83" i="159"/>
  <c r="I82" i="159"/>
  <c r="H82" i="159"/>
  <c r="G82" i="159"/>
  <c r="D82" i="159"/>
  <c r="I81" i="159"/>
  <c r="I100" i="159" s="1"/>
  <c r="H81" i="159"/>
  <c r="H100" i="159" s="1"/>
  <c r="G81" i="159"/>
  <c r="G100" i="159" s="1"/>
  <c r="D81" i="159"/>
  <c r="D100" i="159" s="1"/>
  <c r="G58" i="159"/>
  <c r="C58" i="159"/>
  <c r="I58" i="159" s="1"/>
  <c r="B58" i="159"/>
  <c r="I57" i="159"/>
  <c r="H57" i="159"/>
  <c r="G57" i="159"/>
  <c r="D57" i="159"/>
  <c r="I56" i="159"/>
  <c r="H56" i="159"/>
  <c r="G56" i="159"/>
  <c r="D56" i="159"/>
  <c r="I55" i="159"/>
  <c r="H55" i="159"/>
  <c r="G55" i="159"/>
  <c r="D55" i="159"/>
  <c r="I54" i="159"/>
  <c r="H54" i="159"/>
  <c r="G54" i="159"/>
  <c r="D54" i="159"/>
  <c r="I53" i="159"/>
  <c r="H53" i="159"/>
  <c r="G53" i="159"/>
  <c r="D53" i="159"/>
  <c r="I52" i="159"/>
  <c r="H52" i="159"/>
  <c r="G52" i="159"/>
  <c r="D52" i="159"/>
  <c r="I51" i="159"/>
  <c r="H51" i="159"/>
  <c r="G51" i="159"/>
  <c r="D51" i="159"/>
  <c r="I50" i="159"/>
  <c r="H50" i="159"/>
  <c r="G50" i="159"/>
  <c r="D50" i="159"/>
  <c r="I49" i="159"/>
  <c r="H49" i="159"/>
  <c r="G49" i="159"/>
  <c r="D49" i="159"/>
  <c r="I48" i="159"/>
  <c r="H48" i="159"/>
  <c r="G48" i="159"/>
  <c r="D48" i="159"/>
  <c r="I47" i="159"/>
  <c r="H47" i="159"/>
  <c r="G47" i="159"/>
  <c r="D47" i="159"/>
  <c r="I46" i="159"/>
  <c r="H46" i="159"/>
  <c r="G46" i="159"/>
  <c r="D46" i="159"/>
  <c r="D58" i="159" s="1"/>
  <c r="F28" i="159"/>
  <c r="F59" i="159" s="1"/>
  <c r="E28" i="159"/>
  <c r="E59" i="159" s="1"/>
  <c r="C28" i="159"/>
  <c r="C59" i="159" s="1"/>
  <c r="B28" i="159"/>
  <c r="I27" i="159"/>
  <c r="H27" i="159"/>
  <c r="G27" i="159"/>
  <c r="D27" i="159"/>
  <c r="I26" i="159"/>
  <c r="H26" i="159"/>
  <c r="G26" i="159"/>
  <c r="D26" i="159"/>
  <c r="I25" i="159"/>
  <c r="H25" i="159"/>
  <c r="G25" i="159"/>
  <c r="D25" i="159"/>
  <c r="I24" i="159"/>
  <c r="H24" i="159"/>
  <c r="G24" i="159"/>
  <c r="D24" i="159"/>
  <c r="I23" i="159"/>
  <c r="H23" i="159"/>
  <c r="G23" i="159"/>
  <c r="D23" i="159"/>
  <c r="I22" i="159"/>
  <c r="H22" i="159"/>
  <c r="G22" i="159"/>
  <c r="D22" i="159"/>
  <c r="I21" i="159"/>
  <c r="H21" i="159"/>
  <c r="G21" i="159"/>
  <c r="D21" i="159"/>
  <c r="I20" i="159"/>
  <c r="H20" i="159"/>
  <c r="G20" i="159"/>
  <c r="D20" i="159"/>
  <c r="I19" i="159"/>
  <c r="H19" i="159"/>
  <c r="G19" i="159"/>
  <c r="D19" i="159"/>
  <c r="I18" i="159"/>
  <c r="H18" i="159"/>
  <c r="G18" i="159"/>
  <c r="D18" i="159"/>
  <c r="I17" i="159"/>
  <c r="H17" i="159"/>
  <c r="G17" i="159"/>
  <c r="D17" i="159"/>
  <c r="I16" i="159"/>
  <c r="H16" i="159"/>
  <c r="G16" i="159"/>
  <c r="D16" i="159"/>
  <c r="I15" i="159"/>
  <c r="H15" i="159"/>
  <c r="G15" i="159"/>
  <c r="D15" i="159"/>
  <c r="I14" i="159"/>
  <c r="H14" i="159"/>
  <c r="G14" i="159"/>
  <c r="D14" i="159"/>
  <c r="I13" i="159"/>
  <c r="H13" i="159"/>
  <c r="G13" i="159"/>
  <c r="D13" i="159"/>
  <c r="I12" i="159"/>
  <c r="H12" i="159"/>
  <c r="G12" i="159"/>
  <c r="D12" i="159"/>
  <c r="I11" i="159"/>
  <c r="H11" i="159"/>
  <c r="G11" i="159"/>
  <c r="D11" i="159"/>
  <c r="I10" i="159"/>
  <c r="H10" i="159"/>
  <c r="G10" i="159"/>
  <c r="D10" i="159"/>
  <c r="I9" i="159"/>
  <c r="I28" i="159" s="1"/>
  <c r="H9" i="159"/>
  <c r="H28" i="159" s="1"/>
  <c r="G9" i="159"/>
  <c r="G28" i="159" s="1"/>
  <c r="D9" i="159"/>
  <c r="D28" i="159" s="1"/>
  <c r="D59" i="159" s="1"/>
  <c r="G130" i="158"/>
  <c r="C130" i="158"/>
  <c r="I130" i="158" s="1"/>
  <c r="B130" i="158"/>
  <c r="I129" i="158"/>
  <c r="H129" i="158"/>
  <c r="G129" i="158"/>
  <c r="D129" i="158"/>
  <c r="I128" i="158"/>
  <c r="H128" i="158"/>
  <c r="G128" i="158"/>
  <c r="D128" i="158"/>
  <c r="I127" i="158"/>
  <c r="H127" i="158"/>
  <c r="G127" i="158"/>
  <c r="D127" i="158"/>
  <c r="I126" i="158"/>
  <c r="H126" i="158"/>
  <c r="G126" i="158"/>
  <c r="D126" i="158"/>
  <c r="I125" i="158"/>
  <c r="H125" i="158"/>
  <c r="G125" i="158"/>
  <c r="D125" i="158"/>
  <c r="I124" i="158"/>
  <c r="H124" i="158"/>
  <c r="G124" i="158"/>
  <c r="D124" i="158"/>
  <c r="I123" i="158"/>
  <c r="H123" i="158"/>
  <c r="G123" i="158"/>
  <c r="D123" i="158"/>
  <c r="I122" i="158"/>
  <c r="H122" i="158"/>
  <c r="G122" i="158"/>
  <c r="D122" i="158"/>
  <c r="D130" i="158" s="1"/>
  <c r="G104" i="158"/>
  <c r="F104" i="158"/>
  <c r="F131" i="158" s="1"/>
  <c r="E104" i="158"/>
  <c r="E131" i="158" s="1"/>
  <c r="C104" i="158"/>
  <c r="B104" i="158"/>
  <c r="I103" i="158"/>
  <c r="H103" i="158"/>
  <c r="D103" i="158"/>
  <c r="J103" i="158" s="1"/>
  <c r="I102" i="158"/>
  <c r="H102" i="158"/>
  <c r="D102" i="158"/>
  <c r="J102" i="158" s="1"/>
  <c r="I101" i="158"/>
  <c r="H101" i="158"/>
  <c r="D101" i="158"/>
  <c r="J101" i="158" s="1"/>
  <c r="I100" i="158"/>
  <c r="H100" i="158"/>
  <c r="D100" i="158"/>
  <c r="J100" i="158" s="1"/>
  <c r="I99" i="158"/>
  <c r="H99" i="158"/>
  <c r="D99" i="158"/>
  <c r="J99" i="158" s="1"/>
  <c r="I98" i="158"/>
  <c r="H98" i="158"/>
  <c r="D98" i="158"/>
  <c r="J98" i="158" s="1"/>
  <c r="I97" i="158"/>
  <c r="H97" i="158"/>
  <c r="D97" i="158"/>
  <c r="J97" i="158" s="1"/>
  <c r="I96" i="158"/>
  <c r="H96" i="158"/>
  <c r="D96" i="158"/>
  <c r="J96" i="158" s="1"/>
  <c r="I95" i="158"/>
  <c r="H95" i="158"/>
  <c r="D95" i="158"/>
  <c r="J95" i="158" s="1"/>
  <c r="I94" i="158"/>
  <c r="H94" i="158"/>
  <c r="D94" i="158"/>
  <c r="J94" i="158" s="1"/>
  <c r="I93" i="158"/>
  <c r="H93" i="158"/>
  <c r="D93" i="158"/>
  <c r="J93" i="158" s="1"/>
  <c r="I92" i="158"/>
  <c r="H92" i="158"/>
  <c r="D92" i="158"/>
  <c r="J92" i="158" s="1"/>
  <c r="I91" i="158"/>
  <c r="H91" i="158"/>
  <c r="D91" i="158"/>
  <c r="J91" i="158" s="1"/>
  <c r="I90" i="158"/>
  <c r="H90" i="158"/>
  <c r="D90" i="158"/>
  <c r="J90" i="158" s="1"/>
  <c r="I89" i="158"/>
  <c r="H89" i="158"/>
  <c r="D89" i="158"/>
  <c r="J89" i="158" s="1"/>
  <c r="I88" i="158"/>
  <c r="H88" i="158"/>
  <c r="D88" i="158"/>
  <c r="F53" i="158"/>
  <c r="E53" i="158"/>
  <c r="C53" i="158"/>
  <c r="B53" i="158"/>
  <c r="I52" i="158"/>
  <c r="H52" i="158"/>
  <c r="G52" i="158"/>
  <c r="D52" i="158"/>
  <c r="I51" i="158"/>
  <c r="H51" i="158"/>
  <c r="G51" i="158"/>
  <c r="D51" i="158"/>
  <c r="I50" i="158"/>
  <c r="H50" i="158"/>
  <c r="G50" i="158"/>
  <c r="D50" i="158"/>
  <c r="I49" i="158"/>
  <c r="H49" i="158"/>
  <c r="G49" i="158"/>
  <c r="D49" i="158"/>
  <c r="I48" i="158"/>
  <c r="H48" i="158"/>
  <c r="G48" i="158"/>
  <c r="D48" i="158"/>
  <c r="I47" i="158"/>
  <c r="H47" i="158"/>
  <c r="G47" i="158"/>
  <c r="D47" i="158"/>
  <c r="I46" i="158"/>
  <c r="H46" i="158"/>
  <c r="G46" i="158"/>
  <c r="D46" i="158"/>
  <c r="I45" i="158"/>
  <c r="H45" i="158"/>
  <c r="G45" i="158"/>
  <c r="D45" i="158"/>
  <c r="G25" i="158"/>
  <c r="F25" i="158"/>
  <c r="F54" i="158" s="1"/>
  <c r="E25" i="158"/>
  <c r="C25" i="158"/>
  <c r="B25" i="158"/>
  <c r="I24" i="158"/>
  <c r="H24" i="158"/>
  <c r="D24" i="158"/>
  <c r="J24" i="158" s="1"/>
  <c r="I23" i="158"/>
  <c r="H23" i="158"/>
  <c r="D23" i="158"/>
  <c r="J23" i="158" s="1"/>
  <c r="I22" i="158"/>
  <c r="H22" i="158"/>
  <c r="D22" i="158"/>
  <c r="J22" i="158" s="1"/>
  <c r="I21" i="158"/>
  <c r="H21" i="158"/>
  <c r="D21" i="158"/>
  <c r="J21" i="158" s="1"/>
  <c r="I20" i="158"/>
  <c r="H20" i="158"/>
  <c r="D20" i="158"/>
  <c r="J20" i="158" s="1"/>
  <c r="I19" i="158"/>
  <c r="H19" i="158"/>
  <c r="D19" i="158"/>
  <c r="J19" i="158" s="1"/>
  <c r="I18" i="158"/>
  <c r="H18" i="158"/>
  <c r="D18" i="158"/>
  <c r="J18" i="158" s="1"/>
  <c r="I17" i="158"/>
  <c r="H17" i="158"/>
  <c r="D17" i="158"/>
  <c r="J17" i="158" s="1"/>
  <c r="I16" i="158"/>
  <c r="H16" i="158"/>
  <c r="D16" i="158"/>
  <c r="J16" i="158" s="1"/>
  <c r="I15" i="158"/>
  <c r="H15" i="158"/>
  <c r="D15" i="158"/>
  <c r="J15" i="158" s="1"/>
  <c r="I14" i="158"/>
  <c r="H14" i="158"/>
  <c r="D14" i="158"/>
  <c r="J14" i="158" s="1"/>
  <c r="I13" i="158"/>
  <c r="H13" i="158"/>
  <c r="D13" i="158"/>
  <c r="J13" i="158" s="1"/>
  <c r="I12" i="158"/>
  <c r="H12" i="158"/>
  <c r="D12" i="158"/>
  <c r="J12" i="158" s="1"/>
  <c r="I11" i="158"/>
  <c r="H11" i="158"/>
  <c r="D11" i="158"/>
  <c r="J11" i="158" s="1"/>
  <c r="I10" i="158"/>
  <c r="H10" i="158"/>
  <c r="D10" i="158"/>
  <c r="J10" i="158" s="1"/>
  <c r="I9" i="158"/>
  <c r="H9" i="158"/>
  <c r="D9" i="158"/>
  <c r="I35" i="157"/>
  <c r="H35" i="157"/>
  <c r="F35" i="157"/>
  <c r="E35" i="157"/>
  <c r="C35" i="157"/>
  <c r="B35" i="157"/>
  <c r="L34" i="157"/>
  <c r="K34" i="157"/>
  <c r="J34" i="157"/>
  <c r="G34" i="157"/>
  <c r="D34" i="157"/>
  <c r="L33" i="157"/>
  <c r="K33" i="157"/>
  <c r="J33" i="157"/>
  <c r="G33" i="157"/>
  <c r="D33" i="157"/>
  <c r="L32" i="157"/>
  <c r="K32" i="157"/>
  <c r="J32" i="157"/>
  <c r="G32" i="157"/>
  <c r="D32" i="157"/>
  <c r="L31" i="157"/>
  <c r="K31" i="157"/>
  <c r="J31" i="157"/>
  <c r="G31" i="157"/>
  <c r="D31" i="157"/>
  <c r="L30" i="157"/>
  <c r="K30" i="157"/>
  <c r="J30" i="157"/>
  <c r="G30" i="157"/>
  <c r="D30" i="157"/>
  <c r="L29" i="157"/>
  <c r="K29" i="157"/>
  <c r="J29" i="157"/>
  <c r="G29" i="157"/>
  <c r="D29" i="157"/>
  <c r="L28" i="157"/>
  <c r="K28" i="157"/>
  <c r="J28" i="157"/>
  <c r="G28" i="157"/>
  <c r="D28" i="157"/>
  <c r="L27" i="157"/>
  <c r="K27" i="157"/>
  <c r="J27" i="157"/>
  <c r="G27" i="157"/>
  <c r="D27" i="157"/>
  <c r="I25" i="157"/>
  <c r="H25" i="157"/>
  <c r="F25" i="157"/>
  <c r="E25" i="157"/>
  <c r="C25" i="157"/>
  <c r="B25" i="157"/>
  <c r="L24" i="157"/>
  <c r="K24" i="157"/>
  <c r="J24" i="157"/>
  <c r="G24" i="157"/>
  <c r="D24" i="157"/>
  <c r="L23" i="157"/>
  <c r="K23" i="157"/>
  <c r="M23" i="157" s="1"/>
  <c r="J23" i="157"/>
  <c r="G23" i="157"/>
  <c r="D23" i="157"/>
  <c r="L22" i="157"/>
  <c r="K22" i="157"/>
  <c r="J22" i="157"/>
  <c r="G22" i="157"/>
  <c r="D22" i="157"/>
  <c r="L21" i="157"/>
  <c r="K21" i="157"/>
  <c r="M21" i="157" s="1"/>
  <c r="J21" i="157"/>
  <c r="G21" i="157"/>
  <c r="D21" i="157"/>
  <c r="L20" i="157"/>
  <c r="K20" i="157"/>
  <c r="J20" i="157"/>
  <c r="G20" i="157"/>
  <c r="D20" i="157"/>
  <c r="L19" i="157"/>
  <c r="K19" i="157"/>
  <c r="M19" i="157" s="1"/>
  <c r="J19" i="157"/>
  <c r="G19" i="157"/>
  <c r="D19" i="157"/>
  <c r="L18" i="157"/>
  <c r="K18" i="157"/>
  <c r="J18" i="157"/>
  <c r="G18" i="157"/>
  <c r="D18" i="157"/>
  <c r="L17" i="157"/>
  <c r="K17" i="157"/>
  <c r="M17" i="157" s="1"/>
  <c r="J17" i="157"/>
  <c r="G17" i="157"/>
  <c r="D17" i="157"/>
  <c r="L16" i="157"/>
  <c r="K16" i="157"/>
  <c r="J16" i="157"/>
  <c r="G16" i="157"/>
  <c r="D16" i="157"/>
  <c r="L15" i="157"/>
  <c r="K15" i="157"/>
  <c r="M15" i="157" s="1"/>
  <c r="J15" i="157"/>
  <c r="G15" i="157"/>
  <c r="D15" i="157"/>
  <c r="L14" i="157"/>
  <c r="K14" i="157"/>
  <c r="J14" i="157"/>
  <c r="G14" i="157"/>
  <c r="D14" i="157"/>
  <c r="L13" i="157"/>
  <c r="K13" i="157"/>
  <c r="M13" i="157" s="1"/>
  <c r="J13" i="157"/>
  <c r="G13" i="157"/>
  <c r="D13" i="157"/>
  <c r="L12" i="157"/>
  <c r="K12" i="157"/>
  <c r="J12" i="157"/>
  <c r="G12" i="157"/>
  <c r="D12" i="157"/>
  <c r="L11" i="157"/>
  <c r="K11" i="157"/>
  <c r="M11" i="157" s="1"/>
  <c r="J11" i="157"/>
  <c r="G11" i="157"/>
  <c r="D11" i="157"/>
  <c r="L10" i="157"/>
  <c r="K10" i="157"/>
  <c r="J10" i="157"/>
  <c r="G10" i="157"/>
  <c r="D10" i="157"/>
  <c r="L9" i="157"/>
  <c r="K9" i="157"/>
  <c r="M9" i="157" s="1"/>
  <c r="J9" i="157"/>
  <c r="G9" i="157"/>
  <c r="D9" i="157"/>
  <c r="F183" i="156"/>
  <c r="E183" i="156"/>
  <c r="C183" i="156"/>
  <c r="C184" i="156" s="1"/>
  <c r="B183" i="156"/>
  <c r="G182" i="156"/>
  <c r="J182" i="156" s="1"/>
  <c r="G125" i="156"/>
  <c r="F125" i="156"/>
  <c r="E125" i="156"/>
  <c r="C125" i="156"/>
  <c r="B125" i="156"/>
  <c r="I124" i="156"/>
  <c r="H124" i="156"/>
  <c r="D124" i="156"/>
  <c r="J124" i="156" s="1"/>
  <c r="I123" i="156"/>
  <c r="H123" i="156"/>
  <c r="D123" i="156"/>
  <c r="J123" i="156" s="1"/>
  <c r="I122" i="156"/>
  <c r="H122" i="156"/>
  <c r="D122" i="156"/>
  <c r="J122" i="156" s="1"/>
  <c r="I121" i="156"/>
  <c r="H121" i="156"/>
  <c r="D121" i="156"/>
  <c r="J121" i="156" s="1"/>
  <c r="I120" i="156"/>
  <c r="H120" i="156"/>
  <c r="D120" i="156"/>
  <c r="J120" i="156" s="1"/>
  <c r="I119" i="156"/>
  <c r="H119" i="156"/>
  <c r="D119" i="156"/>
  <c r="J119" i="156" s="1"/>
  <c r="I118" i="156"/>
  <c r="H118" i="156"/>
  <c r="D118" i="156"/>
  <c r="J118" i="156" s="1"/>
  <c r="I117" i="156"/>
  <c r="H117" i="156"/>
  <c r="D117" i="156"/>
  <c r="G105" i="156"/>
  <c r="F105" i="156"/>
  <c r="E105" i="156"/>
  <c r="C105" i="156"/>
  <c r="B105" i="156"/>
  <c r="I104" i="156"/>
  <c r="H104" i="156"/>
  <c r="D104" i="156"/>
  <c r="J104" i="156" s="1"/>
  <c r="I103" i="156"/>
  <c r="H103" i="156"/>
  <c r="D103" i="156"/>
  <c r="J103" i="156" s="1"/>
  <c r="I102" i="156"/>
  <c r="H102" i="156"/>
  <c r="D102" i="156"/>
  <c r="J102" i="156" s="1"/>
  <c r="I101" i="156"/>
  <c r="H101" i="156"/>
  <c r="D101" i="156"/>
  <c r="J101" i="156" s="1"/>
  <c r="I100" i="156"/>
  <c r="H100" i="156"/>
  <c r="D100" i="156"/>
  <c r="J100" i="156" s="1"/>
  <c r="I99" i="156"/>
  <c r="H99" i="156"/>
  <c r="D99" i="156"/>
  <c r="J99" i="156" s="1"/>
  <c r="I98" i="156"/>
  <c r="H98" i="156"/>
  <c r="D98" i="156"/>
  <c r="J98" i="156" s="1"/>
  <c r="I97" i="156"/>
  <c r="H97" i="156"/>
  <c r="D97" i="156"/>
  <c r="J97" i="156" s="1"/>
  <c r="I96" i="156"/>
  <c r="H96" i="156"/>
  <c r="D96" i="156"/>
  <c r="J96" i="156" s="1"/>
  <c r="I95" i="156"/>
  <c r="H95" i="156"/>
  <c r="D95" i="156"/>
  <c r="J95" i="156" s="1"/>
  <c r="I94" i="156"/>
  <c r="H94" i="156"/>
  <c r="D94" i="156"/>
  <c r="J94" i="156" s="1"/>
  <c r="I93" i="156"/>
  <c r="H93" i="156"/>
  <c r="D93" i="156"/>
  <c r="J93" i="156" s="1"/>
  <c r="I92" i="156"/>
  <c r="H92" i="156"/>
  <c r="D92" i="156"/>
  <c r="J92" i="156" s="1"/>
  <c r="I91" i="156"/>
  <c r="H91" i="156"/>
  <c r="D91" i="156"/>
  <c r="J91" i="156" s="1"/>
  <c r="I90" i="156"/>
  <c r="H90" i="156"/>
  <c r="D90" i="156"/>
  <c r="J90" i="156" s="1"/>
  <c r="I89" i="156"/>
  <c r="H89" i="156"/>
  <c r="D89" i="156"/>
  <c r="J89" i="156" s="1"/>
  <c r="G52" i="156"/>
  <c r="C52" i="156"/>
  <c r="I52" i="156" s="1"/>
  <c r="B52" i="156"/>
  <c r="I51" i="156"/>
  <c r="H51" i="156"/>
  <c r="G51" i="156"/>
  <c r="D51" i="156"/>
  <c r="I50" i="156"/>
  <c r="H50" i="156"/>
  <c r="G50" i="156"/>
  <c r="D50" i="156"/>
  <c r="I49" i="156"/>
  <c r="H49" i="156"/>
  <c r="G49" i="156"/>
  <c r="D49" i="156"/>
  <c r="I48" i="156"/>
  <c r="H48" i="156"/>
  <c r="G48" i="156"/>
  <c r="D48" i="156"/>
  <c r="I47" i="156"/>
  <c r="H47" i="156"/>
  <c r="G47" i="156"/>
  <c r="D47" i="156"/>
  <c r="I46" i="156"/>
  <c r="H46" i="156"/>
  <c r="G46" i="156"/>
  <c r="D46" i="156"/>
  <c r="I45" i="156"/>
  <c r="H45" i="156"/>
  <c r="G45" i="156"/>
  <c r="D45" i="156"/>
  <c r="I44" i="156"/>
  <c r="H44" i="156"/>
  <c r="G44" i="156"/>
  <c r="D44" i="156"/>
  <c r="G25" i="156"/>
  <c r="F25" i="156"/>
  <c r="F53" i="156" s="1"/>
  <c r="E25" i="156"/>
  <c r="E53" i="156" s="1"/>
  <c r="C25" i="156"/>
  <c r="B25" i="156"/>
  <c r="I24" i="156"/>
  <c r="H24" i="156"/>
  <c r="D24" i="156"/>
  <c r="J24" i="156" s="1"/>
  <c r="I23" i="156"/>
  <c r="H23" i="156"/>
  <c r="D23" i="156"/>
  <c r="J23" i="156" s="1"/>
  <c r="I22" i="156"/>
  <c r="H22" i="156"/>
  <c r="D22" i="156"/>
  <c r="J22" i="156" s="1"/>
  <c r="I21" i="156"/>
  <c r="H21" i="156"/>
  <c r="D21" i="156"/>
  <c r="J21" i="156" s="1"/>
  <c r="I20" i="156"/>
  <c r="H20" i="156"/>
  <c r="D20" i="156"/>
  <c r="J20" i="156" s="1"/>
  <c r="I19" i="156"/>
  <c r="H19" i="156"/>
  <c r="D19" i="156"/>
  <c r="J19" i="156" s="1"/>
  <c r="I18" i="156"/>
  <c r="H18" i="156"/>
  <c r="D18" i="156"/>
  <c r="J18" i="156" s="1"/>
  <c r="I17" i="156"/>
  <c r="H17" i="156"/>
  <c r="D17" i="156"/>
  <c r="J17" i="156" s="1"/>
  <c r="I16" i="156"/>
  <c r="H16" i="156"/>
  <c r="D16" i="156"/>
  <c r="J16" i="156" s="1"/>
  <c r="I15" i="156"/>
  <c r="H15" i="156"/>
  <c r="D15" i="156"/>
  <c r="J15" i="156" s="1"/>
  <c r="I14" i="156"/>
  <c r="H14" i="156"/>
  <c r="D14" i="156"/>
  <c r="J14" i="156" s="1"/>
  <c r="I13" i="156"/>
  <c r="H13" i="156"/>
  <c r="D13" i="156"/>
  <c r="J13" i="156" s="1"/>
  <c r="I12" i="156"/>
  <c r="H12" i="156"/>
  <c r="D12" i="156"/>
  <c r="J12" i="156" s="1"/>
  <c r="I11" i="156"/>
  <c r="H11" i="156"/>
  <c r="D11" i="156"/>
  <c r="J11" i="156" s="1"/>
  <c r="I10" i="156"/>
  <c r="H10" i="156"/>
  <c r="D10" i="156"/>
  <c r="J10" i="156" s="1"/>
  <c r="I9" i="156"/>
  <c r="H9" i="156"/>
  <c r="D9" i="156"/>
  <c r="J9" i="156" s="1"/>
  <c r="H16" i="153"/>
  <c r="F73" i="155"/>
  <c r="E73" i="155"/>
  <c r="C73" i="155"/>
  <c r="B73" i="155"/>
  <c r="I72" i="155"/>
  <c r="H72" i="155"/>
  <c r="D72" i="155"/>
  <c r="J72" i="155" s="1"/>
  <c r="I71" i="155"/>
  <c r="H71" i="155"/>
  <c r="D71" i="155"/>
  <c r="J71" i="155" s="1"/>
  <c r="I70" i="155"/>
  <c r="H70" i="155"/>
  <c r="G70" i="155"/>
  <c r="D70" i="155"/>
  <c r="I69" i="155"/>
  <c r="H69" i="155"/>
  <c r="G69" i="155"/>
  <c r="D69" i="155"/>
  <c r="I68" i="155"/>
  <c r="H68" i="155"/>
  <c r="G68" i="155"/>
  <c r="D68" i="155"/>
  <c r="I67" i="155"/>
  <c r="H67" i="155"/>
  <c r="G67" i="155"/>
  <c r="D67" i="155"/>
  <c r="I66" i="155"/>
  <c r="H66" i="155"/>
  <c r="G66" i="155"/>
  <c r="D66" i="155"/>
  <c r="I65" i="155"/>
  <c r="H65" i="155"/>
  <c r="G65" i="155"/>
  <c r="D65" i="155"/>
  <c r="I64" i="155"/>
  <c r="H64" i="155"/>
  <c r="G64" i="155"/>
  <c r="G73" i="155" s="1"/>
  <c r="D64" i="155"/>
  <c r="G62" i="155"/>
  <c r="F62" i="155"/>
  <c r="E62" i="155"/>
  <c r="C62" i="155"/>
  <c r="B62" i="155"/>
  <c r="I61" i="155"/>
  <c r="H61" i="155"/>
  <c r="D61" i="155"/>
  <c r="J61" i="155" s="1"/>
  <c r="I60" i="155"/>
  <c r="H60" i="155"/>
  <c r="D60" i="155"/>
  <c r="J60" i="155" s="1"/>
  <c r="I59" i="155"/>
  <c r="H59" i="155"/>
  <c r="D59" i="155"/>
  <c r="J59" i="155" s="1"/>
  <c r="I58" i="155"/>
  <c r="H58" i="155"/>
  <c r="D58" i="155"/>
  <c r="J58" i="155" s="1"/>
  <c r="I57" i="155"/>
  <c r="H57" i="155"/>
  <c r="D57" i="155"/>
  <c r="J57" i="155" s="1"/>
  <c r="I56" i="155"/>
  <c r="H56" i="155"/>
  <c r="D56" i="155"/>
  <c r="J56" i="155" s="1"/>
  <c r="I55" i="155"/>
  <c r="H55" i="155"/>
  <c r="D55" i="155"/>
  <c r="J55" i="155" s="1"/>
  <c r="I54" i="155"/>
  <c r="H54" i="155"/>
  <c r="D54" i="155"/>
  <c r="J54" i="155" s="1"/>
  <c r="I53" i="155"/>
  <c r="H53" i="155"/>
  <c r="D53" i="155"/>
  <c r="J53" i="155" s="1"/>
  <c r="I52" i="155"/>
  <c r="H52" i="155"/>
  <c r="D52" i="155"/>
  <c r="J52" i="155" s="1"/>
  <c r="I51" i="155"/>
  <c r="H51" i="155"/>
  <c r="D51" i="155"/>
  <c r="J51" i="155" s="1"/>
  <c r="I50" i="155"/>
  <c r="H50" i="155"/>
  <c r="D50" i="155"/>
  <c r="J50" i="155" s="1"/>
  <c r="I49" i="155"/>
  <c r="H49" i="155"/>
  <c r="D49" i="155"/>
  <c r="J49" i="155" s="1"/>
  <c r="F33" i="155"/>
  <c r="E33" i="155"/>
  <c r="C33" i="155"/>
  <c r="B33" i="155"/>
  <c r="I32" i="155"/>
  <c r="H32" i="155"/>
  <c r="G32" i="155"/>
  <c r="D32" i="155"/>
  <c r="I31" i="155"/>
  <c r="H31" i="155"/>
  <c r="G31" i="155"/>
  <c r="D31" i="155"/>
  <c r="I30" i="155"/>
  <c r="H30" i="155"/>
  <c r="G30" i="155"/>
  <c r="D30" i="155"/>
  <c r="I29" i="155"/>
  <c r="H29" i="155"/>
  <c r="G29" i="155"/>
  <c r="D29" i="155"/>
  <c r="I28" i="155"/>
  <c r="H28" i="155"/>
  <c r="G28" i="155"/>
  <c r="D28" i="155"/>
  <c r="I27" i="155"/>
  <c r="H27" i="155"/>
  <c r="G27" i="155"/>
  <c r="D27" i="155"/>
  <c r="I26" i="155"/>
  <c r="H26" i="155"/>
  <c r="G26" i="155"/>
  <c r="D26" i="155"/>
  <c r="I25" i="155"/>
  <c r="H25" i="155"/>
  <c r="G25" i="155"/>
  <c r="D25" i="155"/>
  <c r="I24" i="155"/>
  <c r="I33" i="155" s="1"/>
  <c r="H24" i="155"/>
  <c r="H33" i="155" s="1"/>
  <c r="G24" i="155"/>
  <c r="D24" i="155"/>
  <c r="G22" i="155"/>
  <c r="F22" i="155"/>
  <c r="E22" i="155"/>
  <c r="C22" i="155"/>
  <c r="B22" i="155"/>
  <c r="I21" i="155"/>
  <c r="H21" i="155"/>
  <c r="D21" i="155"/>
  <c r="I20" i="155"/>
  <c r="H20" i="155"/>
  <c r="D20" i="155"/>
  <c r="I19" i="155"/>
  <c r="H19" i="155"/>
  <c r="D19" i="155"/>
  <c r="I18" i="155"/>
  <c r="H18" i="155"/>
  <c r="D18" i="155"/>
  <c r="I17" i="155"/>
  <c r="H17" i="155"/>
  <c r="D17" i="155"/>
  <c r="I16" i="155"/>
  <c r="H16" i="155"/>
  <c r="D16" i="155"/>
  <c r="I15" i="155"/>
  <c r="H15" i="155"/>
  <c r="D15" i="155"/>
  <c r="I14" i="155"/>
  <c r="H14" i="155"/>
  <c r="D14" i="155"/>
  <c r="I13" i="155"/>
  <c r="H13" i="155"/>
  <c r="D13" i="155"/>
  <c r="I12" i="155"/>
  <c r="H12" i="155"/>
  <c r="D12" i="155"/>
  <c r="I11" i="155"/>
  <c r="H11" i="155"/>
  <c r="D11" i="155"/>
  <c r="I10" i="155"/>
  <c r="H10" i="155"/>
  <c r="D10" i="155"/>
  <c r="I9" i="155"/>
  <c r="H9" i="155"/>
  <c r="D9" i="155"/>
  <c r="I33" i="154"/>
  <c r="H33" i="154"/>
  <c r="F33" i="154"/>
  <c r="E33" i="154"/>
  <c r="C33" i="154"/>
  <c r="B33" i="154"/>
  <c r="L32" i="154"/>
  <c r="K32" i="154"/>
  <c r="J32" i="154"/>
  <c r="G32" i="154"/>
  <c r="D32" i="154"/>
  <c r="L31" i="154"/>
  <c r="K31" i="154"/>
  <c r="J31" i="154"/>
  <c r="G31" i="154"/>
  <c r="D31" i="154"/>
  <c r="L30" i="154"/>
  <c r="K30" i="154"/>
  <c r="J30" i="154"/>
  <c r="G30" i="154"/>
  <c r="D30" i="154"/>
  <c r="L29" i="154"/>
  <c r="K29" i="154"/>
  <c r="J29" i="154"/>
  <c r="G29" i="154"/>
  <c r="D29" i="154"/>
  <c r="L28" i="154"/>
  <c r="K28" i="154"/>
  <c r="J28" i="154"/>
  <c r="G28" i="154"/>
  <c r="D28" i="154"/>
  <c r="L27" i="154"/>
  <c r="K27" i="154"/>
  <c r="J27" i="154"/>
  <c r="G27" i="154"/>
  <c r="D27" i="154"/>
  <c r="L26" i="154"/>
  <c r="K26" i="154"/>
  <c r="J26" i="154"/>
  <c r="G26" i="154"/>
  <c r="D26" i="154"/>
  <c r="L25" i="154"/>
  <c r="K25" i="154"/>
  <c r="J25" i="154"/>
  <c r="G25" i="154"/>
  <c r="D25" i="154"/>
  <c r="L24" i="154"/>
  <c r="K24" i="154"/>
  <c r="J24" i="154"/>
  <c r="G24" i="154"/>
  <c r="D24" i="154"/>
  <c r="C77" i="153"/>
  <c r="I77" i="153" s="1"/>
  <c r="B77" i="153"/>
  <c r="I76" i="153"/>
  <c r="H76" i="153"/>
  <c r="D76" i="153"/>
  <c r="I75" i="153"/>
  <c r="H75" i="153"/>
  <c r="D75" i="153"/>
  <c r="I74" i="153"/>
  <c r="H74" i="153"/>
  <c r="D74" i="153"/>
  <c r="I73" i="153"/>
  <c r="H73" i="153"/>
  <c r="D73" i="153"/>
  <c r="I72" i="153"/>
  <c r="H72" i="153"/>
  <c r="D72" i="153"/>
  <c r="I71" i="153"/>
  <c r="H71" i="153"/>
  <c r="D71" i="153"/>
  <c r="I70" i="153"/>
  <c r="H70" i="153"/>
  <c r="D70" i="153"/>
  <c r="I69" i="153"/>
  <c r="H69" i="153"/>
  <c r="D69" i="153"/>
  <c r="I68" i="153"/>
  <c r="H68" i="153"/>
  <c r="D68" i="153"/>
  <c r="I67" i="153"/>
  <c r="H67" i="153"/>
  <c r="D67" i="153"/>
  <c r="F65" i="153"/>
  <c r="F78" i="153" s="1"/>
  <c r="E65" i="153"/>
  <c r="E78" i="153" s="1"/>
  <c r="C65" i="153"/>
  <c r="B65" i="153"/>
  <c r="I64" i="153"/>
  <c r="H64" i="153"/>
  <c r="G64" i="153"/>
  <c r="D64" i="153"/>
  <c r="I63" i="153"/>
  <c r="H63" i="153"/>
  <c r="G63" i="153"/>
  <c r="D63" i="153"/>
  <c r="I62" i="153"/>
  <c r="H62" i="153"/>
  <c r="G62" i="153"/>
  <c r="D62" i="153"/>
  <c r="I61" i="153"/>
  <c r="H61" i="153"/>
  <c r="G61" i="153"/>
  <c r="D61" i="153"/>
  <c r="I60" i="153"/>
  <c r="H60" i="153"/>
  <c r="G60" i="153"/>
  <c r="D60" i="153"/>
  <c r="I59" i="153"/>
  <c r="H59" i="153"/>
  <c r="G59" i="153"/>
  <c r="D59" i="153"/>
  <c r="I58" i="153"/>
  <c r="H58" i="153"/>
  <c r="G58" i="153"/>
  <c r="D58" i="153"/>
  <c r="I57" i="153"/>
  <c r="H57" i="153"/>
  <c r="G57" i="153"/>
  <c r="D57" i="153"/>
  <c r="I56" i="153"/>
  <c r="H56" i="153"/>
  <c r="G56" i="153"/>
  <c r="D56" i="153"/>
  <c r="I55" i="153"/>
  <c r="H55" i="153"/>
  <c r="G55" i="153"/>
  <c r="D55" i="153"/>
  <c r="I54" i="153"/>
  <c r="H54" i="153"/>
  <c r="G54" i="153"/>
  <c r="D54" i="153"/>
  <c r="I53" i="153"/>
  <c r="H53" i="153"/>
  <c r="G53" i="153"/>
  <c r="D53" i="153"/>
  <c r="I52" i="153"/>
  <c r="H52" i="153"/>
  <c r="G52" i="153"/>
  <c r="G65" i="153" s="1"/>
  <c r="G78" i="153" s="1"/>
  <c r="D52" i="153"/>
  <c r="D65" i="153" s="1"/>
  <c r="G34" i="153"/>
  <c r="F34" i="153"/>
  <c r="F35" i="153" s="1"/>
  <c r="E34" i="153"/>
  <c r="E35" i="153" s="1"/>
  <c r="C34" i="153"/>
  <c r="B34" i="153"/>
  <c r="I33" i="153"/>
  <c r="H33" i="153"/>
  <c r="D33" i="153"/>
  <c r="I32" i="153"/>
  <c r="H32" i="153"/>
  <c r="D32" i="153"/>
  <c r="I31" i="153"/>
  <c r="H31" i="153"/>
  <c r="D31" i="153"/>
  <c r="I30" i="153"/>
  <c r="H30" i="153"/>
  <c r="D30" i="153"/>
  <c r="I29" i="153"/>
  <c r="H29" i="153"/>
  <c r="D29" i="153"/>
  <c r="I28" i="153"/>
  <c r="H28" i="153"/>
  <c r="D28" i="153"/>
  <c r="I27" i="153"/>
  <c r="H27" i="153"/>
  <c r="D27" i="153"/>
  <c r="I26" i="153"/>
  <c r="H26" i="153"/>
  <c r="D26" i="153"/>
  <c r="I25" i="153"/>
  <c r="H25" i="153"/>
  <c r="D25" i="153"/>
  <c r="I24" i="153"/>
  <c r="H24" i="153"/>
  <c r="D24" i="153"/>
  <c r="G22" i="153"/>
  <c r="C22" i="153"/>
  <c r="I22" i="153" s="1"/>
  <c r="B22" i="153"/>
  <c r="H22" i="153" s="1"/>
  <c r="I21" i="153"/>
  <c r="H21" i="153"/>
  <c r="G21" i="153"/>
  <c r="D21" i="153"/>
  <c r="I20" i="153"/>
  <c r="H20" i="153"/>
  <c r="G20" i="153"/>
  <c r="D20" i="153"/>
  <c r="I19" i="153"/>
  <c r="H19" i="153"/>
  <c r="G19" i="153"/>
  <c r="D19" i="153"/>
  <c r="I18" i="153"/>
  <c r="H18" i="153"/>
  <c r="G18" i="153"/>
  <c r="D18" i="153"/>
  <c r="I17" i="153"/>
  <c r="H17" i="153"/>
  <c r="G17" i="153"/>
  <c r="D17" i="153"/>
  <c r="I16" i="153"/>
  <c r="G16" i="153"/>
  <c r="D16" i="153"/>
  <c r="I15" i="153"/>
  <c r="H15" i="153"/>
  <c r="G15" i="153"/>
  <c r="D15" i="153"/>
  <c r="I14" i="153"/>
  <c r="H14" i="153"/>
  <c r="G14" i="153"/>
  <c r="D14" i="153"/>
  <c r="I13" i="153"/>
  <c r="H13" i="153"/>
  <c r="G13" i="153"/>
  <c r="D13" i="153"/>
  <c r="I12" i="153"/>
  <c r="H12" i="153"/>
  <c r="G12" i="153"/>
  <c r="D12" i="153"/>
  <c r="I11" i="153"/>
  <c r="H11" i="153"/>
  <c r="G11" i="153"/>
  <c r="D11" i="153"/>
  <c r="I10" i="153"/>
  <c r="H10" i="153"/>
  <c r="G10" i="153"/>
  <c r="D10" i="153"/>
  <c r="I9" i="153"/>
  <c r="H9" i="153"/>
  <c r="G9" i="153"/>
  <c r="D9" i="153"/>
  <c r="F49" i="152"/>
  <c r="E49" i="152"/>
  <c r="D49" i="152"/>
  <c r="C49" i="152"/>
  <c r="B49" i="152"/>
  <c r="I48" i="152"/>
  <c r="H48" i="152"/>
  <c r="G48" i="152"/>
  <c r="J48" i="152" s="1"/>
  <c r="I47" i="152"/>
  <c r="H47" i="152"/>
  <c r="G47" i="152"/>
  <c r="J47" i="152" s="1"/>
  <c r="I46" i="152"/>
  <c r="H46" i="152"/>
  <c r="G46" i="152"/>
  <c r="J46" i="152" s="1"/>
  <c r="I45" i="152"/>
  <c r="H45" i="152"/>
  <c r="G45" i="152"/>
  <c r="J45" i="152" s="1"/>
  <c r="I44" i="152"/>
  <c r="H44" i="152"/>
  <c r="G44" i="152"/>
  <c r="J44" i="152" s="1"/>
  <c r="I43" i="152"/>
  <c r="H43" i="152"/>
  <c r="G43" i="152"/>
  <c r="F16" i="152"/>
  <c r="E16" i="152"/>
  <c r="D16" i="152"/>
  <c r="C16" i="152"/>
  <c r="B16" i="152"/>
  <c r="I15" i="152"/>
  <c r="H15" i="152"/>
  <c r="G15" i="152"/>
  <c r="J15" i="152" s="1"/>
  <c r="I14" i="152"/>
  <c r="H14" i="152"/>
  <c r="G14" i="152"/>
  <c r="J14" i="152" s="1"/>
  <c r="I13" i="152"/>
  <c r="H13" i="152"/>
  <c r="G13" i="152"/>
  <c r="J13" i="152" s="1"/>
  <c r="I12" i="152"/>
  <c r="H12" i="152"/>
  <c r="G12" i="152"/>
  <c r="J12" i="152" s="1"/>
  <c r="I11" i="152"/>
  <c r="H11" i="152"/>
  <c r="G11" i="152"/>
  <c r="J11" i="152" s="1"/>
  <c r="I10" i="152"/>
  <c r="H10" i="152"/>
  <c r="G10" i="152"/>
  <c r="K17" i="151"/>
  <c r="J17" i="151"/>
  <c r="I17" i="151"/>
  <c r="H17" i="151"/>
  <c r="G17" i="151"/>
  <c r="F17" i="151"/>
  <c r="E17" i="151"/>
  <c r="D17" i="151"/>
  <c r="C17" i="151"/>
  <c r="B17" i="151"/>
  <c r="J74" i="150"/>
  <c r="I74" i="150"/>
  <c r="I84" i="150" s="1"/>
  <c r="F48" i="150"/>
  <c r="E48" i="150"/>
  <c r="D48" i="150"/>
  <c r="C48" i="150"/>
  <c r="B48" i="150"/>
  <c r="I47" i="150"/>
  <c r="H47" i="150"/>
  <c r="G47" i="150"/>
  <c r="J47" i="150" s="1"/>
  <c r="I46" i="150"/>
  <c r="H46" i="150"/>
  <c r="G46" i="150"/>
  <c r="J46" i="150" s="1"/>
  <c r="I45" i="150"/>
  <c r="H45" i="150"/>
  <c r="G45" i="150"/>
  <c r="J45" i="150" s="1"/>
  <c r="I44" i="150"/>
  <c r="H44" i="150"/>
  <c r="G44" i="150"/>
  <c r="J44" i="150" s="1"/>
  <c r="I43" i="150"/>
  <c r="H43" i="150"/>
  <c r="G43" i="150"/>
  <c r="J43" i="150" s="1"/>
  <c r="I42" i="150"/>
  <c r="H42" i="150"/>
  <c r="G42" i="150"/>
  <c r="G15" i="150"/>
  <c r="F15" i="150"/>
  <c r="E15" i="150"/>
  <c r="D15" i="150"/>
  <c r="C15" i="150"/>
  <c r="B15" i="150"/>
  <c r="J14" i="150"/>
  <c r="I14" i="150"/>
  <c r="H14" i="150"/>
  <c r="J13" i="150"/>
  <c r="I13" i="150"/>
  <c r="H13" i="150"/>
  <c r="J12" i="150"/>
  <c r="I12" i="150"/>
  <c r="H12" i="150"/>
  <c r="J11" i="150"/>
  <c r="I11" i="150"/>
  <c r="H11" i="150"/>
  <c r="J10" i="150"/>
  <c r="I10" i="150"/>
  <c r="H10" i="150"/>
  <c r="J9" i="150"/>
  <c r="I9" i="150"/>
  <c r="H9" i="150"/>
  <c r="G128" i="149"/>
  <c r="F128" i="149"/>
  <c r="E128" i="149"/>
  <c r="D128" i="149"/>
  <c r="C128" i="149"/>
  <c r="B128" i="149"/>
  <c r="J127" i="149"/>
  <c r="I127" i="149"/>
  <c r="H127" i="149"/>
  <c r="J126" i="149"/>
  <c r="I126" i="149"/>
  <c r="H126" i="149"/>
  <c r="J125" i="149"/>
  <c r="I125" i="149"/>
  <c r="H125" i="149"/>
  <c r="J124" i="149"/>
  <c r="I124" i="149"/>
  <c r="H124" i="149"/>
  <c r="J123" i="149"/>
  <c r="I123" i="149"/>
  <c r="H123" i="149"/>
  <c r="J122" i="149"/>
  <c r="I122" i="149"/>
  <c r="H122" i="149"/>
  <c r="J121" i="149"/>
  <c r="I121" i="149"/>
  <c r="H121" i="149"/>
  <c r="J120" i="149"/>
  <c r="I120" i="149"/>
  <c r="H120" i="149"/>
  <c r="J119" i="149"/>
  <c r="I119" i="149"/>
  <c r="H119" i="149"/>
  <c r="J118" i="149"/>
  <c r="I118" i="149"/>
  <c r="H118" i="149"/>
  <c r="J117" i="149"/>
  <c r="I117" i="149"/>
  <c r="H117" i="149"/>
  <c r="G104" i="149"/>
  <c r="F104" i="149"/>
  <c r="E104" i="149"/>
  <c r="D104" i="149"/>
  <c r="C104" i="149"/>
  <c r="B104" i="149"/>
  <c r="J103" i="149"/>
  <c r="I103" i="149"/>
  <c r="H103" i="149"/>
  <c r="J102" i="149"/>
  <c r="I102" i="149"/>
  <c r="H102" i="149"/>
  <c r="J101" i="149"/>
  <c r="I101" i="149"/>
  <c r="H101" i="149"/>
  <c r="J100" i="149"/>
  <c r="I100" i="149"/>
  <c r="H100" i="149"/>
  <c r="J99" i="149"/>
  <c r="I99" i="149"/>
  <c r="H99" i="149"/>
  <c r="J98" i="149"/>
  <c r="I98" i="149"/>
  <c r="H98" i="149"/>
  <c r="J97" i="149"/>
  <c r="I97" i="149"/>
  <c r="H97" i="149"/>
  <c r="J96" i="149"/>
  <c r="I96" i="149"/>
  <c r="H96" i="149"/>
  <c r="J95" i="149"/>
  <c r="I95" i="149"/>
  <c r="H95" i="149"/>
  <c r="J94" i="149"/>
  <c r="I94" i="149"/>
  <c r="H94" i="149"/>
  <c r="J93" i="149"/>
  <c r="I93" i="149"/>
  <c r="H93" i="149"/>
  <c r="J92" i="149"/>
  <c r="I92" i="149"/>
  <c r="H92" i="149"/>
  <c r="J91" i="149"/>
  <c r="I91" i="149"/>
  <c r="H91" i="149"/>
  <c r="J90" i="149"/>
  <c r="I90" i="149"/>
  <c r="H90" i="149"/>
  <c r="J89" i="149"/>
  <c r="I89" i="149"/>
  <c r="H89" i="149"/>
  <c r="J88" i="149"/>
  <c r="I88" i="149"/>
  <c r="H88" i="149"/>
  <c r="J87" i="149"/>
  <c r="I87" i="149"/>
  <c r="H87" i="149"/>
  <c r="J86" i="149"/>
  <c r="I86" i="149"/>
  <c r="H86" i="149"/>
  <c r="J85" i="149"/>
  <c r="I85" i="149"/>
  <c r="H85" i="149"/>
  <c r="G60" i="149"/>
  <c r="F60" i="149"/>
  <c r="E60" i="149"/>
  <c r="D60" i="149"/>
  <c r="C60" i="149"/>
  <c r="B60" i="149"/>
  <c r="J59" i="149"/>
  <c r="I59" i="149"/>
  <c r="H59" i="149"/>
  <c r="J58" i="149"/>
  <c r="I58" i="149"/>
  <c r="H58" i="149"/>
  <c r="J57" i="149"/>
  <c r="I57" i="149"/>
  <c r="H57" i="149"/>
  <c r="J56" i="149"/>
  <c r="I56" i="149"/>
  <c r="H56" i="149"/>
  <c r="J55" i="149"/>
  <c r="I55" i="149"/>
  <c r="H55" i="149"/>
  <c r="J54" i="149"/>
  <c r="I54" i="149"/>
  <c r="H54" i="149"/>
  <c r="J53" i="149"/>
  <c r="I53" i="149"/>
  <c r="H53" i="149"/>
  <c r="J52" i="149"/>
  <c r="I52" i="149"/>
  <c r="H52" i="149"/>
  <c r="J51" i="149"/>
  <c r="I51" i="149"/>
  <c r="H51" i="149"/>
  <c r="J50" i="149"/>
  <c r="I50" i="149"/>
  <c r="H50" i="149"/>
  <c r="J49" i="149"/>
  <c r="I49" i="149"/>
  <c r="H49" i="149"/>
  <c r="G28" i="149"/>
  <c r="F28" i="149"/>
  <c r="E28" i="149"/>
  <c r="D28" i="149"/>
  <c r="C28" i="149"/>
  <c r="B28" i="149"/>
  <c r="J27" i="149"/>
  <c r="I27" i="149"/>
  <c r="H27" i="149"/>
  <c r="J26" i="149"/>
  <c r="I26" i="149"/>
  <c r="H26" i="149"/>
  <c r="J25" i="149"/>
  <c r="I25" i="149"/>
  <c r="H25" i="149"/>
  <c r="J24" i="149"/>
  <c r="I24" i="149"/>
  <c r="H24" i="149"/>
  <c r="J23" i="149"/>
  <c r="I23" i="149"/>
  <c r="H23" i="149"/>
  <c r="J22" i="149"/>
  <c r="I22" i="149"/>
  <c r="H22" i="149"/>
  <c r="J21" i="149"/>
  <c r="I21" i="149"/>
  <c r="H21" i="149"/>
  <c r="J20" i="149"/>
  <c r="I20" i="149"/>
  <c r="H20" i="149"/>
  <c r="J19" i="149"/>
  <c r="I19" i="149"/>
  <c r="H19" i="149"/>
  <c r="J18" i="149"/>
  <c r="I18" i="149"/>
  <c r="H18" i="149"/>
  <c r="J17" i="149"/>
  <c r="I17" i="149"/>
  <c r="H17" i="149"/>
  <c r="J16" i="149"/>
  <c r="I16" i="149"/>
  <c r="H16" i="149"/>
  <c r="J15" i="149"/>
  <c r="I15" i="149"/>
  <c r="H15" i="149"/>
  <c r="J14" i="149"/>
  <c r="I14" i="149"/>
  <c r="H14" i="149"/>
  <c r="J13" i="149"/>
  <c r="I13" i="149"/>
  <c r="H13" i="149"/>
  <c r="J12" i="149"/>
  <c r="I12" i="149"/>
  <c r="H12" i="149"/>
  <c r="J11" i="149"/>
  <c r="I11" i="149"/>
  <c r="H11" i="149"/>
  <c r="J10" i="149"/>
  <c r="I10" i="149"/>
  <c r="H10" i="149"/>
  <c r="J9" i="149"/>
  <c r="I9" i="149"/>
  <c r="H9" i="149"/>
  <c r="J61" i="148"/>
  <c r="I61" i="148"/>
  <c r="H61" i="148"/>
  <c r="G61" i="148"/>
  <c r="F61" i="148"/>
  <c r="E61" i="148"/>
  <c r="D61" i="148"/>
  <c r="C61" i="148"/>
  <c r="B61" i="148"/>
  <c r="M60" i="148"/>
  <c r="L60" i="148"/>
  <c r="K60" i="148"/>
  <c r="M59" i="148"/>
  <c r="L59" i="148"/>
  <c r="K59" i="148"/>
  <c r="M58" i="148"/>
  <c r="L58" i="148"/>
  <c r="K58" i="148"/>
  <c r="M57" i="148"/>
  <c r="L57" i="148"/>
  <c r="K57" i="148"/>
  <c r="M56" i="148"/>
  <c r="L56" i="148"/>
  <c r="K56" i="148"/>
  <c r="M55" i="148"/>
  <c r="L55" i="148"/>
  <c r="K55" i="148"/>
  <c r="M54" i="148"/>
  <c r="L54" i="148"/>
  <c r="K54" i="148"/>
  <c r="M53" i="148"/>
  <c r="L53" i="148"/>
  <c r="K53" i="148"/>
  <c r="M52" i="148"/>
  <c r="L52" i="148"/>
  <c r="K52" i="148"/>
  <c r="M51" i="148"/>
  <c r="L51" i="148"/>
  <c r="K51" i="148"/>
  <c r="M50" i="148"/>
  <c r="L50" i="148"/>
  <c r="K50" i="148"/>
  <c r="J28" i="148"/>
  <c r="I28" i="148"/>
  <c r="H28" i="148"/>
  <c r="G28" i="148"/>
  <c r="F28" i="148"/>
  <c r="E28" i="148"/>
  <c r="D28" i="148"/>
  <c r="C28" i="148"/>
  <c r="B28" i="148"/>
  <c r="M27" i="148"/>
  <c r="L27" i="148"/>
  <c r="K27" i="148"/>
  <c r="M26" i="148"/>
  <c r="L26" i="148"/>
  <c r="K26" i="148"/>
  <c r="M25" i="148"/>
  <c r="L25" i="148"/>
  <c r="K25" i="148"/>
  <c r="M24" i="148"/>
  <c r="L24" i="148"/>
  <c r="K24" i="148"/>
  <c r="M23" i="148"/>
  <c r="L23" i="148"/>
  <c r="K23" i="148"/>
  <c r="M22" i="148"/>
  <c r="L22" i="148"/>
  <c r="K22" i="148"/>
  <c r="M21" i="148"/>
  <c r="L21" i="148"/>
  <c r="K21" i="148"/>
  <c r="M20" i="148"/>
  <c r="L20" i="148"/>
  <c r="K20" i="148"/>
  <c r="M19" i="148"/>
  <c r="L19" i="148"/>
  <c r="K19" i="148"/>
  <c r="M18" i="148"/>
  <c r="L18" i="148"/>
  <c r="K18" i="148"/>
  <c r="M17" i="148"/>
  <c r="L17" i="148"/>
  <c r="K17" i="148"/>
  <c r="M16" i="148"/>
  <c r="L16" i="148"/>
  <c r="K16" i="148"/>
  <c r="M15" i="148"/>
  <c r="L15" i="148"/>
  <c r="K15" i="148"/>
  <c r="M14" i="148"/>
  <c r="L14" i="148"/>
  <c r="K14" i="148"/>
  <c r="M13" i="148"/>
  <c r="L13" i="148"/>
  <c r="K13" i="148"/>
  <c r="M12" i="148"/>
  <c r="L12" i="148"/>
  <c r="K12" i="148"/>
  <c r="M11" i="148"/>
  <c r="L11" i="148"/>
  <c r="K11" i="148"/>
  <c r="M10" i="148"/>
  <c r="L10" i="148"/>
  <c r="K10" i="148"/>
  <c r="M9" i="148"/>
  <c r="L9" i="148"/>
  <c r="K9" i="148"/>
  <c r="I193" i="147"/>
  <c r="H193" i="147"/>
  <c r="I189" i="147"/>
  <c r="H189" i="147"/>
  <c r="J188" i="147"/>
  <c r="I188" i="147"/>
  <c r="H188" i="147"/>
  <c r="G125" i="147"/>
  <c r="F125" i="147"/>
  <c r="E125" i="147"/>
  <c r="D125" i="147"/>
  <c r="C125" i="147"/>
  <c r="B125" i="147"/>
  <c r="J124" i="147"/>
  <c r="I124" i="147"/>
  <c r="H124" i="147"/>
  <c r="J123" i="147"/>
  <c r="I123" i="147"/>
  <c r="H123" i="147"/>
  <c r="J122" i="147"/>
  <c r="I122" i="147"/>
  <c r="H122" i="147"/>
  <c r="J121" i="147"/>
  <c r="I121" i="147"/>
  <c r="H121" i="147"/>
  <c r="J120" i="147"/>
  <c r="I120" i="147"/>
  <c r="H120" i="147"/>
  <c r="J119" i="147"/>
  <c r="I119" i="147"/>
  <c r="H119" i="147"/>
  <c r="J118" i="147"/>
  <c r="I118" i="147"/>
  <c r="H118" i="147"/>
  <c r="J117" i="147"/>
  <c r="I117" i="147"/>
  <c r="H117" i="147"/>
  <c r="J116" i="147"/>
  <c r="I116" i="147"/>
  <c r="H116" i="147"/>
  <c r="J115" i="147"/>
  <c r="I115" i="147"/>
  <c r="H115" i="147"/>
  <c r="J114" i="147"/>
  <c r="I114" i="147"/>
  <c r="H114" i="147"/>
  <c r="J113" i="147"/>
  <c r="I113" i="147"/>
  <c r="H113" i="147"/>
  <c r="G102" i="147"/>
  <c r="F102" i="147"/>
  <c r="E102" i="147"/>
  <c r="D102" i="147"/>
  <c r="C102" i="147"/>
  <c r="B102" i="147"/>
  <c r="J101" i="147"/>
  <c r="I101" i="147"/>
  <c r="H101" i="147"/>
  <c r="J100" i="147"/>
  <c r="I100" i="147"/>
  <c r="H100" i="147"/>
  <c r="J99" i="147"/>
  <c r="I99" i="147"/>
  <c r="H99" i="147"/>
  <c r="J98" i="147"/>
  <c r="I98" i="147"/>
  <c r="H98" i="147"/>
  <c r="J97" i="147"/>
  <c r="I97" i="147"/>
  <c r="H97" i="147"/>
  <c r="J96" i="147"/>
  <c r="I96" i="147"/>
  <c r="H96" i="147"/>
  <c r="J95" i="147"/>
  <c r="I95" i="147"/>
  <c r="H95" i="147"/>
  <c r="J94" i="147"/>
  <c r="I94" i="147"/>
  <c r="H94" i="147"/>
  <c r="J93" i="147"/>
  <c r="I93" i="147"/>
  <c r="H93" i="147"/>
  <c r="J92" i="147"/>
  <c r="I92" i="147"/>
  <c r="H92" i="147"/>
  <c r="J91" i="147"/>
  <c r="I91" i="147"/>
  <c r="H91" i="147"/>
  <c r="J90" i="147"/>
  <c r="I90" i="147"/>
  <c r="H90" i="147"/>
  <c r="J89" i="147"/>
  <c r="I89" i="147"/>
  <c r="H89" i="147"/>
  <c r="J88" i="147"/>
  <c r="I88" i="147"/>
  <c r="H88" i="147"/>
  <c r="J87" i="147"/>
  <c r="I87" i="147"/>
  <c r="H87" i="147"/>
  <c r="J86" i="147"/>
  <c r="I86" i="147"/>
  <c r="H86" i="147"/>
  <c r="J85" i="147"/>
  <c r="I85" i="147"/>
  <c r="H85" i="147"/>
  <c r="J84" i="147"/>
  <c r="I84" i="147"/>
  <c r="H84" i="147"/>
  <c r="J83" i="147"/>
  <c r="I83" i="147"/>
  <c r="H83" i="147"/>
  <c r="G54" i="147"/>
  <c r="F54" i="147"/>
  <c r="E54" i="147"/>
  <c r="D54" i="147"/>
  <c r="C54" i="147"/>
  <c r="B54" i="147"/>
  <c r="J53" i="147"/>
  <c r="I53" i="147"/>
  <c r="H53" i="147"/>
  <c r="J52" i="147"/>
  <c r="I52" i="147"/>
  <c r="H52" i="147"/>
  <c r="J51" i="147"/>
  <c r="I51" i="147"/>
  <c r="H51" i="147"/>
  <c r="J50" i="147"/>
  <c r="I50" i="147"/>
  <c r="H50" i="147"/>
  <c r="J49" i="147"/>
  <c r="I49" i="147"/>
  <c r="H49" i="147"/>
  <c r="J48" i="147"/>
  <c r="I48" i="147"/>
  <c r="H48" i="147"/>
  <c r="J47" i="147"/>
  <c r="I47" i="147"/>
  <c r="H47" i="147"/>
  <c r="J46" i="147"/>
  <c r="I46" i="147"/>
  <c r="H46" i="147"/>
  <c r="J45" i="147"/>
  <c r="I45" i="147"/>
  <c r="H45" i="147"/>
  <c r="J44" i="147"/>
  <c r="I44" i="147"/>
  <c r="H44" i="147"/>
  <c r="J43" i="147"/>
  <c r="I43" i="147"/>
  <c r="H43" i="147"/>
  <c r="G28" i="147"/>
  <c r="F28" i="147"/>
  <c r="E28" i="147"/>
  <c r="D28" i="147"/>
  <c r="C28" i="147"/>
  <c r="B28" i="147"/>
  <c r="J27" i="147"/>
  <c r="I27" i="147"/>
  <c r="H27" i="147"/>
  <c r="J26" i="147"/>
  <c r="I26" i="147"/>
  <c r="H26" i="147"/>
  <c r="J25" i="147"/>
  <c r="I25" i="147"/>
  <c r="H25" i="147"/>
  <c r="J24" i="147"/>
  <c r="I24" i="147"/>
  <c r="H24" i="147"/>
  <c r="J23" i="147"/>
  <c r="I23" i="147"/>
  <c r="H23" i="147"/>
  <c r="J22" i="147"/>
  <c r="I22" i="147"/>
  <c r="H22" i="147"/>
  <c r="J21" i="147"/>
  <c r="I21" i="147"/>
  <c r="H21" i="147"/>
  <c r="J20" i="147"/>
  <c r="I20" i="147"/>
  <c r="H20" i="147"/>
  <c r="J19" i="147"/>
  <c r="I19" i="147"/>
  <c r="H19" i="147"/>
  <c r="J18" i="147"/>
  <c r="I18" i="147"/>
  <c r="H18" i="147"/>
  <c r="J17" i="147"/>
  <c r="I17" i="147"/>
  <c r="H17" i="147"/>
  <c r="J16" i="147"/>
  <c r="I16" i="147"/>
  <c r="H16" i="147"/>
  <c r="J15" i="147"/>
  <c r="I15" i="147"/>
  <c r="H15" i="147"/>
  <c r="J14" i="147"/>
  <c r="I14" i="147"/>
  <c r="H14" i="147"/>
  <c r="J13" i="147"/>
  <c r="I13" i="147"/>
  <c r="H13" i="147"/>
  <c r="J12" i="147"/>
  <c r="I12" i="147"/>
  <c r="H12" i="147"/>
  <c r="J11" i="147"/>
  <c r="I11" i="147"/>
  <c r="H11" i="147"/>
  <c r="J10" i="147"/>
  <c r="I10" i="147"/>
  <c r="H10" i="147"/>
  <c r="J9" i="147"/>
  <c r="I9" i="147"/>
  <c r="H9" i="147"/>
  <c r="C57" i="146"/>
  <c r="I57" i="146" s="1"/>
  <c r="B57" i="146"/>
  <c r="H57" i="146" s="1"/>
  <c r="I56" i="146"/>
  <c r="H56" i="146"/>
  <c r="D56" i="146"/>
  <c r="C54" i="146"/>
  <c r="B54" i="146"/>
  <c r="D54" i="146" s="1"/>
  <c r="I53" i="146"/>
  <c r="H53" i="146"/>
  <c r="D53" i="146"/>
  <c r="I52" i="146"/>
  <c r="H52" i="146"/>
  <c r="D52" i="146"/>
  <c r="I51" i="146"/>
  <c r="H51" i="146"/>
  <c r="J51" i="146" s="1"/>
  <c r="D51" i="146"/>
  <c r="I50" i="146"/>
  <c r="H50" i="146"/>
  <c r="D50" i="146"/>
  <c r="I49" i="146"/>
  <c r="H49" i="146"/>
  <c r="D49" i="146"/>
  <c r="C17" i="146"/>
  <c r="I17" i="146" s="1"/>
  <c r="B17" i="146"/>
  <c r="I16" i="146"/>
  <c r="H16" i="146"/>
  <c r="D16" i="146"/>
  <c r="C14" i="146"/>
  <c r="B14" i="146"/>
  <c r="I13" i="146"/>
  <c r="H13" i="146"/>
  <c r="D13" i="146"/>
  <c r="I12" i="146"/>
  <c r="H12" i="146"/>
  <c r="D12" i="146"/>
  <c r="I11" i="146"/>
  <c r="H11" i="146"/>
  <c r="D11" i="146"/>
  <c r="I10" i="146"/>
  <c r="H10" i="146"/>
  <c r="D10" i="146"/>
  <c r="I9" i="146"/>
  <c r="H9" i="146"/>
  <c r="D9" i="146"/>
  <c r="E17" i="145"/>
  <c r="G17" i="145" s="1"/>
  <c r="C17" i="145"/>
  <c r="L17" i="145" s="1"/>
  <c r="B17" i="145"/>
  <c r="L16" i="145"/>
  <c r="K16" i="145"/>
  <c r="J16" i="145"/>
  <c r="G16" i="145"/>
  <c r="D16" i="145"/>
  <c r="D17" i="145" s="1"/>
  <c r="I14" i="145"/>
  <c r="H14" i="145"/>
  <c r="F14" i="145"/>
  <c r="F18" i="145" s="1"/>
  <c r="E14" i="145"/>
  <c r="C14" i="145"/>
  <c r="B14" i="145"/>
  <c r="L13" i="145"/>
  <c r="K13" i="145"/>
  <c r="J13" i="145"/>
  <c r="G13" i="145"/>
  <c r="D13" i="145"/>
  <c r="L12" i="145"/>
  <c r="K12" i="145"/>
  <c r="J12" i="145"/>
  <c r="G12" i="145"/>
  <c r="D12" i="145"/>
  <c r="L11" i="145"/>
  <c r="K11" i="145"/>
  <c r="J11" i="145"/>
  <c r="G11" i="145"/>
  <c r="D11" i="145"/>
  <c r="L10" i="145"/>
  <c r="K10" i="145"/>
  <c r="J10" i="145"/>
  <c r="G10" i="145"/>
  <c r="D10" i="145"/>
  <c r="L9" i="145"/>
  <c r="K9" i="145"/>
  <c r="J9" i="145"/>
  <c r="G9" i="145"/>
  <c r="D9" i="145"/>
  <c r="F94" i="144"/>
  <c r="E94" i="144"/>
  <c r="C94" i="144"/>
  <c r="B94" i="144"/>
  <c r="I85" i="144"/>
  <c r="J85" i="144" s="1"/>
  <c r="C58" i="144"/>
  <c r="B58" i="144"/>
  <c r="I57" i="144"/>
  <c r="H57" i="144"/>
  <c r="D57" i="144"/>
  <c r="I56" i="144"/>
  <c r="H56" i="144"/>
  <c r="D56" i="144"/>
  <c r="F54" i="144"/>
  <c r="E54" i="144"/>
  <c r="C54" i="144"/>
  <c r="B54" i="144"/>
  <c r="I53" i="144"/>
  <c r="H53" i="144"/>
  <c r="G53" i="144"/>
  <c r="D53" i="144"/>
  <c r="I52" i="144"/>
  <c r="H52" i="144"/>
  <c r="G52" i="144"/>
  <c r="D52" i="144"/>
  <c r="I51" i="144"/>
  <c r="H51" i="144"/>
  <c r="G51" i="144"/>
  <c r="D51" i="144"/>
  <c r="I50" i="144"/>
  <c r="H50" i="144"/>
  <c r="G50" i="144"/>
  <c r="D50" i="144"/>
  <c r="I49" i="144"/>
  <c r="H49" i="144"/>
  <c r="G49" i="144"/>
  <c r="D49" i="144"/>
  <c r="C18" i="144"/>
  <c r="I18" i="144" s="1"/>
  <c r="B18" i="144"/>
  <c r="H18" i="144" s="1"/>
  <c r="I17" i="144"/>
  <c r="H17" i="144"/>
  <c r="D17" i="144"/>
  <c r="I16" i="144"/>
  <c r="H16" i="144"/>
  <c r="D16" i="144"/>
  <c r="C14" i="144"/>
  <c r="B14" i="144"/>
  <c r="I13" i="144"/>
  <c r="H13" i="144"/>
  <c r="D13" i="144"/>
  <c r="I12" i="144"/>
  <c r="H12" i="144"/>
  <c r="D12" i="144"/>
  <c r="I11" i="144"/>
  <c r="H11" i="144"/>
  <c r="D11" i="144"/>
  <c r="I10" i="144"/>
  <c r="H10" i="144"/>
  <c r="D10" i="144"/>
  <c r="I9" i="144"/>
  <c r="H9" i="144"/>
  <c r="D9" i="144"/>
  <c r="G70" i="143"/>
  <c r="F70" i="143"/>
  <c r="E70" i="143"/>
  <c r="D70" i="143"/>
  <c r="C70" i="143"/>
  <c r="B70" i="143"/>
  <c r="J69" i="143"/>
  <c r="I69" i="143"/>
  <c r="H69" i="143"/>
  <c r="J68" i="143"/>
  <c r="I68" i="143"/>
  <c r="H68" i="143"/>
  <c r="J67" i="143"/>
  <c r="I67" i="143"/>
  <c r="H67" i="143"/>
  <c r="J66" i="143"/>
  <c r="I66" i="143"/>
  <c r="H66" i="143"/>
  <c r="G64" i="143"/>
  <c r="F64" i="143"/>
  <c r="E64" i="143"/>
  <c r="D64" i="143"/>
  <c r="C64" i="143"/>
  <c r="B64" i="143"/>
  <c r="I63" i="143"/>
  <c r="H63" i="143"/>
  <c r="I62" i="143"/>
  <c r="H62" i="143"/>
  <c r="I61" i="143"/>
  <c r="H61" i="143"/>
  <c r="I60" i="143"/>
  <c r="H60" i="143"/>
  <c r="I59" i="143"/>
  <c r="H59" i="143"/>
  <c r="I58" i="143"/>
  <c r="H58" i="143"/>
  <c r="I57" i="143"/>
  <c r="H57" i="143"/>
  <c r="I56" i="143"/>
  <c r="H56" i="143"/>
  <c r="I55" i="143"/>
  <c r="H55" i="143"/>
  <c r="I54" i="143"/>
  <c r="H54" i="143"/>
  <c r="I53" i="143"/>
  <c r="H53" i="143"/>
  <c r="I52" i="143"/>
  <c r="H52" i="143"/>
  <c r="I51" i="143"/>
  <c r="H51" i="143"/>
  <c r="I50" i="143"/>
  <c r="H50" i="143"/>
  <c r="I49" i="143"/>
  <c r="H49" i="143"/>
  <c r="I48" i="143"/>
  <c r="H48" i="143"/>
  <c r="I47" i="143"/>
  <c r="H47" i="143"/>
  <c r="I46" i="143"/>
  <c r="H46" i="143"/>
  <c r="G33" i="143"/>
  <c r="F33" i="143"/>
  <c r="E33" i="143"/>
  <c r="D33" i="143"/>
  <c r="C33" i="143"/>
  <c r="B33" i="143"/>
  <c r="J32" i="143"/>
  <c r="I32" i="143"/>
  <c r="H32" i="143"/>
  <c r="J31" i="143"/>
  <c r="I31" i="143"/>
  <c r="H31" i="143"/>
  <c r="J30" i="143"/>
  <c r="I30" i="143"/>
  <c r="H30" i="143"/>
  <c r="J29" i="143"/>
  <c r="I29" i="143"/>
  <c r="H29" i="143"/>
  <c r="G27" i="143"/>
  <c r="F27" i="143"/>
  <c r="E27" i="143"/>
  <c r="D27" i="143"/>
  <c r="C27" i="143"/>
  <c r="B27" i="143"/>
  <c r="I26" i="143"/>
  <c r="H26" i="143"/>
  <c r="I25" i="143"/>
  <c r="H25" i="143"/>
  <c r="I24" i="143"/>
  <c r="H24" i="143"/>
  <c r="J24" i="143" s="1"/>
  <c r="I23" i="143"/>
  <c r="H23" i="143"/>
  <c r="I22" i="143"/>
  <c r="H22" i="143"/>
  <c r="J22" i="143" s="1"/>
  <c r="I21" i="143"/>
  <c r="H21" i="143"/>
  <c r="I20" i="143"/>
  <c r="H20" i="143"/>
  <c r="J20" i="143" s="1"/>
  <c r="I19" i="143"/>
  <c r="H19" i="143"/>
  <c r="I18" i="143"/>
  <c r="H18" i="143"/>
  <c r="J18" i="143" s="1"/>
  <c r="I17" i="143"/>
  <c r="H17" i="143"/>
  <c r="I16" i="143"/>
  <c r="H16" i="143"/>
  <c r="J16" i="143" s="1"/>
  <c r="I15" i="143"/>
  <c r="H15" i="143"/>
  <c r="I14" i="143"/>
  <c r="H14" i="143"/>
  <c r="J14" i="143" s="1"/>
  <c r="I13" i="143"/>
  <c r="H13" i="143"/>
  <c r="I12" i="143"/>
  <c r="H12" i="143"/>
  <c r="J12" i="143" s="1"/>
  <c r="I11" i="143"/>
  <c r="H11" i="143"/>
  <c r="I10" i="143"/>
  <c r="H10" i="143"/>
  <c r="J10" i="143" s="1"/>
  <c r="I9" i="143"/>
  <c r="H9" i="143"/>
  <c r="J33" i="142"/>
  <c r="I33" i="142"/>
  <c r="H33" i="142"/>
  <c r="G33" i="142"/>
  <c r="F33" i="142"/>
  <c r="E33" i="142"/>
  <c r="D33" i="142"/>
  <c r="C33" i="142"/>
  <c r="B33" i="142"/>
  <c r="M32" i="142"/>
  <c r="L32" i="142"/>
  <c r="K32" i="142"/>
  <c r="M31" i="142"/>
  <c r="L31" i="142"/>
  <c r="K31" i="142"/>
  <c r="M30" i="142"/>
  <c r="L30" i="142"/>
  <c r="K30" i="142"/>
  <c r="M29" i="142"/>
  <c r="L29" i="142"/>
  <c r="K29" i="142"/>
  <c r="J27" i="142"/>
  <c r="I27" i="142"/>
  <c r="H27" i="142"/>
  <c r="G27" i="142"/>
  <c r="F27" i="142"/>
  <c r="E27" i="142"/>
  <c r="D27" i="142"/>
  <c r="C27" i="142"/>
  <c r="B27" i="142"/>
  <c r="M26" i="142"/>
  <c r="L26" i="142"/>
  <c r="K26" i="142"/>
  <c r="M25" i="142"/>
  <c r="L25" i="142"/>
  <c r="K25" i="142"/>
  <c r="M24" i="142"/>
  <c r="L24" i="142"/>
  <c r="K24" i="142"/>
  <c r="M23" i="142"/>
  <c r="L23" i="142"/>
  <c r="K23" i="142"/>
  <c r="M22" i="142"/>
  <c r="L22" i="142"/>
  <c r="K22" i="142"/>
  <c r="M21" i="142"/>
  <c r="L21" i="142"/>
  <c r="K21" i="142"/>
  <c r="M20" i="142"/>
  <c r="L20" i="142"/>
  <c r="K20" i="142"/>
  <c r="M19" i="142"/>
  <c r="L19" i="142"/>
  <c r="K19" i="142"/>
  <c r="M18" i="142"/>
  <c r="L18" i="142"/>
  <c r="K18" i="142"/>
  <c r="M17" i="142"/>
  <c r="L17" i="142"/>
  <c r="K17" i="142"/>
  <c r="M16" i="142"/>
  <c r="L16" i="142"/>
  <c r="K16" i="142"/>
  <c r="M15" i="142"/>
  <c r="L15" i="142"/>
  <c r="K15" i="142"/>
  <c r="M14" i="142"/>
  <c r="L14" i="142"/>
  <c r="K14" i="142"/>
  <c r="M13" i="142"/>
  <c r="L13" i="142"/>
  <c r="K13" i="142"/>
  <c r="M12" i="142"/>
  <c r="L12" i="142"/>
  <c r="K12" i="142"/>
  <c r="M11" i="142"/>
  <c r="L11" i="142"/>
  <c r="K11" i="142"/>
  <c r="M10" i="142"/>
  <c r="L10" i="142"/>
  <c r="K10" i="142"/>
  <c r="M9" i="142"/>
  <c r="L9" i="142"/>
  <c r="K9" i="142"/>
  <c r="G72" i="141"/>
  <c r="F72" i="141"/>
  <c r="E72" i="141"/>
  <c r="D72" i="141"/>
  <c r="C72" i="141"/>
  <c r="B72" i="141"/>
  <c r="I71" i="141"/>
  <c r="H71" i="141"/>
  <c r="J70" i="141"/>
  <c r="I70" i="141"/>
  <c r="H70" i="141"/>
  <c r="I69" i="141"/>
  <c r="H69" i="141"/>
  <c r="I68" i="141"/>
  <c r="H68" i="141"/>
  <c r="G66" i="141"/>
  <c r="F66" i="141"/>
  <c r="E66" i="141"/>
  <c r="D66" i="141"/>
  <c r="C66" i="141"/>
  <c r="B66" i="141"/>
  <c r="I65" i="141"/>
  <c r="H65" i="141"/>
  <c r="I64" i="141"/>
  <c r="H64" i="141"/>
  <c r="I63" i="141"/>
  <c r="H63" i="141"/>
  <c r="I62" i="141"/>
  <c r="H62" i="141"/>
  <c r="I61" i="141"/>
  <c r="H61" i="141"/>
  <c r="I60" i="141"/>
  <c r="H60" i="141"/>
  <c r="I59" i="141"/>
  <c r="H59" i="141"/>
  <c r="I58" i="141"/>
  <c r="H58" i="141"/>
  <c r="I57" i="141"/>
  <c r="H57" i="141"/>
  <c r="I56" i="141"/>
  <c r="H56" i="141"/>
  <c r="I55" i="141"/>
  <c r="H55" i="141"/>
  <c r="I54" i="141"/>
  <c r="H54" i="141"/>
  <c r="I53" i="141"/>
  <c r="H53" i="141"/>
  <c r="I52" i="141"/>
  <c r="H52" i="141"/>
  <c r="I51" i="141"/>
  <c r="H51" i="141"/>
  <c r="I50" i="141"/>
  <c r="H50" i="141"/>
  <c r="I49" i="141"/>
  <c r="H49" i="141"/>
  <c r="I48" i="141"/>
  <c r="H48" i="141"/>
  <c r="G33" i="141"/>
  <c r="F33" i="141"/>
  <c r="E33" i="141"/>
  <c r="D33" i="141"/>
  <c r="C33" i="141"/>
  <c r="B33" i="141"/>
  <c r="J32" i="141"/>
  <c r="I32" i="141"/>
  <c r="H32" i="141"/>
  <c r="J31" i="141"/>
  <c r="I31" i="141"/>
  <c r="H31" i="141"/>
  <c r="J30" i="141"/>
  <c r="I30" i="141"/>
  <c r="H30" i="141"/>
  <c r="J29" i="141"/>
  <c r="I29" i="141"/>
  <c r="H29" i="141"/>
  <c r="G27" i="141"/>
  <c r="F27" i="141"/>
  <c r="E27" i="141"/>
  <c r="D27" i="141"/>
  <c r="C27" i="141"/>
  <c r="B27" i="141"/>
  <c r="I26" i="141"/>
  <c r="H26" i="141"/>
  <c r="I25" i="141"/>
  <c r="H25" i="141"/>
  <c r="I24" i="141"/>
  <c r="H24" i="141"/>
  <c r="I23" i="141"/>
  <c r="H23" i="141"/>
  <c r="I22" i="141"/>
  <c r="H22" i="141"/>
  <c r="I21" i="141"/>
  <c r="H21" i="141"/>
  <c r="I20" i="141"/>
  <c r="H20" i="141"/>
  <c r="I19" i="141"/>
  <c r="H19" i="141"/>
  <c r="I18" i="141"/>
  <c r="H18" i="141"/>
  <c r="I17" i="141"/>
  <c r="H17" i="141"/>
  <c r="I16" i="141"/>
  <c r="H16" i="141"/>
  <c r="I15" i="141"/>
  <c r="H15" i="141"/>
  <c r="I14" i="141"/>
  <c r="H14" i="141"/>
  <c r="I13" i="141"/>
  <c r="H13" i="141"/>
  <c r="I12" i="141"/>
  <c r="H12" i="141"/>
  <c r="I11" i="141"/>
  <c r="H11" i="141"/>
  <c r="I10" i="141"/>
  <c r="H10" i="141"/>
  <c r="I9" i="141"/>
  <c r="H9" i="141"/>
  <c r="G75" i="140"/>
  <c r="F75" i="140"/>
  <c r="E75" i="140"/>
  <c r="D75" i="140"/>
  <c r="C75" i="140"/>
  <c r="B75" i="140"/>
  <c r="I74" i="140"/>
  <c r="H74" i="140"/>
  <c r="I73" i="140"/>
  <c r="H73" i="140"/>
  <c r="I72" i="140"/>
  <c r="H72" i="140"/>
  <c r="I71" i="140"/>
  <c r="H71" i="140"/>
  <c r="I70" i="140"/>
  <c r="H70" i="140"/>
  <c r="I69" i="140"/>
  <c r="H69" i="140"/>
  <c r="G67" i="140"/>
  <c r="F67" i="140"/>
  <c r="E67" i="140"/>
  <c r="D67" i="140"/>
  <c r="C67" i="140"/>
  <c r="B67" i="140"/>
  <c r="I66" i="140"/>
  <c r="H66" i="140"/>
  <c r="I65" i="140"/>
  <c r="H65" i="140"/>
  <c r="I64" i="140"/>
  <c r="H64" i="140"/>
  <c r="I63" i="140"/>
  <c r="H63" i="140"/>
  <c r="I62" i="140"/>
  <c r="H62" i="140"/>
  <c r="I61" i="140"/>
  <c r="H61" i="140"/>
  <c r="I60" i="140"/>
  <c r="H60" i="140"/>
  <c r="I59" i="140"/>
  <c r="H59" i="140"/>
  <c r="I58" i="140"/>
  <c r="H58" i="140"/>
  <c r="I57" i="140"/>
  <c r="H57" i="140"/>
  <c r="I56" i="140"/>
  <c r="H56" i="140"/>
  <c r="I55" i="140"/>
  <c r="H55" i="140"/>
  <c r="I54" i="140"/>
  <c r="H54" i="140"/>
  <c r="I53" i="140"/>
  <c r="H53" i="140"/>
  <c r="I52" i="140"/>
  <c r="H52" i="140"/>
  <c r="I51" i="140"/>
  <c r="H51" i="140"/>
  <c r="I50" i="140"/>
  <c r="H50" i="140"/>
  <c r="I49" i="140"/>
  <c r="H49" i="140"/>
  <c r="G35" i="140"/>
  <c r="F35" i="140"/>
  <c r="E35" i="140"/>
  <c r="D35" i="140"/>
  <c r="C35" i="140"/>
  <c r="B35" i="140"/>
  <c r="I34" i="140"/>
  <c r="H34" i="140"/>
  <c r="I33" i="140"/>
  <c r="H33" i="140"/>
  <c r="I32" i="140"/>
  <c r="H32" i="140"/>
  <c r="I31" i="140"/>
  <c r="H31" i="140"/>
  <c r="I30" i="140"/>
  <c r="H30" i="140"/>
  <c r="I29" i="140"/>
  <c r="H29" i="140"/>
  <c r="G27" i="140"/>
  <c r="F27" i="140"/>
  <c r="E27" i="140"/>
  <c r="D27" i="140"/>
  <c r="C27" i="140"/>
  <c r="B27" i="140"/>
  <c r="I26" i="140"/>
  <c r="H26" i="140"/>
  <c r="I25" i="140"/>
  <c r="H25" i="140"/>
  <c r="I24" i="140"/>
  <c r="H24" i="140"/>
  <c r="I23" i="140"/>
  <c r="H23" i="140"/>
  <c r="I22" i="140"/>
  <c r="H22" i="140"/>
  <c r="I21" i="140"/>
  <c r="H21" i="140"/>
  <c r="I20" i="140"/>
  <c r="H20" i="140"/>
  <c r="I19" i="140"/>
  <c r="H19" i="140"/>
  <c r="I18" i="140"/>
  <c r="H18" i="140"/>
  <c r="I17" i="140"/>
  <c r="H17" i="140"/>
  <c r="I16" i="140"/>
  <c r="H16" i="140"/>
  <c r="I15" i="140"/>
  <c r="H15" i="140"/>
  <c r="I14" i="140"/>
  <c r="H14" i="140"/>
  <c r="I13" i="140"/>
  <c r="H13" i="140"/>
  <c r="I12" i="140"/>
  <c r="H12" i="140"/>
  <c r="I11" i="140"/>
  <c r="H11" i="140"/>
  <c r="I10" i="140"/>
  <c r="H10" i="140"/>
  <c r="I9" i="140"/>
  <c r="H9" i="140"/>
  <c r="J35" i="139"/>
  <c r="I35" i="139"/>
  <c r="H35" i="139"/>
  <c r="G35" i="139"/>
  <c r="F35" i="139"/>
  <c r="E35" i="139"/>
  <c r="D35" i="139"/>
  <c r="C35" i="139"/>
  <c r="B35" i="139"/>
  <c r="M34" i="139"/>
  <c r="L34" i="139"/>
  <c r="K34" i="139"/>
  <c r="M33" i="139"/>
  <c r="L33" i="139"/>
  <c r="K33" i="139"/>
  <c r="M32" i="139"/>
  <c r="L32" i="139"/>
  <c r="K32" i="139"/>
  <c r="M31" i="139"/>
  <c r="L31" i="139"/>
  <c r="K31" i="139"/>
  <c r="M30" i="139"/>
  <c r="L30" i="139"/>
  <c r="K30" i="139"/>
  <c r="M29" i="139"/>
  <c r="L29" i="139"/>
  <c r="K29" i="139"/>
  <c r="J27" i="139"/>
  <c r="I27" i="139"/>
  <c r="H27" i="139"/>
  <c r="G27" i="139"/>
  <c r="F27" i="139"/>
  <c r="E27" i="139"/>
  <c r="D27" i="139"/>
  <c r="C27" i="139"/>
  <c r="B27" i="139"/>
  <c r="M26" i="139"/>
  <c r="L26" i="139"/>
  <c r="K26" i="139"/>
  <c r="M25" i="139"/>
  <c r="L25" i="139"/>
  <c r="K25" i="139"/>
  <c r="M24" i="139"/>
  <c r="L24" i="139"/>
  <c r="K24" i="139"/>
  <c r="M23" i="139"/>
  <c r="L23" i="139"/>
  <c r="K23" i="139"/>
  <c r="M22" i="139"/>
  <c r="L22" i="139"/>
  <c r="K22" i="139"/>
  <c r="M21" i="139"/>
  <c r="L21" i="139"/>
  <c r="K21" i="139"/>
  <c r="M20" i="139"/>
  <c r="L20" i="139"/>
  <c r="K20" i="139"/>
  <c r="M19" i="139"/>
  <c r="L19" i="139"/>
  <c r="K19" i="139"/>
  <c r="M18" i="139"/>
  <c r="L18" i="139"/>
  <c r="K18" i="139"/>
  <c r="M17" i="139"/>
  <c r="L17" i="139"/>
  <c r="K17" i="139"/>
  <c r="M16" i="139"/>
  <c r="L16" i="139"/>
  <c r="K16" i="139"/>
  <c r="M15" i="139"/>
  <c r="L15" i="139"/>
  <c r="K15" i="139"/>
  <c r="M14" i="139"/>
  <c r="L14" i="139"/>
  <c r="K14" i="139"/>
  <c r="M13" i="139"/>
  <c r="L13" i="139"/>
  <c r="K13" i="139"/>
  <c r="M12" i="139"/>
  <c r="L12" i="139"/>
  <c r="K12" i="139"/>
  <c r="M11" i="139"/>
  <c r="L11" i="139"/>
  <c r="K11" i="139"/>
  <c r="M10" i="139"/>
  <c r="L10" i="139"/>
  <c r="K10" i="139"/>
  <c r="M9" i="139"/>
  <c r="L9" i="139"/>
  <c r="K9" i="139"/>
  <c r="I145" i="138"/>
  <c r="J145" i="138" s="1"/>
  <c r="G113" i="138"/>
  <c r="F113" i="138"/>
  <c r="E113" i="138"/>
  <c r="D113" i="138"/>
  <c r="C113" i="138"/>
  <c r="B113" i="138"/>
  <c r="I112" i="138"/>
  <c r="H112" i="138"/>
  <c r="J111" i="138"/>
  <c r="I111" i="138"/>
  <c r="H111" i="138"/>
  <c r="I110" i="138"/>
  <c r="H110" i="138"/>
  <c r="I109" i="138"/>
  <c r="H109" i="138"/>
  <c r="I108" i="138"/>
  <c r="H108" i="138"/>
  <c r="I107" i="138"/>
  <c r="H107" i="138"/>
  <c r="I106" i="138"/>
  <c r="H106" i="138"/>
  <c r="G96" i="138"/>
  <c r="F96" i="138"/>
  <c r="E96" i="138"/>
  <c r="D96" i="138"/>
  <c r="C96" i="138"/>
  <c r="B96" i="138"/>
  <c r="I95" i="138"/>
  <c r="H95" i="138"/>
  <c r="I94" i="138"/>
  <c r="H94" i="138"/>
  <c r="I93" i="138"/>
  <c r="H93" i="138"/>
  <c r="I92" i="138"/>
  <c r="H92" i="138"/>
  <c r="I91" i="138"/>
  <c r="H91" i="138"/>
  <c r="I90" i="138"/>
  <c r="H90" i="138"/>
  <c r="I89" i="138"/>
  <c r="H89" i="138"/>
  <c r="I88" i="138"/>
  <c r="H88" i="138"/>
  <c r="I87" i="138"/>
  <c r="H87" i="138"/>
  <c r="I86" i="138"/>
  <c r="H86" i="138"/>
  <c r="I85" i="138"/>
  <c r="H85" i="138"/>
  <c r="I84" i="138"/>
  <c r="H84" i="138"/>
  <c r="I83" i="138"/>
  <c r="H83" i="138"/>
  <c r="I82" i="138"/>
  <c r="H82" i="138"/>
  <c r="I81" i="138"/>
  <c r="H81" i="138"/>
  <c r="I80" i="138"/>
  <c r="H80" i="138"/>
  <c r="I79" i="138"/>
  <c r="H79" i="138"/>
  <c r="I78" i="138"/>
  <c r="H78" i="138"/>
  <c r="G49" i="138"/>
  <c r="F49" i="138"/>
  <c r="E49" i="138"/>
  <c r="D49" i="138"/>
  <c r="C49" i="138"/>
  <c r="B49" i="138"/>
  <c r="I48" i="138"/>
  <c r="H48" i="138"/>
  <c r="I47" i="138"/>
  <c r="H47" i="138"/>
  <c r="J46" i="138"/>
  <c r="I46" i="138"/>
  <c r="H46" i="138"/>
  <c r="I45" i="138"/>
  <c r="H45" i="138"/>
  <c r="I44" i="138"/>
  <c r="H44" i="138"/>
  <c r="J43" i="138"/>
  <c r="I43" i="138"/>
  <c r="H43" i="138"/>
  <c r="I42" i="138"/>
  <c r="H42" i="138"/>
  <c r="G27" i="138"/>
  <c r="F27" i="138"/>
  <c r="E27" i="138"/>
  <c r="D27" i="138"/>
  <c r="C27" i="138"/>
  <c r="B27" i="138"/>
  <c r="I26" i="138"/>
  <c r="H26" i="138"/>
  <c r="I25" i="138"/>
  <c r="H25" i="138"/>
  <c r="I24" i="138"/>
  <c r="H24" i="138"/>
  <c r="I23" i="138"/>
  <c r="H23" i="138"/>
  <c r="I22" i="138"/>
  <c r="H22" i="138"/>
  <c r="I21" i="138"/>
  <c r="H21" i="138"/>
  <c r="I20" i="138"/>
  <c r="H20" i="138"/>
  <c r="I19" i="138"/>
  <c r="H19" i="138"/>
  <c r="I18" i="138"/>
  <c r="H18" i="138"/>
  <c r="I17" i="138"/>
  <c r="H17" i="138"/>
  <c r="I16" i="138"/>
  <c r="H16" i="138"/>
  <c r="I15" i="138"/>
  <c r="H15" i="138"/>
  <c r="I14" i="138"/>
  <c r="H14" i="138"/>
  <c r="I13" i="138"/>
  <c r="H13" i="138"/>
  <c r="I12" i="138"/>
  <c r="H12" i="138"/>
  <c r="I11" i="138"/>
  <c r="H11" i="138"/>
  <c r="I10" i="138"/>
  <c r="H10" i="138"/>
  <c r="I9" i="138"/>
  <c r="H9" i="138"/>
  <c r="G58" i="137"/>
  <c r="F58" i="137"/>
  <c r="E58" i="137"/>
  <c r="D58" i="137"/>
  <c r="C58" i="137"/>
  <c r="B58" i="137"/>
  <c r="J57" i="137"/>
  <c r="I57" i="137"/>
  <c r="H57" i="137"/>
  <c r="J54" i="137"/>
  <c r="I54" i="137"/>
  <c r="H54" i="137"/>
  <c r="J53" i="137"/>
  <c r="I53" i="137"/>
  <c r="H53" i="137"/>
  <c r="G51" i="137"/>
  <c r="F51" i="137"/>
  <c r="E51" i="137"/>
  <c r="D51" i="137"/>
  <c r="C51" i="137"/>
  <c r="B51" i="137"/>
  <c r="J50" i="137"/>
  <c r="I50" i="137"/>
  <c r="H50" i="137"/>
  <c r="J49" i="137"/>
  <c r="I49" i="137"/>
  <c r="H49" i="137"/>
  <c r="J47" i="137"/>
  <c r="I47" i="137"/>
  <c r="H47" i="137"/>
  <c r="J46" i="137"/>
  <c r="I46" i="137"/>
  <c r="H46" i="137"/>
  <c r="J45" i="137"/>
  <c r="I45" i="137"/>
  <c r="H45" i="137"/>
  <c r="G22" i="137"/>
  <c r="F22" i="137"/>
  <c r="E22" i="137"/>
  <c r="D22" i="137"/>
  <c r="C22" i="137"/>
  <c r="B22" i="137"/>
  <c r="J17" i="137"/>
  <c r="I17" i="137"/>
  <c r="F15" i="137"/>
  <c r="E15" i="137"/>
  <c r="D15" i="137"/>
  <c r="C15" i="137"/>
  <c r="B15" i="137"/>
  <c r="J22" i="136"/>
  <c r="J23" i="136" s="1"/>
  <c r="G22" i="136"/>
  <c r="D22" i="136"/>
  <c r="C22" i="136"/>
  <c r="B22" i="136"/>
  <c r="B23" i="136" s="1"/>
  <c r="L21" i="136"/>
  <c r="K21" i="136"/>
  <c r="L20" i="136"/>
  <c r="K20" i="136"/>
  <c r="M20" i="136" s="1"/>
  <c r="L19" i="136"/>
  <c r="K19" i="136"/>
  <c r="L18" i="136"/>
  <c r="K18" i="136"/>
  <c r="M18" i="136" s="1"/>
  <c r="L17" i="136"/>
  <c r="K17" i="136"/>
  <c r="J15" i="136"/>
  <c r="I15" i="136"/>
  <c r="I23" i="136" s="1"/>
  <c r="H15" i="136"/>
  <c r="H23" i="136" s="1"/>
  <c r="G15" i="136"/>
  <c r="F15" i="136"/>
  <c r="F23" i="136" s="1"/>
  <c r="E15" i="136"/>
  <c r="E23" i="136" s="1"/>
  <c r="D15" i="136"/>
  <c r="C15" i="136"/>
  <c r="B15" i="136"/>
  <c r="M14" i="136"/>
  <c r="L14" i="136"/>
  <c r="K14" i="136"/>
  <c r="M13" i="136"/>
  <c r="L13" i="136"/>
  <c r="K13" i="136"/>
  <c r="M12" i="136"/>
  <c r="L12" i="136"/>
  <c r="K12" i="136"/>
  <c r="M11" i="136"/>
  <c r="L11" i="136"/>
  <c r="K11" i="136"/>
  <c r="M10" i="136"/>
  <c r="L10" i="136"/>
  <c r="K10" i="136"/>
  <c r="M9" i="136"/>
  <c r="L9" i="136"/>
  <c r="K9" i="136"/>
  <c r="F77" i="135"/>
  <c r="E77" i="135"/>
  <c r="D77" i="135"/>
  <c r="D78" i="135" s="1"/>
  <c r="C78" i="135"/>
  <c r="B78" i="135"/>
  <c r="G57" i="135"/>
  <c r="F57" i="135"/>
  <c r="E57" i="135"/>
  <c r="D57" i="135"/>
  <c r="C57" i="135"/>
  <c r="B57" i="135"/>
  <c r="J56" i="135"/>
  <c r="I56" i="135"/>
  <c r="H56" i="135"/>
  <c r="J54" i="135"/>
  <c r="I54" i="135"/>
  <c r="H54" i="135"/>
  <c r="J53" i="135"/>
  <c r="I53" i="135"/>
  <c r="H53" i="135"/>
  <c r="J52" i="135"/>
  <c r="I52" i="135"/>
  <c r="H52" i="135"/>
  <c r="G50" i="135"/>
  <c r="F50" i="135"/>
  <c r="E50" i="135"/>
  <c r="C50" i="135"/>
  <c r="B50" i="135"/>
  <c r="J49" i="135"/>
  <c r="I49" i="135"/>
  <c r="H49" i="135"/>
  <c r="J48" i="135"/>
  <c r="I48" i="135"/>
  <c r="H48" i="135"/>
  <c r="J47" i="135"/>
  <c r="I47" i="135"/>
  <c r="H47" i="135"/>
  <c r="J46" i="135"/>
  <c r="I46" i="135"/>
  <c r="H46" i="135"/>
  <c r="J45" i="135"/>
  <c r="I45" i="135"/>
  <c r="H45" i="135"/>
  <c r="J44" i="135"/>
  <c r="I44" i="135"/>
  <c r="H44" i="135"/>
  <c r="G22" i="135"/>
  <c r="F22" i="135"/>
  <c r="E22" i="135"/>
  <c r="D22" i="135"/>
  <c r="C22" i="135"/>
  <c r="B22" i="135"/>
  <c r="J21" i="135"/>
  <c r="I21" i="135"/>
  <c r="H21" i="135"/>
  <c r="J19" i="135"/>
  <c r="I19" i="135"/>
  <c r="H19" i="135"/>
  <c r="J18" i="135"/>
  <c r="I18" i="135"/>
  <c r="H18" i="135"/>
  <c r="J17" i="135"/>
  <c r="I17" i="135"/>
  <c r="H17" i="135"/>
  <c r="G15" i="135"/>
  <c r="F15" i="135"/>
  <c r="E15" i="135"/>
  <c r="C15" i="135"/>
  <c r="B15" i="135"/>
  <c r="J14" i="135"/>
  <c r="I14" i="135"/>
  <c r="H14" i="135"/>
  <c r="J13" i="135"/>
  <c r="I13" i="135"/>
  <c r="H13" i="135"/>
  <c r="J12" i="135"/>
  <c r="I12" i="135"/>
  <c r="H12" i="135"/>
  <c r="J11" i="135"/>
  <c r="I11" i="135"/>
  <c r="H11" i="135"/>
  <c r="J10" i="135"/>
  <c r="I10" i="135"/>
  <c r="H10" i="135"/>
  <c r="J9" i="135"/>
  <c r="I9" i="135"/>
  <c r="H9" i="135"/>
  <c r="G120" i="134"/>
  <c r="F120" i="134"/>
  <c r="E120" i="134"/>
  <c r="D120" i="134"/>
  <c r="C120" i="134"/>
  <c r="B120" i="134"/>
  <c r="I119" i="134"/>
  <c r="H119" i="134"/>
  <c r="J119" i="134" s="1"/>
  <c r="I118" i="134"/>
  <c r="H118" i="134"/>
  <c r="I117" i="134"/>
  <c r="H117" i="134"/>
  <c r="J117" i="134" s="1"/>
  <c r="I116" i="134"/>
  <c r="H116" i="134"/>
  <c r="I115" i="134"/>
  <c r="H115" i="134"/>
  <c r="J115" i="134" s="1"/>
  <c r="I114" i="134"/>
  <c r="H114" i="134"/>
  <c r="I113" i="134"/>
  <c r="H113" i="134"/>
  <c r="J113" i="134" s="1"/>
  <c r="I112" i="134"/>
  <c r="H112" i="134"/>
  <c r="I111" i="134"/>
  <c r="H111" i="134"/>
  <c r="J111" i="134" s="1"/>
  <c r="I110" i="134"/>
  <c r="H110" i="134"/>
  <c r="G100" i="134"/>
  <c r="F100" i="134"/>
  <c r="E100" i="134"/>
  <c r="D100" i="134"/>
  <c r="C100" i="134"/>
  <c r="B100" i="134"/>
  <c r="I99" i="134"/>
  <c r="H99" i="134"/>
  <c r="I98" i="134"/>
  <c r="H98" i="134"/>
  <c r="J98" i="134" s="1"/>
  <c r="I97" i="134"/>
  <c r="H97" i="134"/>
  <c r="I96" i="134"/>
  <c r="H96" i="134"/>
  <c r="J96" i="134" s="1"/>
  <c r="I95" i="134"/>
  <c r="H95" i="134"/>
  <c r="I94" i="134"/>
  <c r="H94" i="134"/>
  <c r="J94" i="134" s="1"/>
  <c r="I93" i="134"/>
  <c r="H93" i="134"/>
  <c r="I92" i="134"/>
  <c r="H92" i="134"/>
  <c r="J92" i="134" s="1"/>
  <c r="I91" i="134"/>
  <c r="H91" i="134"/>
  <c r="I90" i="134"/>
  <c r="H90" i="134"/>
  <c r="J90" i="134" s="1"/>
  <c r="I89" i="134"/>
  <c r="H89" i="134"/>
  <c r="I88" i="134"/>
  <c r="H88" i="134"/>
  <c r="J88" i="134" s="1"/>
  <c r="I87" i="134"/>
  <c r="H87" i="134"/>
  <c r="I86" i="134"/>
  <c r="H86" i="134"/>
  <c r="J86" i="134" s="1"/>
  <c r="I85" i="134"/>
  <c r="H85" i="134"/>
  <c r="I84" i="134"/>
  <c r="H84" i="134"/>
  <c r="J84" i="134" s="1"/>
  <c r="I83" i="134"/>
  <c r="H83" i="134"/>
  <c r="I82" i="134"/>
  <c r="H82" i="134"/>
  <c r="J82" i="134" s="1"/>
  <c r="I81" i="134"/>
  <c r="H81" i="134"/>
  <c r="I80" i="134"/>
  <c r="H80" i="134"/>
  <c r="J80" i="134" s="1"/>
  <c r="I79" i="134"/>
  <c r="H79" i="134"/>
  <c r="G54" i="134"/>
  <c r="F54" i="134"/>
  <c r="E54" i="134"/>
  <c r="D54" i="134"/>
  <c r="C54" i="134"/>
  <c r="B54" i="134"/>
  <c r="I53" i="134"/>
  <c r="H53" i="134"/>
  <c r="I52" i="134"/>
  <c r="H52" i="134"/>
  <c r="I51" i="134"/>
  <c r="H51" i="134"/>
  <c r="I50" i="134"/>
  <c r="H50" i="134"/>
  <c r="I49" i="134"/>
  <c r="H49" i="134"/>
  <c r="I48" i="134"/>
  <c r="H48" i="134"/>
  <c r="I47" i="134"/>
  <c r="H47" i="134"/>
  <c r="I46" i="134"/>
  <c r="H46" i="134"/>
  <c r="I45" i="134"/>
  <c r="H45" i="134"/>
  <c r="I44" i="134"/>
  <c r="H44" i="134"/>
  <c r="F30" i="134"/>
  <c r="E30" i="134"/>
  <c r="D30" i="134"/>
  <c r="C30" i="134"/>
  <c r="B30" i="134"/>
  <c r="I29" i="134"/>
  <c r="H29" i="134"/>
  <c r="I28" i="134"/>
  <c r="H28" i="134"/>
  <c r="I27" i="134"/>
  <c r="H27" i="134"/>
  <c r="I26" i="134"/>
  <c r="H26" i="134"/>
  <c r="I25" i="134"/>
  <c r="H25" i="134"/>
  <c r="I24" i="134"/>
  <c r="H24" i="134"/>
  <c r="I23" i="134"/>
  <c r="H23" i="134"/>
  <c r="I22" i="134"/>
  <c r="H22" i="134"/>
  <c r="I21" i="134"/>
  <c r="H21" i="134"/>
  <c r="I20" i="134"/>
  <c r="H20" i="134"/>
  <c r="I19" i="134"/>
  <c r="H19" i="134"/>
  <c r="I18" i="134"/>
  <c r="H18" i="134"/>
  <c r="I17" i="134"/>
  <c r="H17" i="134"/>
  <c r="I16" i="134"/>
  <c r="H16" i="134"/>
  <c r="I15" i="134"/>
  <c r="H15" i="134"/>
  <c r="I14" i="134"/>
  <c r="H14" i="134"/>
  <c r="I13" i="134"/>
  <c r="H13" i="134"/>
  <c r="I12" i="134"/>
  <c r="H12" i="134"/>
  <c r="I11" i="134"/>
  <c r="H11" i="134"/>
  <c r="I10" i="134"/>
  <c r="H10" i="134"/>
  <c r="I9" i="134"/>
  <c r="H9" i="134"/>
  <c r="J56" i="133"/>
  <c r="I56" i="133"/>
  <c r="H56" i="133"/>
  <c r="G56" i="133"/>
  <c r="F56" i="133"/>
  <c r="E56" i="133"/>
  <c r="D56" i="133"/>
  <c r="C56" i="133"/>
  <c r="B56" i="133"/>
  <c r="M55" i="133"/>
  <c r="L55" i="133"/>
  <c r="K55" i="133"/>
  <c r="M54" i="133"/>
  <c r="L54" i="133"/>
  <c r="K54" i="133"/>
  <c r="M53" i="133"/>
  <c r="L53" i="133"/>
  <c r="K53" i="133"/>
  <c r="M52" i="133"/>
  <c r="L52" i="133"/>
  <c r="K52" i="133"/>
  <c r="M51" i="133"/>
  <c r="L51" i="133"/>
  <c r="K51" i="133"/>
  <c r="M50" i="133"/>
  <c r="L50" i="133"/>
  <c r="K50" i="133"/>
  <c r="M49" i="133"/>
  <c r="L49" i="133"/>
  <c r="K49" i="133"/>
  <c r="M48" i="133"/>
  <c r="L48" i="133"/>
  <c r="K48" i="133"/>
  <c r="M47" i="133"/>
  <c r="L47" i="133"/>
  <c r="K47" i="133"/>
  <c r="M46" i="133"/>
  <c r="L46" i="133"/>
  <c r="K46" i="133"/>
  <c r="J44" i="133"/>
  <c r="I44" i="133"/>
  <c r="H44" i="133"/>
  <c r="G44" i="133"/>
  <c r="F44" i="133"/>
  <c r="E44" i="133"/>
  <c r="D44" i="133"/>
  <c r="C44" i="133"/>
  <c r="B44" i="133"/>
  <c r="M43" i="133"/>
  <c r="L43" i="133"/>
  <c r="K43" i="133"/>
  <c r="M42" i="133"/>
  <c r="L42" i="133"/>
  <c r="K42" i="133"/>
  <c r="M41" i="133"/>
  <c r="L41" i="133"/>
  <c r="K41" i="133"/>
  <c r="M40" i="133"/>
  <c r="L40" i="133"/>
  <c r="K40" i="133"/>
  <c r="M39" i="133"/>
  <c r="L39" i="133"/>
  <c r="K39" i="133"/>
  <c r="M38" i="133"/>
  <c r="L38" i="133"/>
  <c r="K38" i="133"/>
  <c r="M23" i="133"/>
  <c r="L23" i="133"/>
  <c r="K23" i="133"/>
  <c r="M22" i="133"/>
  <c r="L22" i="133"/>
  <c r="K22" i="133"/>
  <c r="M21" i="133"/>
  <c r="L21" i="133"/>
  <c r="K21" i="133"/>
  <c r="M20" i="133"/>
  <c r="L20" i="133"/>
  <c r="K20" i="133"/>
  <c r="M19" i="133"/>
  <c r="L19" i="133"/>
  <c r="K19" i="133"/>
  <c r="M18" i="133"/>
  <c r="L18" i="133"/>
  <c r="K18" i="133"/>
  <c r="M17" i="133"/>
  <c r="L17" i="133"/>
  <c r="K17" i="133"/>
  <c r="M16" i="133"/>
  <c r="L16" i="133"/>
  <c r="K16" i="133"/>
  <c r="M15" i="133"/>
  <c r="L15" i="133"/>
  <c r="K15" i="133"/>
  <c r="M14" i="133"/>
  <c r="L14" i="133"/>
  <c r="K14" i="133"/>
  <c r="M13" i="133"/>
  <c r="L13" i="133"/>
  <c r="K13" i="133"/>
  <c r="M12" i="133"/>
  <c r="L12" i="133"/>
  <c r="K12" i="133"/>
  <c r="M11" i="133"/>
  <c r="L11" i="133"/>
  <c r="K11" i="133"/>
  <c r="M10" i="133"/>
  <c r="L10" i="133"/>
  <c r="K10" i="133"/>
  <c r="M9" i="133"/>
  <c r="L9" i="133"/>
  <c r="K9" i="133"/>
  <c r="G187" i="132"/>
  <c r="F187" i="132"/>
  <c r="E187" i="132"/>
  <c r="C187" i="132"/>
  <c r="B187" i="132"/>
  <c r="I164" i="132"/>
  <c r="H164" i="132"/>
  <c r="I163" i="132"/>
  <c r="H163" i="132"/>
  <c r="I162" i="132"/>
  <c r="H162" i="132"/>
  <c r="I161" i="132"/>
  <c r="H161" i="132"/>
  <c r="I160" i="132"/>
  <c r="H160" i="132"/>
  <c r="I159" i="132"/>
  <c r="H159" i="132"/>
  <c r="I158" i="132"/>
  <c r="H158" i="132"/>
  <c r="I157" i="132"/>
  <c r="H157" i="132"/>
  <c r="I156" i="132"/>
  <c r="H156" i="132"/>
  <c r="I155" i="132"/>
  <c r="H155" i="132"/>
  <c r="G130" i="132"/>
  <c r="F130" i="132"/>
  <c r="E130" i="132"/>
  <c r="C130" i="132"/>
  <c r="B130" i="132"/>
  <c r="J129" i="132"/>
  <c r="I129" i="132"/>
  <c r="H129" i="132"/>
  <c r="J128" i="132"/>
  <c r="I128" i="132"/>
  <c r="H128" i="132"/>
  <c r="J127" i="132"/>
  <c r="I127" i="132"/>
  <c r="H127" i="132"/>
  <c r="J126" i="132"/>
  <c r="I126" i="132"/>
  <c r="H126" i="132"/>
  <c r="J125" i="132"/>
  <c r="I125" i="132"/>
  <c r="H125" i="132"/>
  <c r="J124" i="132"/>
  <c r="I124" i="132"/>
  <c r="H124" i="132"/>
  <c r="J123" i="132"/>
  <c r="I123" i="132"/>
  <c r="H123" i="132"/>
  <c r="J122" i="132"/>
  <c r="I122" i="132"/>
  <c r="H122" i="132"/>
  <c r="J121" i="132"/>
  <c r="I121" i="132"/>
  <c r="H121" i="132"/>
  <c r="I120" i="132"/>
  <c r="H120" i="132"/>
  <c r="D120" i="132"/>
  <c r="D130" i="132" s="1"/>
  <c r="G118" i="132"/>
  <c r="F118" i="132"/>
  <c r="E118" i="132"/>
  <c r="C118" i="132"/>
  <c r="B118" i="132"/>
  <c r="I117" i="132"/>
  <c r="H117" i="132"/>
  <c r="D117" i="132"/>
  <c r="I116" i="132"/>
  <c r="H116" i="132"/>
  <c r="D116" i="132"/>
  <c r="I115" i="132"/>
  <c r="H115" i="132"/>
  <c r="D115" i="132"/>
  <c r="I114" i="132"/>
  <c r="H114" i="132"/>
  <c r="D114" i="132"/>
  <c r="I102" i="132"/>
  <c r="H102" i="132"/>
  <c r="D102" i="132"/>
  <c r="I101" i="132"/>
  <c r="H101" i="132"/>
  <c r="D101" i="132"/>
  <c r="I100" i="132"/>
  <c r="H100" i="132"/>
  <c r="D100" i="132"/>
  <c r="I99" i="132"/>
  <c r="H99" i="132"/>
  <c r="D99" i="132"/>
  <c r="I98" i="132"/>
  <c r="H98" i="132"/>
  <c r="D98" i="132"/>
  <c r="I97" i="132"/>
  <c r="H97" i="132"/>
  <c r="D97" i="132"/>
  <c r="I96" i="132"/>
  <c r="H96" i="132"/>
  <c r="D96" i="132"/>
  <c r="I95" i="132"/>
  <c r="H95" i="132"/>
  <c r="D95" i="132"/>
  <c r="I94" i="132"/>
  <c r="H94" i="132"/>
  <c r="D94" i="132"/>
  <c r="I93" i="132"/>
  <c r="H93" i="132"/>
  <c r="D93" i="132"/>
  <c r="I92" i="132"/>
  <c r="H92" i="132"/>
  <c r="D92" i="132"/>
  <c r="I91" i="132"/>
  <c r="H91" i="132"/>
  <c r="D91" i="132"/>
  <c r="I90" i="132"/>
  <c r="H90" i="132"/>
  <c r="D90" i="132"/>
  <c r="I89" i="132"/>
  <c r="H89" i="132"/>
  <c r="D89" i="132"/>
  <c r="I88" i="132"/>
  <c r="H88" i="132"/>
  <c r="D88" i="132"/>
  <c r="I87" i="132"/>
  <c r="H87" i="132"/>
  <c r="D87" i="132"/>
  <c r="I86" i="132"/>
  <c r="H86" i="132"/>
  <c r="D86" i="132"/>
  <c r="G62" i="132"/>
  <c r="F62" i="132"/>
  <c r="E62" i="132"/>
  <c r="D62" i="132"/>
  <c r="C62" i="132"/>
  <c r="B62" i="132"/>
  <c r="I61" i="132"/>
  <c r="H61" i="132"/>
  <c r="I60" i="132"/>
  <c r="H60" i="132"/>
  <c r="I59" i="132"/>
  <c r="H59" i="132"/>
  <c r="I58" i="132"/>
  <c r="H58" i="132"/>
  <c r="I57" i="132"/>
  <c r="H57" i="132"/>
  <c r="I56" i="132"/>
  <c r="H56" i="132"/>
  <c r="I55" i="132"/>
  <c r="H55" i="132"/>
  <c r="I54" i="132"/>
  <c r="H54" i="132"/>
  <c r="I53" i="132"/>
  <c r="H53" i="132"/>
  <c r="G51" i="132"/>
  <c r="F51" i="132"/>
  <c r="E51" i="132"/>
  <c r="D51" i="132"/>
  <c r="C51" i="132"/>
  <c r="B51" i="132"/>
  <c r="I50" i="132"/>
  <c r="H50" i="132"/>
  <c r="I49" i="132"/>
  <c r="H49" i="132"/>
  <c r="I48" i="132"/>
  <c r="H48" i="132"/>
  <c r="I47" i="132"/>
  <c r="H47" i="132"/>
  <c r="I46" i="132"/>
  <c r="H46" i="132"/>
  <c r="I45" i="132"/>
  <c r="H45" i="132"/>
  <c r="I44" i="132"/>
  <c r="H44" i="132"/>
  <c r="I22" i="132"/>
  <c r="H22" i="132"/>
  <c r="I21" i="132"/>
  <c r="H21" i="132"/>
  <c r="I20" i="132"/>
  <c r="H20" i="132"/>
  <c r="I19" i="132"/>
  <c r="H19" i="132"/>
  <c r="I18" i="132"/>
  <c r="H18" i="132"/>
  <c r="I17" i="132"/>
  <c r="H17" i="132"/>
  <c r="I16" i="132"/>
  <c r="H16" i="132"/>
  <c r="I15" i="132"/>
  <c r="H15" i="132"/>
  <c r="I14" i="132"/>
  <c r="H14" i="132"/>
  <c r="I13" i="132"/>
  <c r="H13" i="132"/>
  <c r="I12" i="132"/>
  <c r="H12" i="132"/>
  <c r="I11" i="132"/>
  <c r="H11" i="132"/>
  <c r="I10" i="132"/>
  <c r="H10" i="132"/>
  <c r="I9" i="132"/>
  <c r="H9" i="132"/>
  <c r="J14" i="192" l="1"/>
  <c r="M15" i="189"/>
  <c r="B36" i="139"/>
  <c r="F36" i="139"/>
  <c r="J36" i="139"/>
  <c r="H22" i="137"/>
  <c r="J46" i="134"/>
  <c r="J48" i="134"/>
  <c r="J50" i="134"/>
  <c r="J52" i="134"/>
  <c r="D56" i="161"/>
  <c r="I97" i="195"/>
  <c r="I25" i="194"/>
  <c r="I26" i="194"/>
  <c r="C407" i="195"/>
  <c r="J297" i="197"/>
  <c r="M11" i="193"/>
  <c r="M15" i="193"/>
  <c r="J19" i="193"/>
  <c r="F30" i="193"/>
  <c r="F31" i="193" s="1"/>
  <c r="M26" i="193"/>
  <c r="M28" i="193"/>
  <c r="I16" i="190"/>
  <c r="J16" i="189"/>
  <c r="K16" i="189"/>
  <c r="J52" i="184"/>
  <c r="J57" i="184"/>
  <c r="D13" i="184"/>
  <c r="D18" i="184"/>
  <c r="D23" i="183"/>
  <c r="J9" i="181"/>
  <c r="J9" i="180"/>
  <c r="I63" i="173"/>
  <c r="D29" i="173"/>
  <c r="J28" i="173"/>
  <c r="E29" i="172"/>
  <c r="I29" i="172"/>
  <c r="J101" i="171"/>
  <c r="J46" i="170"/>
  <c r="J47" i="170"/>
  <c r="J48" i="170"/>
  <c r="J49" i="170"/>
  <c r="J50" i="170"/>
  <c r="J51" i="170"/>
  <c r="J52" i="170"/>
  <c r="F34" i="167"/>
  <c r="I27" i="161"/>
  <c r="M10" i="160"/>
  <c r="M14" i="160"/>
  <c r="M18" i="160"/>
  <c r="M22" i="160"/>
  <c r="M26" i="160"/>
  <c r="L27" i="160"/>
  <c r="J11" i="155"/>
  <c r="J15" i="155"/>
  <c r="J19" i="155"/>
  <c r="M26" i="154"/>
  <c r="M30" i="154"/>
  <c r="I155" i="185"/>
  <c r="C59" i="137"/>
  <c r="M15" i="136"/>
  <c r="I65" i="153"/>
  <c r="M27" i="154"/>
  <c r="M31" i="154"/>
  <c r="G25" i="157"/>
  <c r="L25" i="157"/>
  <c r="G131" i="158"/>
  <c r="C57" i="133"/>
  <c r="J11" i="134"/>
  <c r="J13" i="134"/>
  <c r="J15" i="134"/>
  <c r="J17" i="134"/>
  <c r="J19" i="134"/>
  <c r="J21" i="134"/>
  <c r="J23" i="134"/>
  <c r="J25" i="134"/>
  <c r="J27" i="134"/>
  <c r="J29" i="134"/>
  <c r="H15" i="137"/>
  <c r="I22" i="137"/>
  <c r="C34" i="143"/>
  <c r="G34" i="143"/>
  <c r="C71" i="143"/>
  <c r="G71" i="143"/>
  <c r="J12" i="146"/>
  <c r="J16" i="146"/>
  <c r="C131" i="158"/>
  <c r="M10" i="166"/>
  <c r="M14" i="166"/>
  <c r="M18" i="166"/>
  <c r="M22" i="166"/>
  <c r="K25" i="166"/>
  <c r="M29" i="166"/>
  <c r="M33" i="166"/>
  <c r="J53" i="167"/>
  <c r="J56" i="167"/>
  <c r="J57" i="167"/>
  <c r="J58" i="167"/>
  <c r="J60" i="167"/>
  <c r="J61" i="167"/>
  <c r="J62" i="167"/>
  <c r="J64" i="167"/>
  <c r="J65" i="167"/>
  <c r="J66" i="167"/>
  <c r="H77" i="167"/>
  <c r="M18" i="169"/>
  <c r="M22" i="169"/>
  <c r="M40" i="169"/>
  <c r="M44" i="169"/>
  <c r="K47" i="169"/>
  <c r="C72" i="171"/>
  <c r="G72" i="171"/>
  <c r="M10" i="172"/>
  <c r="M12" i="172"/>
  <c r="M14" i="172"/>
  <c r="M16" i="172"/>
  <c r="M18" i="172"/>
  <c r="M20" i="172"/>
  <c r="B29" i="172"/>
  <c r="K29" i="172" s="1"/>
  <c r="F29" i="172"/>
  <c r="J29" i="172"/>
  <c r="E29" i="173"/>
  <c r="B101" i="182"/>
  <c r="C139" i="188"/>
  <c r="C140" i="188" s="1"/>
  <c r="B97" i="197"/>
  <c r="H97" i="197" s="1"/>
  <c r="E129" i="149"/>
  <c r="J33" i="154"/>
  <c r="J34" i="154" s="1"/>
  <c r="D28" i="195"/>
  <c r="D208" i="195"/>
  <c r="J299" i="197"/>
  <c r="J301" i="197"/>
  <c r="J302" i="197"/>
  <c r="J303" i="197"/>
  <c r="L15" i="136"/>
  <c r="K35" i="157"/>
  <c r="H33" i="167"/>
  <c r="L22" i="172"/>
  <c r="D87" i="182"/>
  <c r="B59" i="184"/>
  <c r="I64" i="184"/>
  <c r="I65" i="184" s="1"/>
  <c r="D152" i="185"/>
  <c r="E27" i="186"/>
  <c r="L41" i="189"/>
  <c r="D53" i="158"/>
  <c r="I33" i="143"/>
  <c r="I70" i="143"/>
  <c r="G30" i="134"/>
  <c r="J45" i="134"/>
  <c r="J47" i="134"/>
  <c r="J49" i="134"/>
  <c r="J51" i="134"/>
  <c r="J53" i="134"/>
  <c r="H100" i="134"/>
  <c r="H121" i="134" s="1"/>
  <c r="J81" i="134"/>
  <c r="J83" i="134"/>
  <c r="J85" i="134"/>
  <c r="J87" i="134"/>
  <c r="J89" i="134"/>
  <c r="J91" i="134"/>
  <c r="J93" i="134"/>
  <c r="J95" i="134"/>
  <c r="J97" i="134"/>
  <c r="J99" i="134"/>
  <c r="H120" i="134"/>
  <c r="J112" i="134"/>
  <c r="J114" i="134"/>
  <c r="J116" i="134"/>
  <c r="J118" i="134"/>
  <c r="G23" i="135"/>
  <c r="F58" i="135"/>
  <c r="C23" i="136"/>
  <c r="G23" i="136"/>
  <c r="M19" i="136"/>
  <c r="M21" i="136"/>
  <c r="D23" i="136"/>
  <c r="I15" i="137"/>
  <c r="J22" i="137"/>
  <c r="I27" i="140"/>
  <c r="E36" i="140"/>
  <c r="I67" i="140"/>
  <c r="E76" i="140"/>
  <c r="J11" i="143"/>
  <c r="J13" i="143"/>
  <c r="J15" i="143"/>
  <c r="J17" i="143"/>
  <c r="J19" i="143"/>
  <c r="J21" i="143"/>
  <c r="J23" i="143"/>
  <c r="J25" i="143"/>
  <c r="D34" i="143"/>
  <c r="H64" i="143"/>
  <c r="J48" i="143"/>
  <c r="J50" i="143"/>
  <c r="J52" i="143"/>
  <c r="J54" i="143"/>
  <c r="J56" i="143"/>
  <c r="J58" i="143"/>
  <c r="J60" i="143"/>
  <c r="J62" i="143"/>
  <c r="D71" i="143"/>
  <c r="H94" i="144"/>
  <c r="J14" i="145"/>
  <c r="J18" i="145" s="1"/>
  <c r="M10" i="145"/>
  <c r="H54" i="146"/>
  <c r="J53" i="146"/>
  <c r="E126" i="147"/>
  <c r="J189" i="147"/>
  <c r="H28" i="149"/>
  <c r="E61" i="149"/>
  <c r="I60" i="149"/>
  <c r="M28" i="154"/>
  <c r="M32" i="154"/>
  <c r="J156" i="132"/>
  <c r="J158" i="132"/>
  <c r="J160" i="132"/>
  <c r="J164" i="132"/>
  <c r="L44" i="133"/>
  <c r="L56" i="133"/>
  <c r="J10" i="134"/>
  <c r="J12" i="134"/>
  <c r="J14" i="134"/>
  <c r="J16" i="134"/>
  <c r="J18" i="134"/>
  <c r="J20" i="134"/>
  <c r="J22" i="134"/>
  <c r="J24" i="134"/>
  <c r="J26" i="134"/>
  <c r="J28" i="134"/>
  <c r="L22" i="136"/>
  <c r="D23" i="137"/>
  <c r="H51" i="137"/>
  <c r="J10" i="140"/>
  <c r="J12" i="140"/>
  <c r="J14" i="140"/>
  <c r="J16" i="140"/>
  <c r="J18" i="140"/>
  <c r="J20" i="140"/>
  <c r="J22" i="140"/>
  <c r="J24" i="140"/>
  <c r="J26" i="140"/>
  <c r="H35" i="140"/>
  <c r="J31" i="140"/>
  <c r="J33" i="140"/>
  <c r="B36" i="140"/>
  <c r="F36" i="140"/>
  <c r="J50" i="140"/>
  <c r="J52" i="140"/>
  <c r="J54" i="140"/>
  <c r="J56" i="140"/>
  <c r="J58" i="140"/>
  <c r="J60" i="140"/>
  <c r="J62" i="140"/>
  <c r="J64" i="140"/>
  <c r="J66" i="140"/>
  <c r="H75" i="140"/>
  <c r="J71" i="140"/>
  <c r="J73" i="140"/>
  <c r="B76" i="140"/>
  <c r="F76" i="140"/>
  <c r="J10" i="141"/>
  <c r="J12" i="141"/>
  <c r="J14" i="141"/>
  <c r="J16" i="141"/>
  <c r="J18" i="141"/>
  <c r="J20" i="141"/>
  <c r="J22" i="141"/>
  <c r="J24" i="141"/>
  <c r="J26" i="141"/>
  <c r="J10" i="146"/>
  <c r="L17" i="151"/>
  <c r="M25" i="154"/>
  <c r="M29" i="154"/>
  <c r="I14" i="194"/>
  <c r="M20" i="157"/>
  <c r="M24" i="157"/>
  <c r="M28" i="157"/>
  <c r="M32" i="157"/>
  <c r="J123" i="158"/>
  <c r="J124" i="158"/>
  <c r="J125" i="158"/>
  <c r="J126" i="158"/>
  <c r="J127" i="158"/>
  <c r="J128" i="158"/>
  <c r="D25" i="166"/>
  <c r="J34" i="166"/>
  <c r="J35" i="166" s="1"/>
  <c r="F35" i="166"/>
  <c r="G24" i="169"/>
  <c r="M13" i="169"/>
  <c r="D47" i="169"/>
  <c r="D30" i="171"/>
  <c r="C32" i="176"/>
  <c r="G32" i="176"/>
  <c r="H87" i="182"/>
  <c r="G152" i="185"/>
  <c r="G156" i="185" s="1"/>
  <c r="M26" i="186"/>
  <c r="M55" i="186"/>
  <c r="B56" i="186"/>
  <c r="H179" i="188"/>
  <c r="M12" i="189"/>
  <c r="E22" i="189"/>
  <c r="M36" i="189"/>
  <c r="M37" i="189"/>
  <c r="B103" i="192"/>
  <c r="G25" i="193"/>
  <c r="G30" i="193" s="1"/>
  <c r="M24" i="193"/>
  <c r="E30" i="193"/>
  <c r="D29" i="193"/>
  <c r="M27" i="193"/>
  <c r="C30" i="193"/>
  <c r="C20" i="194"/>
  <c r="B20" i="194"/>
  <c r="D29" i="194"/>
  <c r="H56" i="194"/>
  <c r="E62" i="194"/>
  <c r="H61" i="194"/>
  <c r="J65" i="194"/>
  <c r="J66" i="194"/>
  <c r="H67" i="194"/>
  <c r="J69" i="194"/>
  <c r="J70" i="194"/>
  <c r="H71" i="194"/>
  <c r="D111" i="195"/>
  <c r="L113" i="196"/>
  <c r="K27" i="160"/>
  <c r="H58" i="162"/>
  <c r="B19" i="163"/>
  <c r="F19" i="163"/>
  <c r="J19" i="163"/>
  <c r="J53" i="165"/>
  <c r="D69" i="165"/>
  <c r="J71" i="165"/>
  <c r="J80" i="165"/>
  <c r="M30" i="166"/>
  <c r="K34" i="166"/>
  <c r="K35" i="166" s="1"/>
  <c r="J10" i="167"/>
  <c r="J11" i="167"/>
  <c r="J13" i="167"/>
  <c r="J14" i="167"/>
  <c r="J15" i="167"/>
  <c r="J17" i="167"/>
  <c r="J18" i="167"/>
  <c r="J19" i="167"/>
  <c r="J21" i="167"/>
  <c r="J22" i="167"/>
  <c r="J23" i="167"/>
  <c r="I87" i="182"/>
  <c r="C101" i="182"/>
  <c r="D64" i="184"/>
  <c r="D65" i="184" s="1"/>
  <c r="I50" i="188"/>
  <c r="G14" i="193"/>
  <c r="K19" i="193"/>
  <c r="J25" i="193"/>
  <c r="K29" i="193"/>
  <c r="H28" i="195"/>
  <c r="D303" i="195"/>
  <c r="M9" i="196"/>
  <c r="M13" i="196"/>
  <c r="M17" i="196"/>
  <c r="M21" i="196"/>
  <c r="M40" i="196"/>
  <c r="M100" i="196"/>
  <c r="M104" i="196"/>
  <c r="M108" i="196"/>
  <c r="M111" i="196"/>
  <c r="M121" i="196"/>
  <c r="M129" i="196"/>
  <c r="M133" i="196"/>
  <c r="M137" i="196"/>
  <c r="M155" i="196"/>
  <c r="M159" i="196"/>
  <c r="I96" i="197"/>
  <c r="B74" i="155"/>
  <c r="F126" i="156"/>
  <c r="M9" i="160"/>
  <c r="M13" i="160"/>
  <c r="M17" i="160"/>
  <c r="M49" i="160"/>
  <c r="M53" i="160"/>
  <c r="J47" i="161"/>
  <c r="J48" i="161"/>
  <c r="J49" i="161"/>
  <c r="J50" i="161"/>
  <c r="J51" i="161"/>
  <c r="J52" i="161"/>
  <c r="J53" i="161"/>
  <c r="J54" i="161"/>
  <c r="J55" i="161"/>
  <c r="J93" i="161"/>
  <c r="J94" i="161"/>
  <c r="J95" i="161"/>
  <c r="J96" i="161"/>
  <c r="J97" i="161"/>
  <c r="J98" i="161"/>
  <c r="J99" i="161"/>
  <c r="J100" i="161"/>
  <c r="J101" i="161"/>
  <c r="J102" i="161"/>
  <c r="J103" i="161"/>
  <c r="J104" i="161"/>
  <c r="J105" i="161"/>
  <c r="J106" i="161"/>
  <c r="J107" i="161"/>
  <c r="J108" i="161"/>
  <c r="J109" i="161"/>
  <c r="J124" i="161"/>
  <c r="J125" i="161"/>
  <c r="J126" i="161"/>
  <c r="J127" i="161"/>
  <c r="J128" i="161"/>
  <c r="J129" i="161"/>
  <c r="J130" i="161"/>
  <c r="J131" i="161"/>
  <c r="J132" i="161"/>
  <c r="C19" i="163"/>
  <c r="G19" i="163"/>
  <c r="J113" i="165"/>
  <c r="J114" i="165" s="1"/>
  <c r="H114" i="165"/>
  <c r="M12" i="166"/>
  <c r="M16" i="166"/>
  <c r="M20" i="166"/>
  <c r="M24" i="166"/>
  <c r="M11" i="172"/>
  <c r="M13" i="172"/>
  <c r="M15" i="172"/>
  <c r="M19" i="172"/>
  <c r="M21" i="172"/>
  <c r="M22" i="172"/>
  <c r="H29" i="172"/>
  <c r="G22" i="173"/>
  <c r="G29" i="173" s="1"/>
  <c r="C29" i="173"/>
  <c r="I70" i="173"/>
  <c r="C32" i="174"/>
  <c r="G32" i="174"/>
  <c r="H31" i="174"/>
  <c r="I31" i="174"/>
  <c r="H73" i="174"/>
  <c r="L24" i="175"/>
  <c r="H24" i="176"/>
  <c r="E32" i="176"/>
  <c r="F72" i="176"/>
  <c r="H64" i="184"/>
  <c r="H65" i="184" s="1"/>
  <c r="C27" i="186"/>
  <c r="I27" i="186"/>
  <c r="K55" i="186"/>
  <c r="L55" i="186"/>
  <c r="D56" i="186"/>
  <c r="C42" i="189"/>
  <c r="H42" i="189"/>
  <c r="H16" i="190"/>
  <c r="B30" i="192"/>
  <c r="M12" i="193"/>
  <c r="M22" i="193"/>
  <c r="H30" i="193"/>
  <c r="G62" i="194"/>
  <c r="I28" i="195"/>
  <c r="G28" i="195"/>
  <c r="H174" i="95"/>
  <c r="I174" i="95"/>
  <c r="E100" i="182"/>
  <c r="H99" i="182"/>
  <c r="D14" i="182"/>
  <c r="G99" i="182"/>
  <c r="I99" i="182"/>
  <c r="F100" i="182"/>
  <c r="J168" i="95"/>
  <c r="F27" i="182"/>
  <c r="I26" i="182"/>
  <c r="I27" i="182" s="1"/>
  <c r="H26" i="182"/>
  <c r="H27" i="182" s="1"/>
  <c r="E27" i="182"/>
  <c r="J26" i="182"/>
  <c r="J27" i="182" s="1"/>
  <c r="G27" i="182"/>
  <c r="I333" i="195"/>
  <c r="I334" i="195" s="1"/>
  <c r="C334" i="195"/>
  <c r="I208" i="195"/>
  <c r="H208" i="195"/>
  <c r="G334" i="195"/>
  <c r="I98" i="195"/>
  <c r="I111" i="195" s="1"/>
  <c r="F111" i="195"/>
  <c r="F209" i="195" s="1"/>
  <c r="G209" i="195" s="1"/>
  <c r="J59" i="195"/>
  <c r="J60" i="195"/>
  <c r="J61" i="195"/>
  <c r="J62" i="195"/>
  <c r="J63" i="195"/>
  <c r="J64" i="195"/>
  <c r="I222" i="197"/>
  <c r="I268" i="197" s="1"/>
  <c r="F337" i="197"/>
  <c r="F196" i="196"/>
  <c r="M9" i="186"/>
  <c r="K20" i="186"/>
  <c r="M11" i="186"/>
  <c r="M13" i="186"/>
  <c r="M15" i="186"/>
  <c r="M17" i="186"/>
  <c r="M19" i="186"/>
  <c r="F27" i="186"/>
  <c r="H27" i="186"/>
  <c r="F56" i="186"/>
  <c r="H56" i="186"/>
  <c r="J56" i="186"/>
  <c r="H53" i="184"/>
  <c r="F25" i="184"/>
  <c r="I25" i="184" s="1"/>
  <c r="I24" i="184"/>
  <c r="I13" i="184"/>
  <c r="I18" i="184"/>
  <c r="E59" i="184"/>
  <c r="E66" i="184" s="1"/>
  <c r="B66" i="184"/>
  <c r="E19" i="184"/>
  <c r="H13" i="184"/>
  <c r="G13" i="184"/>
  <c r="J13" i="184" s="1"/>
  <c r="G18" i="184"/>
  <c r="H18" i="184"/>
  <c r="B25" i="184"/>
  <c r="D25" i="184" s="1"/>
  <c r="D24" i="184"/>
  <c r="E25" i="184"/>
  <c r="H24" i="184"/>
  <c r="G24" i="184"/>
  <c r="I53" i="184"/>
  <c r="G59" i="184"/>
  <c r="G66" i="184" s="1"/>
  <c r="J56" i="184"/>
  <c r="F59" i="184"/>
  <c r="F66" i="184" s="1"/>
  <c r="J61" i="184"/>
  <c r="J64" i="184" s="1"/>
  <c r="J65" i="184" s="1"/>
  <c r="H24" i="183"/>
  <c r="K23" i="183"/>
  <c r="J24" i="183"/>
  <c r="M23" i="183"/>
  <c r="L13" i="183"/>
  <c r="F19" i="183"/>
  <c r="L18" i="183"/>
  <c r="K13" i="183"/>
  <c r="J13" i="183"/>
  <c r="H19" i="183"/>
  <c r="J18" i="183"/>
  <c r="K18" i="183"/>
  <c r="I24" i="183"/>
  <c r="L24" i="183" s="1"/>
  <c r="L23" i="183"/>
  <c r="D13" i="183"/>
  <c r="G13" i="183"/>
  <c r="D18" i="183"/>
  <c r="G18" i="183"/>
  <c r="H25" i="182"/>
  <c r="C34" i="154"/>
  <c r="F34" i="154"/>
  <c r="I34" i="154"/>
  <c r="E34" i="154"/>
  <c r="B61" i="149"/>
  <c r="F61" i="149"/>
  <c r="D129" i="149"/>
  <c r="H128" i="149"/>
  <c r="C62" i="148"/>
  <c r="E62" i="148"/>
  <c r="G62" i="148"/>
  <c r="I62" i="148"/>
  <c r="L61" i="148"/>
  <c r="E20" i="182"/>
  <c r="H14" i="182"/>
  <c r="G20" i="182"/>
  <c r="J14" i="182"/>
  <c r="I19" i="182"/>
  <c r="D19" i="182"/>
  <c r="J19" i="182" s="1"/>
  <c r="D25" i="182"/>
  <c r="F20" i="182"/>
  <c r="I14" i="182"/>
  <c r="I25" i="182"/>
  <c r="J25" i="182"/>
  <c r="H48" i="169"/>
  <c r="M41" i="169"/>
  <c r="M45" i="169"/>
  <c r="F48" i="169"/>
  <c r="M12" i="157"/>
  <c r="M16" i="157"/>
  <c r="K25" i="157"/>
  <c r="K36" i="157" s="1"/>
  <c r="B36" i="157"/>
  <c r="H36" i="157"/>
  <c r="M29" i="157"/>
  <c r="M31" i="157"/>
  <c r="M33" i="157"/>
  <c r="F36" i="157"/>
  <c r="K33" i="142"/>
  <c r="E34" i="142"/>
  <c r="I34" i="142"/>
  <c r="H27" i="161"/>
  <c r="H57" i="161" s="1"/>
  <c r="G59" i="137"/>
  <c r="K35" i="139"/>
  <c r="K27" i="139"/>
  <c r="L35" i="139"/>
  <c r="E36" i="139"/>
  <c r="I36" i="139"/>
  <c r="I13" i="164"/>
  <c r="I19" i="164" s="1"/>
  <c r="B19" i="164"/>
  <c r="B19" i="183"/>
  <c r="F19" i="184"/>
  <c r="I19" i="184" s="1"/>
  <c r="B19" i="184"/>
  <c r="D19" i="184" s="1"/>
  <c r="J95" i="182"/>
  <c r="J96" i="182"/>
  <c r="J97" i="182"/>
  <c r="G98" i="182"/>
  <c r="J22" i="180"/>
  <c r="H73" i="155"/>
  <c r="J62" i="155"/>
  <c r="J64" i="155"/>
  <c r="J65" i="155"/>
  <c r="J66" i="155"/>
  <c r="J67" i="155"/>
  <c r="J68" i="155"/>
  <c r="J69" i="155"/>
  <c r="J70" i="155"/>
  <c r="I98" i="182"/>
  <c r="G126" i="182"/>
  <c r="J126" i="182" s="1"/>
  <c r="J127" i="182" s="1"/>
  <c r="H126" i="182"/>
  <c r="H127" i="182" s="1"/>
  <c r="F127" i="182"/>
  <c r="I126" i="182"/>
  <c r="I127" i="182" s="1"/>
  <c r="E127" i="182"/>
  <c r="J9" i="165"/>
  <c r="J11" i="165"/>
  <c r="J12" i="165"/>
  <c r="J13" i="165"/>
  <c r="J15" i="165"/>
  <c r="J16" i="165"/>
  <c r="J17" i="165"/>
  <c r="J19" i="165"/>
  <c r="J20" i="165"/>
  <c r="J21" i="165"/>
  <c r="J23" i="165"/>
  <c r="J24" i="165"/>
  <c r="J28" i="165"/>
  <c r="J29" i="165"/>
  <c r="J30" i="165"/>
  <c r="J31" i="165"/>
  <c r="J32" i="165"/>
  <c r="J33" i="165"/>
  <c r="J34" i="165"/>
  <c r="J35" i="165"/>
  <c r="J36" i="165"/>
  <c r="J54" i="165"/>
  <c r="J55" i="165"/>
  <c r="J56" i="165"/>
  <c r="J57" i="165"/>
  <c r="J58" i="165"/>
  <c r="J59" i="165"/>
  <c r="J60" i="165"/>
  <c r="J61" i="165"/>
  <c r="J62" i="165"/>
  <c r="J63" i="165"/>
  <c r="J64" i="165"/>
  <c r="J65" i="165"/>
  <c r="J66" i="165"/>
  <c r="J67" i="165"/>
  <c r="J68" i="165"/>
  <c r="J72" i="165"/>
  <c r="J73" i="165"/>
  <c r="J74" i="165"/>
  <c r="J75" i="165"/>
  <c r="J76" i="165"/>
  <c r="J77" i="165"/>
  <c r="J78" i="165"/>
  <c r="J79" i="165"/>
  <c r="I94" i="144"/>
  <c r="J94" i="144" s="1"/>
  <c r="H58" i="144"/>
  <c r="D94" i="144"/>
  <c r="I51" i="132"/>
  <c r="I62" i="132"/>
  <c r="J88" i="132"/>
  <c r="J96" i="132"/>
  <c r="J100" i="132"/>
  <c r="J115" i="132"/>
  <c r="D118" i="132"/>
  <c r="D131" i="132" s="1"/>
  <c r="I542" i="195"/>
  <c r="G110" i="195"/>
  <c r="I55" i="187"/>
  <c r="I56" i="187" s="1"/>
  <c r="F56" i="187"/>
  <c r="F57" i="187" s="1"/>
  <c r="C56" i="187"/>
  <c r="H26" i="187"/>
  <c r="H27" i="187" s="1"/>
  <c r="J45" i="187"/>
  <c r="B56" i="187"/>
  <c r="B57" i="187" s="1"/>
  <c r="E56" i="187"/>
  <c r="J82" i="187"/>
  <c r="J83" i="187"/>
  <c r="J84" i="187"/>
  <c r="J85" i="187"/>
  <c r="J86" i="187"/>
  <c r="J87" i="187"/>
  <c r="J88" i="187"/>
  <c r="J89" i="187"/>
  <c r="J90" i="187"/>
  <c r="J91" i="187"/>
  <c r="J94" i="187"/>
  <c r="J95" i="187"/>
  <c r="J96" i="187"/>
  <c r="J97" i="187"/>
  <c r="J117" i="187"/>
  <c r="J118" i="187"/>
  <c r="J119" i="187"/>
  <c r="J120" i="187"/>
  <c r="J121" i="187"/>
  <c r="J122" i="187"/>
  <c r="J123" i="187"/>
  <c r="J126" i="187"/>
  <c r="J9" i="195"/>
  <c r="J198" i="195"/>
  <c r="J200" i="195"/>
  <c r="J202" i="195"/>
  <c r="H49" i="192"/>
  <c r="H50" i="192" s="1"/>
  <c r="C20" i="192"/>
  <c r="D19" i="192"/>
  <c r="D98" i="192"/>
  <c r="B20" i="192"/>
  <c r="B31" i="192" s="1"/>
  <c r="I49" i="192"/>
  <c r="I50" i="192" s="1"/>
  <c r="J179" i="188"/>
  <c r="I184" i="188"/>
  <c r="J184" i="188"/>
  <c r="F22" i="188"/>
  <c r="I179" i="188"/>
  <c r="H184" i="188"/>
  <c r="H155" i="185"/>
  <c r="E134" i="185"/>
  <c r="J10" i="185"/>
  <c r="J11" i="185"/>
  <c r="J12" i="185"/>
  <c r="J13" i="185"/>
  <c r="J14" i="185"/>
  <c r="J15" i="185"/>
  <c r="J16" i="185"/>
  <c r="J17" i="185"/>
  <c r="J18" i="185"/>
  <c r="J19" i="185"/>
  <c r="J22" i="185"/>
  <c r="J23" i="185"/>
  <c r="J24" i="185"/>
  <c r="J25" i="185"/>
  <c r="C92" i="185"/>
  <c r="J116" i="185"/>
  <c r="J118" i="185"/>
  <c r="J119" i="185"/>
  <c r="J120" i="185"/>
  <c r="J121" i="185"/>
  <c r="J122" i="185"/>
  <c r="J123" i="185"/>
  <c r="F92" i="185"/>
  <c r="H26" i="185"/>
  <c r="H27" i="185" s="1"/>
  <c r="B92" i="185"/>
  <c r="I152" i="185"/>
  <c r="I156" i="185" s="1"/>
  <c r="J10" i="181"/>
  <c r="J69" i="177"/>
  <c r="D71" i="177"/>
  <c r="J71" i="177" s="1"/>
  <c r="J37" i="177"/>
  <c r="J38" i="177" s="1"/>
  <c r="E108" i="174"/>
  <c r="H107" i="174"/>
  <c r="F108" i="174"/>
  <c r="I108" i="174" s="1"/>
  <c r="I107" i="174"/>
  <c r="D107" i="174"/>
  <c r="B108" i="174"/>
  <c r="D108" i="174" s="1"/>
  <c r="G108" i="174"/>
  <c r="J107" i="174"/>
  <c r="J24" i="174"/>
  <c r="J29" i="171"/>
  <c r="H64" i="171"/>
  <c r="H72" i="171" s="1"/>
  <c r="D72" i="171"/>
  <c r="H101" i="171"/>
  <c r="I101" i="171"/>
  <c r="J102" i="171"/>
  <c r="I53" i="162"/>
  <c r="G59" i="159"/>
  <c r="J10" i="159"/>
  <c r="J11" i="159"/>
  <c r="J12" i="159"/>
  <c r="J13" i="159"/>
  <c r="J14" i="159"/>
  <c r="J15" i="159"/>
  <c r="J16" i="159"/>
  <c r="J58" i="159"/>
  <c r="H183" i="156"/>
  <c r="H184" i="156" s="1"/>
  <c r="E184" i="156"/>
  <c r="I183" i="156"/>
  <c r="I184" i="156" s="1"/>
  <c r="F184" i="156"/>
  <c r="D183" i="156"/>
  <c r="D184" i="156" s="1"/>
  <c r="B184" i="156"/>
  <c r="G183" i="156"/>
  <c r="G184" i="156" s="1"/>
  <c r="I25" i="156"/>
  <c r="I53" i="156" s="1"/>
  <c r="D25" i="156"/>
  <c r="H25" i="156"/>
  <c r="J25" i="156"/>
  <c r="J44" i="156"/>
  <c r="J45" i="156"/>
  <c r="J46" i="156"/>
  <c r="J47" i="156"/>
  <c r="J48" i="156"/>
  <c r="J49" i="156"/>
  <c r="J50" i="156"/>
  <c r="J51" i="156"/>
  <c r="J27" i="153"/>
  <c r="J31" i="153"/>
  <c r="J69" i="153"/>
  <c r="J73" i="153"/>
  <c r="J15" i="150"/>
  <c r="I48" i="150"/>
  <c r="J193" i="147"/>
  <c r="H194" i="147"/>
  <c r="I194" i="147"/>
  <c r="I195" i="147" s="1"/>
  <c r="J28" i="147"/>
  <c r="I125" i="147"/>
  <c r="J11" i="144"/>
  <c r="D14" i="144"/>
  <c r="G94" i="144"/>
  <c r="J49" i="141"/>
  <c r="J51" i="141"/>
  <c r="J53" i="141"/>
  <c r="J55" i="141"/>
  <c r="J57" i="141"/>
  <c r="J59" i="141"/>
  <c r="J61" i="141"/>
  <c r="J63" i="141"/>
  <c r="J65" i="141"/>
  <c r="E73" i="141"/>
  <c r="E34" i="141"/>
  <c r="I27" i="141"/>
  <c r="I66" i="141"/>
  <c r="J71" i="141"/>
  <c r="J45" i="138"/>
  <c r="H27" i="138"/>
  <c r="J11" i="138"/>
  <c r="J13" i="138"/>
  <c r="J15" i="138"/>
  <c r="J17" i="138"/>
  <c r="J19" i="138"/>
  <c r="J21" i="138"/>
  <c r="J23" i="138"/>
  <c r="J25" i="138"/>
  <c r="J48" i="138"/>
  <c r="H96" i="138"/>
  <c r="J80" i="138"/>
  <c r="J82" i="138"/>
  <c r="J84" i="138"/>
  <c r="J86" i="138"/>
  <c r="J88" i="138"/>
  <c r="C58" i="135"/>
  <c r="E78" i="135"/>
  <c r="H77" i="135"/>
  <c r="H78" i="135" s="1"/>
  <c r="G77" i="135"/>
  <c r="F78" i="135"/>
  <c r="I77" i="135"/>
  <c r="J162" i="132"/>
  <c r="H187" i="132"/>
  <c r="F63" i="132"/>
  <c r="B63" i="132"/>
  <c r="J90" i="132"/>
  <c r="J94" i="132"/>
  <c r="J98" i="132"/>
  <c r="J102" i="132"/>
  <c r="J117" i="132"/>
  <c r="F131" i="132"/>
  <c r="J155" i="132"/>
  <c r="D187" i="132"/>
  <c r="J10" i="132"/>
  <c r="J12" i="132"/>
  <c r="J14" i="132"/>
  <c r="J16" i="132"/>
  <c r="J18" i="132"/>
  <c r="J20" i="132"/>
  <c r="J22" i="132"/>
  <c r="J45" i="132"/>
  <c r="J47" i="132"/>
  <c r="J49" i="132"/>
  <c r="J54" i="132"/>
  <c r="J56" i="132"/>
  <c r="J58" i="132"/>
  <c r="J60" i="132"/>
  <c r="J61" i="132"/>
  <c r="J87" i="132"/>
  <c r="M44" i="133"/>
  <c r="M56" i="133"/>
  <c r="D36" i="139"/>
  <c r="H36" i="139"/>
  <c r="M27" i="142"/>
  <c r="B82" i="165"/>
  <c r="B27" i="185"/>
  <c r="B58" i="185" s="1"/>
  <c r="I187" i="132"/>
  <c r="E23" i="135"/>
  <c r="K22" i="136"/>
  <c r="H58" i="137"/>
  <c r="H59" i="137" s="1"/>
  <c r="B34" i="142"/>
  <c r="F34" i="142"/>
  <c r="J34" i="142"/>
  <c r="G49" i="152"/>
  <c r="J43" i="152"/>
  <c r="K33" i="154"/>
  <c r="K34" i="154" s="1"/>
  <c r="J25" i="157"/>
  <c r="D35" i="157"/>
  <c r="L35" i="157"/>
  <c r="L36" i="157" s="1"/>
  <c r="H104" i="158"/>
  <c r="H118" i="132"/>
  <c r="H130" i="132"/>
  <c r="H57" i="135"/>
  <c r="K15" i="136"/>
  <c r="I51" i="137"/>
  <c r="D59" i="137"/>
  <c r="H33" i="141"/>
  <c r="L27" i="139"/>
  <c r="M35" i="139"/>
  <c r="I35" i="140"/>
  <c r="C36" i="140"/>
  <c r="G36" i="140"/>
  <c r="I75" i="140"/>
  <c r="I76" i="140" s="1"/>
  <c r="C76" i="140"/>
  <c r="G76" i="140"/>
  <c r="K27" i="142"/>
  <c r="L33" i="142"/>
  <c r="C34" i="142"/>
  <c r="G34" i="142"/>
  <c r="H27" i="143"/>
  <c r="H34" i="143" s="1"/>
  <c r="J33" i="143"/>
  <c r="J70" i="143"/>
  <c r="B18" i="146"/>
  <c r="H17" i="146"/>
  <c r="J26" i="143"/>
  <c r="H33" i="143"/>
  <c r="B34" i="143"/>
  <c r="F34" i="143"/>
  <c r="J47" i="143"/>
  <c r="J49" i="143"/>
  <c r="J51" i="143"/>
  <c r="J53" i="143"/>
  <c r="J55" i="143"/>
  <c r="J57" i="143"/>
  <c r="J59" i="143"/>
  <c r="J61" i="143"/>
  <c r="J63" i="143"/>
  <c r="H70" i="143"/>
  <c r="B71" i="143"/>
  <c r="F71" i="143"/>
  <c r="G14" i="145"/>
  <c r="G18" i="145" s="1"/>
  <c r="M13" i="145"/>
  <c r="H18" i="145"/>
  <c r="K14" i="145"/>
  <c r="I14" i="146"/>
  <c r="I18" i="146" s="1"/>
  <c r="L28" i="148"/>
  <c r="J28" i="149"/>
  <c r="C61" i="149"/>
  <c r="G61" i="149"/>
  <c r="I104" i="149"/>
  <c r="B129" i="149"/>
  <c r="F129" i="149"/>
  <c r="J128" i="149"/>
  <c r="H15" i="150"/>
  <c r="G48" i="150"/>
  <c r="M17" i="151"/>
  <c r="I49" i="152"/>
  <c r="J26" i="167"/>
  <c r="J27" i="167"/>
  <c r="J28" i="167"/>
  <c r="J30" i="167"/>
  <c r="J31" i="167"/>
  <c r="D24" i="169"/>
  <c r="L24" i="169"/>
  <c r="M12" i="169"/>
  <c r="M16" i="169"/>
  <c r="M17" i="169"/>
  <c r="M21" i="169"/>
  <c r="M39" i="169"/>
  <c r="M43" i="169"/>
  <c r="J10" i="170"/>
  <c r="J11" i="170"/>
  <c r="J12" i="170"/>
  <c r="J13" i="170"/>
  <c r="J14" i="170"/>
  <c r="J15" i="170"/>
  <c r="J16" i="170"/>
  <c r="J17" i="170"/>
  <c r="J18" i="170"/>
  <c r="J19" i="170"/>
  <c r="J20" i="170"/>
  <c r="J21" i="170"/>
  <c r="J83" i="170"/>
  <c r="J84" i="170"/>
  <c r="J85" i="170"/>
  <c r="J86" i="170"/>
  <c r="J87" i="170"/>
  <c r="J88" i="170"/>
  <c r="J89" i="170"/>
  <c r="J90" i="170"/>
  <c r="J91" i="170"/>
  <c r="J92" i="170"/>
  <c r="J93" i="170"/>
  <c r="J94" i="170"/>
  <c r="J95" i="170"/>
  <c r="J96" i="170"/>
  <c r="J112" i="170"/>
  <c r="J113" i="170"/>
  <c r="J114" i="170"/>
  <c r="J115" i="170"/>
  <c r="J116" i="170"/>
  <c r="J117" i="170"/>
  <c r="J118" i="170"/>
  <c r="B32" i="174"/>
  <c r="F32" i="174"/>
  <c r="B74" i="174"/>
  <c r="F27" i="185"/>
  <c r="F58" i="185" s="1"/>
  <c r="H53" i="185"/>
  <c r="H57" i="185" s="1"/>
  <c r="E57" i="185"/>
  <c r="K55" i="160"/>
  <c r="H14" i="162"/>
  <c r="H19" i="162" s="1"/>
  <c r="J53" i="162"/>
  <c r="I58" i="162"/>
  <c r="K13" i="163"/>
  <c r="K18" i="163"/>
  <c r="J13" i="164"/>
  <c r="C19" i="164"/>
  <c r="H57" i="164"/>
  <c r="C38" i="165"/>
  <c r="G25" i="166"/>
  <c r="H35" i="166"/>
  <c r="B32" i="175"/>
  <c r="D58" i="184"/>
  <c r="L29" i="193"/>
  <c r="E55" i="134"/>
  <c r="I100" i="134"/>
  <c r="I120" i="134"/>
  <c r="C23" i="135"/>
  <c r="H22" i="135"/>
  <c r="B58" i="135"/>
  <c r="G58" i="135"/>
  <c r="G15" i="137"/>
  <c r="J15" i="137" s="1"/>
  <c r="B59" i="137"/>
  <c r="F59" i="137"/>
  <c r="J58" i="137"/>
  <c r="I113" i="138"/>
  <c r="J112" i="138"/>
  <c r="D114" i="138"/>
  <c r="M27" i="139"/>
  <c r="C36" i="139"/>
  <c r="G36" i="139"/>
  <c r="H27" i="140"/>
  <c r="J11" i="140"/>
  <c r="J13" i="140"/>
  <c r="J15" i="140"/>
  <c r="J17" i="140"/>
  <c r="J19" i="140"/>
  <c r="J21" i="140"/>
  <c r="J23" i="140"/>
  <c r="J25" i="140"/>
  <c r="J30" i="140"/>
  <c r="J32" i="140"/>
  <c r="J34" i="140"/>
  <c r="D36" i="140"/>
  <c r="H67" i="140"/>
  <c r="J51" i="140"/>
  <c r="J53" i="140"/>
  <c r="J57" i="144"/>
  <c r="M12" i="145"/>
  <c r="B18" i="145"/>
  <c r="H14" i="146"/>
  <c r="J14" i="146" s="1"/>
  <c r="J13" i="146"/>
  <c r="I54" i="146"/>
  <c r="J54" i="146" s="1"/>
  <c r="J52" i="146"/>
  <c r="J56" i="146"/>
  <c r="H58" i="146"/>
  <c r="H54" i="147"/>
  <c r="I102" i="147"/>
  <c r="B126" i="147"/>
  <c r="F126" i="147"/>
  <c r="J125" i="147"/>
  <c r="K28" i="148"/>
  <c r="K62" i="148" s="1"/>
  <c r="M61" i="148"/>
  <c r="D62" i="148"/>
  <c r="H62" i="148"/>
  <c r="I28" i="149"/>
  <c r="J60" i="149"/>
  <c r="H104" i="149"/>
  <c r="H129" i="149" s="1"/>
  <c r="I128" i="149"/>
  <c r="G16" i="152"/>
  <c r="H49" i="152"/>
  <c r="J16" i="153"/>
  <c r="D33" i="154"/>
  <c r="D34" i="154" s="1"/>
  <c r="L33" i="154"/>
  <c r="C34" i="155"/>
  <c r="H62" i="155"/>
  <c r="H74" i="155" s="1"/>
  <c r="G35" i="157"/>
  <c r="C36" i="157"/>
  <c r="I36" i="157"/>
  <c r="C43" i="189"/>
  <c r="D41" i="189"/>
  <c r="D42" i="189" s="1"/>
  <c r="M39" i="189"/>
  <c r="M41" i="189" s="1"/>
  <c r="I44" i="190"/>
  <c r="C48" i="190"/>
  <c r="I73" i="190"/>
  <c r="D55" i="160"/>
  <c r="L55" i="160"/>
  <c r="L56" i="160" s="1"/>
  <c r="C19" i="162"/>
  <c r="J58" i="162"/>
  <c r="L13" i="163"/>
  <c r="D19" i="163"/>
  <c r="H19" i="163"/>
  <c r="L18" i="163"/>
  <c r="I57" i="164"/>
  <c r="E38" i="165"/>
  <c r="J25" i="166"/>
  <c r="M27" i="166"/>
  <c r="M31" i="166"/>
  <c r="C35" i="166"/>
  <c r="I35" i="166"/>
  <c r="I54" i="168"/>
  <c r="J24" i="169"/>
  <c r="M10" i="169"/>
  <c r="M14" i="169"/>
  <c r="M19" i="169"/>
  <c r="M23" i="169"/>
  <c r="C48" i="169"/>
  <c r="I48" i="169"/>
  <c r="E30" i="171"/>
  <c r="I64" i="171"/>
  <c r="I72" i="171" s="1"/>
  <c r="M28" i="172"/>
  <c r="H22" i="173"/>
  <c r="I28" i="173"/>
  <c r="M11" i="178"/>
  <c r="M12" i="178" s="1"/>
  <c r="H98" i="182"/>
  <c r="E19" i="183"/>
  <c r="F134" i="185"/>
  <c r="F157" i="185" s="1"/>
  <c r="D47" i="188"/>
  <c r="J43" i="188"/>
  <c r="J47" i="188" s="1"/>
  <c r="F139" i="188"/>
  <c r="J21" i="189"/>
  <c r="J22" i="189" s="1"/>
  <c r="K41" i="189"/>
  <c r="K42" i="189" s="1"/>
  <c r="J55" i="140"/>
  <c r="J57" i="140"/>
  <c r="J59" i="140"/>
  <c r="J61" i="140"/>
  <c r="J63" i="140"/>
  <c r="J65" i="140"/>
  <c r="J70" i="140"/>
  <c r="J72" i="140"/>
  <c r="J74" i="140"/>
  <c r="D76" i="140"/>
  <c r="J11" i="141"/>
  <c r="J13" i="141"/>
  <c r="J15" i="141"/>
  <c r="J17" i="141"/>
  <c r="J19" i="141"/>
  <c r="J21" i="141"/>
  <c r="J23" i="141"/>
  <c r="J25" i="141"/>
  <c r="J33" i="141"/>
  <c r="H66" i="141"/>
  <c r="J50" i="141"/>
  <c r="J52" i="141"/>
  <c r="L27" i="142"/>
  <c r="M33" i="142"/>
  <c r="M34" i="142" s="1"/>
  <c r="D34" i="142"/>
  <c r="H34" i="142"/>
  <c r="I27" i="143"/>
  <c r="E34" i="143"/>
  <c r="I64" i="143"/>
  <c r="E71" i="143"/>
  <c r="H14" i="144"/>
  <c r="H19" i="144" s="1"/>
  <c r="J13" i="144"/>
  <c r="J17" i="144"/>
  <c r="M11" i="145"/>
  <c r="M16" i="145"/>
  <c r="M17" i="145" s="1"/>
  <c r="J11" i="146"/>
  <c r="D14" i="146"/>
  <c r="J50" i="146"/>
  <c r="B58" i="146"/>
  <c r="D126" i="147"/>
  <c r="M28" i="148"/>
  <c r="M62" i="148" s="1"/>
  <c r="K61" i="148"/>
  <c r="B62" i="148"/>
  <c r="F62" i="148"/>
  <c r="J62" i="148"/>
  <c r="D61" i="149"/>
  <c r="H60" i="149"/>
  <c r="H61" i="149" s="1"/>
  <c r="J104" i="149"/>
  <c r="C129" i="149"/>
  <c r="G129" i="149"/>
  <c r="I15" i="150"/>
  <c r="H48" i="150"/>
  <c r="I16" i="152"/>
  <c r="G33" i="154"/>
  <c r="G34" i="154" s="1"/>
  <c r="B34" i="154"/>
  <c r="H34" i="154"/>
  <c r="G74" i="155"/>
  <c r="H125" i="156"/>
  <c r="D25" i="157"/>
  <c r="D36" i="157" s="1"/>
  <c r="M10" i="157"/>
  <c r="M14" i="157"/>
  <c r="M18" i="157"/>
  <c r="M22" i="157"/>
  <c r="J35" i="157"/>
  <c r="J36" i="157" s="1"/>
  <c r="M30" i="157"/>
  <c r="M34" i="157"/>
  <c r="E36" i="157"/>
  <c r="I59" i="159"/>
  <c r="M13" i="163"/>
  <c r="M19" i="163" s="1"/>
  <c r="E19" i="163"/>
  <c r="I19" i="163"/>
  <c r="M18" i="163"/>
  <c r="D18" i="164"/>
  <c r="J18" i="164" s="1"/>
  <c r="I58" i="164"/>
  <c r="J57" i="164"/>
  <c r="F82" i="165"/>
  <c r="L25" i="166"/>
  <c r="M25" i="166" s="1"/>
  <c r="M28" i="166"/>
  <c r="M32" i="166"/>
  <c r="E35" i="166"/>
  <c r="K24" i="169"/>
  <c r="K48" i="169" s="1"/>
  <c r="M11" i="169"/>
  <c r="M15" i="169"/>
  <c r="M20" i="169"/>
  <c r="J47" i="169"/>
  <c r="M42" i="169"/>
  <c r="M46" i="169"/>
  <c r="E48" i="169"/>
  <c r="M60" i="169"/>
  <c r="M61" i="169" s="1"/>
  <c r="I22" i="171"/>
  <c r="H29" i="171"/>
  <c r="B30" i="171"/>
  <c r="F30" i="171"/>
  <c r="J64" i="171"/>
  <c r="J72" i="171" s="1"/>
  <c r="E72" i="171"/>
  <c r="H102" i="171"/>
  <c r="I22" i="173"/>
  <c r="K24" i="175"/>
  <c r="E32" i="175"/>
  <c r="I32" i="175"/>
  <c r="F32" i="175"/>
  <c r="D32" i="176"/>
  <c r="E72" i="176"/>
  <c r="I71" i="176"/>
  <c r="J10" i="180"/>
  <c r="C57" i="185"/>
  <c r="E92" i="185"/>
  <c r="D127" i="185"/>
  <c r="J127" i="185" s="1"/>
  <c r="G20" i="186"/>
  <c r="G27" i="186" s="1"/>
  <c r="L83" i="186"/>
  <c r="L84" i="186" s="1"/>
  <c r="D55" i="187"/>
  <c r="J53" i="187"/>
  <c r="J55" i="187" s="1"/>
  <c r="J16" i="188"/>
  <c r="I21" i="188"/>
  <c r="E22" i="188"/>
  <c r="E52" i="188" s="1"/>
  <c r="H80" i="188"/>
  <c r="H81" i="188" s="1"/>
  <c r="H116" i="188"/>
  <c r="B42" i="189"/>
  <c r="D16" i="190"/>
  <c r="J9" i="190"/>
  <c r="J16" i="190" s="1"/>
  <c r="D29" i="192"/>
  <c r="D92" i="192"/>
  <c r="J92" i="192" s="1"/>
  <c r="H89" i="192"/>
  <c r="E95" i="192"/>
  <c r="H95" i="192" s="1"/>
  <c r="D53" i="184"/>
  <c r="J50" i="184"/>
  <c r="I58" i="184"/>
  <c r="C59" i="184"/>
  <c r="C66" i="184" s="1"/>
  <c r="E27" i="185"/>
  <c r="J44" i="185"/>
  <c r="D53" i="185"/>
  <c r="D57" i="185" s="1"/>
  <c r="J46" i="185"/>
  <c r="J47" i="185"/>
  <c r="J48" i="185"/>
  <c r="J49" i="185"/>
  <c r="J50" i="185"/>
  <c r="J51" i="185"/>
  <c r="J52" i="185"/>
  <c r="J55" i="185"/>
  <c r="J85" i="185"/>
  <c r="J86" i="185"/>
  <c r="J87" i="185"/>
  <c r="G133" i="185"/>
  <c r="G134" i="185" s="1"/>
  <c r="C156" i="185"/>
  <c r="D156" i="185" s="1"/>
  <c r="K26" i="186"/>
  <c r="J83" i="186"/>
  <c r="J84" i="186" s="1"/>
  <c r="E27" i="187"/>
  <c r="E99" i="187"/>
  <c r="E128" i="187"/>
  <c r="H111" i="188"/>
  <c r="G138" i="188"/>
  <c r="G139" i="188" s="1"/>
  <c r="G16" i="189"/>
  <c r="M10" i="189"/>
  <c r="M17" i="189"/>
  <c r="L21" i="189"/>
  <c r="B22" i="189"/>
  <c r="H22" i="189"/>
  <c r="F42" i="189"/>
  <c r="J42" i="189"/>
  <c r="I78" i="190"/>
  <c r="B103" i="190"/>
  <c r="D25" i="192"/>
  <c r="C30" i="192"/>
  <c r="J48" i="192"/>
  <c r="C103" i="192"/>
  <c r="C127" i="192"/>
  <c r="K14" i="193"/>
  <c r="D19" i="193"/>
  <c r="E20" i="193"/>
  <c r="H14" i="194"/>
  <c r="I29" i="171"/>
  <c r="C30" i="171"/>
  <c r="G30" i="171"/>
  <c r="B72" i="171"/>
  <c r="F72" i="171"/>
  <c r="C29" i="172"/>
  <c r="L29" i="172" s="1"/>
  <c r="G29" i="172"/>
  <c r="K28" i="172"/>
  <c r="L28" i="172"/>
  <c r="B29" i="173"/>
  <c r="F29" i="173"/>
  <c r="H28" i="173"/>
  <c r="H24" i="174"/>
  <c r="E32" i="174"/>
  <c r="J31" i="174"/>
  <c r="J32" i="174" s="1"/>
  <c r="J73" i="174"/>
  <c r="M24" i="175"/>
  <c r="G32" i="175"/>
  <c r="K31" i="175"/>
  <c r="J22" i="181"/>
  <c r="C19" i="183"/>
  <c r="C25" i="183" s="1"/>
  <c r="I19" i="183"/>
  <c r="J51" i="184"/>
  <c r="H58" i="184"/>
  <c r="J55" i="184"/>
  <c r="C27" i="185"/>
  <c r="J90" i="185"/>
  <c r="J91" i="185" s="1"/>
  <c r="I127" i="185"/>
  <c r="I133" i="185"/>
  <c r="C134" i="185"/>
  <c r="J144" i="185"/>
  <c r="J145" i="185"/>
  <c r="J146" i="185"/>
  <c r="J147" i="185"/>
  <c r="J149" i="185"/>
  <c r="J150" i="185"/>
  <c r="J151" i="185"/>
  <c r="J153" i="185"/>
  <c r="J154" i="185"/>
  <c r="D155" i="185"/>
  <c r="D20" i="186"/>
  <c r="D27" i="186" s="1"/>
  <c r="L20" i="186"/>
  <c r="M12" i="186"/>
  <c r="M16" i="186"/>
  <c r="M52" i="186"/>
  <c r="M56" i="186" s="1"/>
  <c r="C56" i="186"/>
  <c r="C57" i="186" s="1"/>
  <c r="G56" i="186"/>
  <c r="M80" i="186"/>
  <c r="M81" i="186"/>
  <c r="M82" i="186"/>
  <c r="C27" i="187"/>
  <c r="H55" i="187"/>
  <c r="H56" i="187" s="1"/>
  <c r="B93" i="192"/>
  <c r="H93" i="192" s="1"/>
  <c r="J14" i="193"/>
  <c r="C20" i="193"/>
  <c r="J124" i="185"/>
  <c r="J125" i="185"/>
  <c r="J126" i="185"/>
  <c r="H127" i="185"/>
  <c r="J128" i="185"/>
  <c r="J129" i="185"/>
  <c r="J130" i="185"/>
  <c r="J131" i="185"/>
  <c r="J132" i="185"/>
  <c r="B134" i="185"/>
  <c r="B157" i="185" s="1"/>
  <c r="H152" i="185"/>
  <c r="H156" i="185" s="1"/>
  <c r="E156" i="185"/>
  <c r="E157" i="185" s="1"/>
  <c r="J20" i="186"/>
  <c r="J27" i="186" s="1"/>
  <c r="J57" i="186" s="1"/>
  <c r="M10" i="186"/>
  <c r="M14" i="186"/>
  <c r="M18" i="186"/>
  <c r="K52" i="186"/>
  <c r="L52" i="186"/>
  <c r="E56" i="186"/>
  <c r="E57" i="186" s="1"/>
  <c r="I56" i="186"/>
  <c r="C99" i="187"/>
  <c r="C128" i="187"/>
  <c r="B22" i="188"/>
  <c r="G50" i="188"/>
  <c r="G51" i="188" s="1"/>
  <c r="I80" i="188"/>
  <c r="I81" i="188" s="1"/>
  <c r="I116" i="188"/>
  <c r="C117" i="188"/>
  <c r="B139" i="188"/>
  <c r="I138" i="188"/>
  <c r="M9" i="189"/>
  <c r="L16" i="189"/>
  <c r="K21" i="189"/>
  <c r="M20" i="189"/>
  <c r="F22" i="189"/>
  <c r="E42" i="189"/>
  <c r="E43" i="189" s="1"/>
  <c r="I42" i="189"/>
  <c r="I43" i="189" s="1"/>
  <c r="B79" i="190"/>
  <c r="B104" i="190" s="1"/>
  <c r="D49" i="192"/>
  <c r="D50" i="192" s="1"/>
  <c r="J89" i="192"/>
  <c r="B127" i="192"/>
  <c r="F127" i="192"/>
  <c r="D14" i="193"/>
  <c r="M10" i="193"/>
  <c r="L14" i="193"/>
  <c r="G19" i="193"/>
  <c r="G20" i="193" s="1"/>
  <c r="D25" i="193"/>
  <c r="D30" i="193" s="1"/>
  <c r="M23" i="193"/>
  <c r="L25" i="193"/>
  <c r="B30" i="193"/>
  <c r="K30" i="193" s="1"/>
  <c r="J29" i="193"/>
  <c r="I56" i="194"/>
  <c r="I61" i="194"/>
  <c r="B407" i="195"/>
  <c r="J150" i="197"/>
  <c r="J151" i="197"/>
  <c r="J152" i="197"/>
  <c r="J153" i="197"/>
  <c r="J154" i="197"/>
  <c r="J155" i="197"/>
  <c r="J156" i="197"/>
  <c r="J157" i="197"/>
  <c r="J158" i="197"/>
  <c r="J159" i="197"/>
  <c r="J160" i="197"/>
  <c r="J161" i="197"/>
  <c r="J162" i="197"/>
  <c r="J163" i="197"/>
  <c r="D222" i="197"/>
  <c r="C268" i="197"/>
  <c r="J271" i="197"/>
  <c r="J14" i="194"/>
  <c r="C30" i="194"/>
  <c r="D56" i="194"/>
  <c r="G67" i="194"/>
  <c r="J67" i="194" s="1"/>
  <c r="K113" i="196"/>
  <c r="F72" i="194"/>
  <c r="M42" i="196"/>
  <c r="M47" i="196"/>
  <c r="M51" i="196"/>
  <c r="M55" i="196"/>
  <c r="M66" i="196"/>
  <c r="M70" i="196"/>
  <c r="M74" i="196"/>
  <c r="M99" i="196"/>
  <c r="M103" i="196"/>
  <c r="M107" i="196"/>
  <c r="M125" i="196"/>
  <c r="M128" i="196"/>
  <c r="M132" i="196"/>
  <c r="M136" i="196"/>
  <c r="M154" i="196"/>
  <c r="M158" i="196"/>
  <c r="M162" i="196"/>
  <c r="J315" i="197"/>
  <c r="J316" i="197"/>
  <c r="J317" i="197"/>
  <c r="J272" i="197"/>
  <c r="D96" i="197"/>
  <c r="J125" i="197"/>
  <c r="J10" i="197"/>
  <c r="J12" i="197"/>
  <c r="J14" i="197"/>
  <c r="J16" i="197"/>
  <c r="J18" i="197"/>
  <c r="J20" i="197"/>
  <c r="J22" i="197"/>
  <c r="J27" i="197"/>
  <c r="C97" i="197"/>
  <c r="I97" i="197" s="1"/>
  <c r="J48" i="197"/>
  <c r="J51" i="197"/>
  <c r="J52" i="197"/>
  <c r="J54" i="197"/>
  <c r="J55" i="197"/>
  <c r="J56" i="197"/>
  <c r="J57" i="197"/>
  <c r="J58" i="197"/>
  <c r="J59" i="197"/>
  <c r="J60" i="197"/>
  <c r="J61" i="197"/>
  <c r="J62" i="197"/>
  <c r="J63" i="197"/>
  <c r="J64" i="197"/>
  <c r="J65" i="197"/>
  <c r="J66" i="197"/>
  <c r="J83" i="197"/>
  <c r="J84" i="197"/>
  <c r="J85" i="197"/>
  <c r="J86" i="197"/>
  <c r="J87" i="197"/>
  <c r="J88" i="197"/>
  <c r="J89" i="197"/>
  <c r="J90" i="197"/>
  <c r="J91" i="197"/>
  <c r="J93" i="197"/>
  <c r="J94" i="197"/>
  <c r="J95" i="197"/>
  <c r="H96" i="197"/>
  <c r="J96" i="197" s="1"/>
  <c r="J99" i="197"/>
  <c r="J100" i="197"/>
  <c r="J101" i="197"/>
  <c r="J102" i="197"/>
  <c r="J103" i="197"/>
  <c r="J104" i="197"/>
  <c r="J105" i="197"/>
  <c r="J106" i="197"/>
  <c r="J116" i="197"/>
  <c r="J117" i="197"/>
  <c r="J118" i="197"/>
  <c r="J119" i="197"/>
  <c r="J121" i="197"/>
  <c r="J122" i="197"/>
  <c r="J123" i="197"/>
  <c r="J223" i="197"/>
  <c r="J225" i="197"/>
  <c r="J226" i="197"/>
  <c r="J227" i="197"/>
  <c r="J228" i="197"/>
  <c r="J229" i="197"/>
  <c r="J230" i="197"/>
  <c r="J231" i="197"/>
  <c r="J232" i="197"/>
  <c r="J233" i="197"/>
  <c r="J234" i="197"/>
  <c r="J235" i="197"/>
  <c r="J236" i="197"/>
  <c r="J264" i="197"/>
  <c r="J265" i="197"/>
  <c r="J266" i="197"/>
  <c r="E268" i="197"/>
  <c r="E338" i="197" s="1"/>
  <c r="J270" i="197"/>
  <c r="D298" i="197"/>
  <c r="I53" i="197"/>
  <c r="J193" i="197"/>
  <c r="J194" i="197"/>
  <c r="J195" i="197"/>
  <c r="J196" i="197"/>
  <c r="J197" i="197"/>
  <c r="J198" i="197"/>
  <c r="J199" i="197"/>
  <c r="J200" i="197"/>
  <c r="J201" i="197"/>
  <c r="J202" i="197"/>
  <c r="J203" i="197"/>
  <c r="J204" i="197"/>
  <c r="J205" i="197"/>
  <c r="J206" i="197"/>
  <c r="J219" i="197"/>
  <c r="J220" i="197"/>
  <c r="J221" i="197"/>
  <c r="G222" i="197"/>
  <c r="G268" i="197" s="1"/>
  <c r="F268" i="197"/>
  <c r="F338" i="197" s="1"/>
  <c r="C337" i="197"/>
  <c r="J318" i="197"/>
  <c r="J319" i="197"/>
  <c r="J320" i="197"/>
  <c r="J321" i="197"/>
  <c r="J322" i="197"/>
  <c r="J323" i="197"/>
  <c r="J324" i="197"/>
  <c r="J325" i="197"/>
  <c r="J326" i="197"/>
  <c r="J327" i="197"/>
  <c r="J328" i="197"/>
  <c r="J329" i="197"/>
  <c r="J330" i="197"/>
  <c r="J331" i="197"/>
  <c r="J332" i="197"/>
  <c r="J333" i="197"/>
  <c r="J334" i="197"/>
  <c r="J335" i="197"/>
  <c r="J336" i="197"/>
  <c r="J9" i="197"/>
  <c r="J11" i="197"/>
  <c r="J13" i="197"/>
  <c r="J15" i="197"/>
  <c r="J17" i="197"/>
  <c r="J19" i="197"/>
  <c r="J21" i="197"/>
  <c r="H27" i="197"/>
  <c r="B268" i="197"/>
  <c r="I27" i="197"/>
  <c r="G53" i="197"/>
  <c r="G96" i="197"/>
  <c r="J249" i="197"/>
  <c r="J250" i="197"/>
  <c r="J251" i="197"/>
  <c r="J252" i="197"/>
  <c r="J253" i="197"/>
  <c r="J254" i="197"/>
  <c r="J255" i="197"/>
  <c r="J256" i="197"/>
  <c r="J257" i="197"/>
  <c r="J258" i="197"/>
  <c r="J259" i="197"/>
  <c r="J260" i="197"/>
  <c r="J261" i="197"/>
  <c r="J262" i="197"/>
  <c r="I298" i="197"/>
  <c r="M112" i="196"/>
  <c r="M124" i="196"/>
  <c r="M102" i="196"/>
  <c r="M193" i="196"/>
  <c r="M194" i="196"/>
  <c r="C82" i="196"/>
  <c r="C164" i="196" s="1"/>
  <c r="M10" i="196"/>
  <c r="M45" i="196"/>
  <c r="M49" i="196"/>
  <c r="M53" i="196"/>
  <c r="M57" i="196"/>
  <c r="M68" i="196"/>
  <c r="M72" i="196"/>
  <c r="M76" i="196"/>
  <c r="M80" i="196"/>
  <c r="M98" i="196"/>
  <c r="M106" i="196"/>
  <c r="M11" i="196"/>
  <c r="M15" i="196"/>
  <c r="M19" i="196"/>
  <c r="M38" i="196"/>
  <c r="D41" i="196"/>
  <c r="D82" i="196" s="1"/>
  <c r="E82" i="196"/>
  <c r="E164" i="196" s="1"/>
  <c r="M97" i="196"/>
  <c r="M101" i="196"/>
  <c r="M105" i="196"/>
  <c r="M123" i="196"/>
  <c r="K126" i="196"/>
  <c r="M130" i="196"/>
  <c r="M134" i="196"/>
  <c r="M138" i="196"/>
  <c r="M156" i="196"/>
  <c r="M160" i="196"/>
  <c r="L190" i="196"/>
  <c r="M192" i="196"/>
  <c r="B196" i="196"/>
  <c r="K195" i="196"/>
  <c r="M127" i="196"/>
  <c r="M131" i="196"/>
  <c r="M135" i="196"/>
  <c r="M139" i="196"/>
  <c r="M157" i="196"/>
  <c r="M161" i="196"/>
  <c r="C196" i="196"/>
  <c r="I196" i="196"/>
  <c r="K190" i="196"/>
  <c r="E196" i="196"/>
  <c r="L41" i="196"/>
  <c r="I82" i="196"/>
  <c r="I164" i="196" s="1"/>
  <c r="J260" i="195"/>
  <c r="J265" i="195"/>
  <c r="J108" i="195"/>
  <c r="J126" i="195"/>
  <c r="J258" i="195"/>
  <c r="J264" i="195"/>
  <c r="J288" i="195"/>
  <c r="J326" i="195"/>
  <c r="J366" i="195"/>
  <c r="J367" i="195"/>
  <c r="J368" i="195"/>
  <c r="J369" i="195"/>
  <c r="J370" i="195"/>
  <c r="J371" i="195"/>
  <c r="J372" i="195"/>
  <c r="J388" i="195"/>
  <c r="J389" i="195"/>
  <c r="J390" i="195"/>
  <c r="J391" i="195"/>
  <c r="J392" i="195"/>
  <c r="J393" i="195"/>
  <c r="J299" i="195"/>
  <c r="J300" i="195"/>
  <c r="J394" i="195"/>
  <c r="J301" i="195"/>
  <c r="J302" i="195"/>
  <c r="J85" i="195"/>
  <c r="J93" i="195"/>
  <c r="J143" i="195"/>
  <c r="J164" i="195"/>
  <c r="J10" i="195"/>
  <c r="J86" i="195"/>
  <c r="J167" i="195"/>
  <c r="J169" i="195"/>
  <c r="J171" i="195"/>
  <c r="J88" i="195"/>
  <c r="J90" i="195"/>
  <c r="J95" i="195"/>
  <c r="J204" i="195"/>
  <c r="J128" i="195"/>
  <c r="J130" i="195"/>
  <c r="J100" i="195"/>
  <c r="J133" i="195"/>
  <c r="J135" i="195"/>
  <c r="J137" i="195"/>
  <c r="J140" i="195"/>
  <c r="J336" i="195"/>
  <c r="J163" i="195"/>
  <c r="J165" i="195"/>
  <c r="J168" i="195"/>
  <c r="J170" i="195"/>
  <c r="J173" i="195"/>
  <c r="J230" i="195"/>
  <c r="J231" i="195"/>
  <c r="J232" i="195"/>
  <c r="J233" i="195"/>
  <c r="J234" i="195"/>
  <c r="J235" i="195"/>
  <c r="J236" i="195"/>
  <c r="J237" i="195"/>
  <c r="J238" i="195"/>
  <c r="J239" i="195"/>
  <c r="J240" i="195"/>
  <c r="J241" i="195"/>
  <c r="J242" i="195"/>
  <c r="J243" i="195"/>
  <c r="J255" i="195"/>
  <c r="J256" i="195"/>
  <c r="J257" i="195"/>
  <c r="J263" i="195"/>
  <c r="D266" i="195"/>
  <c r="J267" i="195"/>
  <c r="J268" i="195"/>
  <c r="J269" i="195"/>
  <c r="J270" i="195"/>
  <c r="J271" i="195"/>
  <c r="J272" i="195"/>
  <c r="J273" i="195"/>
  <c r="J285" i="195"/>
  <c r="J286" i="195"/>
  <c r="J287" i="195"/>
  <c r="J327" i="195"/>
  <c r="J329" i="195"/>
  <c r="J330" i="195"/>
  <c r="J331" i="195"/>
  <c r="J332" i="195"/>
  <c r="J360" i="195"/>
  <c r="J362" i="195"/>
  <c r="J363" i="195"/>
  <c r="J364" i="195"/>
  <c r="J11" i="195"/>
  <c r="J12" i="195"/>
  <c r="J13" i="195"/>
  <c r="J14" i="195"/>
  <c r="J15" i="195"/>
  <c r="J16" i="195"/>
  <c r="J17" i="195"/>
  <c r="J19" i="195"/>
  <c r="J20" i="195"/>
  <c r="J21" i="195"/>
  <c r="J22" i="195"/>
  <c r="J25" i="195"/>
  <c r="J26" i="195"/>
  <c r="J27" i="195"/>
  <c r="J29" i="195"/>
  <c r="D50" i="195"/>
  <c r="J50" i="195" s="1"/>
  <c r="J87" i="195"/>
  <c r="J89" i="195"/>
  <c r="J91" i="195"/>
  <c r="J94" i="195"/>
  <c r="J96" i="195"/>
  <c r="J101" i="195"/>
  <c r="J102" i="195"/>
  <c r="J262" i="195"/>
  <c r="J321" i="195"/>
  <c r="J323" i="195"/>
  <c r="J324" i="195"/>
  <c r="J325" i="195"/>
  <c r="J337" i="195"/>
  <c r="J338" i="195"/>
  <c r="J339" i="195"/>
  <c r="J340" i="195"/>
  <c r="J341" i="195"/>
  <c r="J342" i="195"/>
  <c r="J343" i="195"/>
  <c r="J351" i="195"/>
  <c r="J352" i="195"/>
  <c r="J353" i="195"/>
  <c r="J354" i="195"/>
  <c r="J356" i="195"/>
  <c r="J357" i="195"/>
  <c r="J358" i="195"/>
  <c r="J134" i="195"/>
  <c r="J136" i="195"/>
  <c r="J139" i="195"/>
  <c r="J141" i="195"/>
  <c r="H50" i="195"/>
  <c r="J104" i="195"/>
  <c r="J107" i="195"/>
  <c r="J109" i="195"/>
  <c r="J127" i="195"/>
  <c r="J129" i="195"/>
  <c r="J131" i="195"/>
  <c r="J199" i="195"/>
  <c r="J201" i="195"/>
  <c r="J203" i="195"/>
  <c r="J56" i="194"/>
  <c r="E20" i="194"/>
  <c r="H19" i="194"/>
  <c r="F30" i="194"/>
  <c r="B30" i="194"/>
  <c r="B31" i="194" s="1"/>
  <c r="C62" i="194"/>
  <c r="F62" i="194"/>
  <c r="F73" i="194" s="1"/>
  <c r="I67" i="194"/>
  <c r="C72" i="194"/>
  <c r="C73" i="194" s="1"/>
  <c r="H25" i="194"/>
  <c r="J61" i="194"/>
  <c r="B62" i="194"/>
  <c r="E72" i="194"/>
  <c r="D14" i="194"/>
  <c r="G20" i="194"/>
  <c r="F20" i="194"/>
  <c r="B72" i="194"/>
  <c r="I19" i="194"/>
  <c r="J28" i="194"/>
  <c r="I29" i="194"/>
  <c r="G30" i="194"/>
  <c r="J26" i="194"/>
  <c r="E30" i="194"/>
  <c r="B48" i="190"/>
  <c r="H73" i="190"/>
  <c r="H99" i="190"/>
  <c r="H103" i="190" s="1"/>
  <c r="C103" i="190"/>
  <c r="J101" i="190"/>
  <c r="I99" i="190"/>
  <c r="H44" i="190"/>
  <c r="D21" i="190"/>
  <c r="M11" i="189"/>
  <c r="G21" i="189"/>
  <c r="M18" i="189"/>
  <c r="M19" i="189"/>
  <c r="M13" i="189"/>
  <c r="M14" i="189"/>
  <c r="D134" i="188"/>
  <c r="H21" i="188"/>
  <c r="C22" i="188"/>
  <c r="C52" i="188" s="1"/>
  <c r="H47" i="188"/>
  <c r="B51" i="188"/>
  <c r="B52" i="188" s="1"/>
  <c r="D80" i="188"/>
  <c r="D81" i="188" s="1"/>
  <c r="I111" i="188"/>
  <c r="D116" i="188"/>
  <c r="F117" i="188"/>
  <c r="F140" i="188" s="1"/>
  <c r="I134" i="188"/>
  <c r="E139" i="188"/>
  <c r="B117" i="188"/>
  <c r="G117" i="188"/>
  <c r="D21" i="188"/>
  <c r="G22" i="188"/>
  <c r="F51" i="188"/>
  <c r="F52" i="188" s="1"/>
  <c r="E117" i="188"/>
  <c r="E140" i="188" s="1"/>
  <c r="H134" i="188"/>
  <c r="H139" i="188" s="1"/>
  <c r="H16" i="188"/>
  <c r="J17" i="188"/>
  <c r="J21" i="188" s="1"/>
  <c r="J22" i="188" s="1"/>
  <c r="J77" i="188"/>
  <c r="J80" i="188" s="1"/>
  <c r="J81" i="188" s="1"/>
  <c r="I16" i="188"/>
  <c r="J10" i="187"/>
  <c r="J11" i="187"/>
  <c r="J12" i="187"/>
  <c r="J13" i="187"/>
  <c r="J14" i="187"/>
  <c r="J15" i="187"/>
  <c r="J16" i="187"/>
  <c r="J17" i="187"/>
  <c r="J18" i="187"/>
  <c r="J19" i="187"/>
  <c r="J22" i="187"/>
  <c r="J23" i="187"/>
  <c r="J24" i="187"/>
  <c r="J25" i="187"/>
  <c r="J46" i="187"/>
  <c r="J47" i="187"/>
  <c r="J48" i="187"/>
  <c r="J49" i="187"/>
  <c r="J50" i="187"/>
  <c r="J51" i="187"/>
  <c r="G56" i="187"/>
  <c r="G26" i="185"/>
  <c r="G27" i="185" s="1"/>
  <c r="G92" i="185"/>
  <c r="I53" i="182"/>
  <c r="I57" i="182" s="1"/>
  <c r="D92" i="182"/>
  <c r="C20" i="182"/>
  <c r="D53" i="182"/>
  <c r="D57" i="182" s="1"/>
  <c r="H53" i="182"/>
  <c r="H57" i="182" s="1"/>
  <c r="J83" i="182"/>
  <c r="J87" i="182" s="1"/>
  <c r="B20" i="182"/>
  <c r="B28" i="182" s="1"/>
  <c r="B32" i="176"/>
  <c r="F32" i="176"/>
  <c r="I64" i="176"/>
  <c r="J64" i="176"/>
  <c r="G72" i="176"/>
  <c r="H71" i="176"/>
  <c r="J71" i="176"/>
  <c r="I24" i="176"/>
  <c r="H31" i="176"/>
  <c r="I31" i="176"/>
  <c r="J31" i="176"/>
  <c r="J24" i="176"/>
  <c r="H64" i="176"/>
  <c r="D32" i="174"/>
  <c r="I24" i="174"/>
  <c r="H66" i="174"/>
  <c r="H74" i="174" s="1"/>
  <c r="J22" i="171"/>
  <c r="H22" i="171"/>
  <c r="J22" i="170"/>
  <c r="C54" i="170"/>
  <c r="C120" i="170"/>
  <c r="E54" i="170"/>
  <c r="E120" i="170"/>
  <c r="F54" i="170"/>
  <c r="F120" i="170"/>
  <c r="B54" i="170"/>
  <c r="B120" i="170"/>
  <c r="J23" i="170"/>
  <c r="J9" i="168"/>
  <c r="J10" i="168"/>
  <c r="J11" i="168"/>
  <c r="J12" i="168"/>
  <c r="J13" i="168"/>
  <c r="J14" i="168"/>
  <c r="J15" i="168"/>
  <c r="J16" i="168"/>
  <c r="J17" i="168"/>
  <c r="J18" i="168"/>
  <c r="J19" i="168"/>
  <c r="H22" i="168"/>
  <c r="J21" i="168"/>
  <c r="J95" i="168"/>
  <c r="J96" i="168"/>
  <c r="J97" i="168"/>
  <c r="J98" i="168"/>
  <c r="J99" i="168"/>
  <c r="J100" i="168"/>
  <c r="J101" i="168"/>
  <c r="J102" i="168"/>
  <c r="J103" i="168"/>
  <c r="J104" i="168"/>
  <c r="J105" i="168"/>
  <c r="J106" i="168"/>
  <c r="J107" i="168"/>
  <c r="J108" i="168"/>
  <c r="J111" i="168"/>
  <c r="J112" i="168"/>
  <c r="J113" i="168"/>
  <c r="J114" i="168"/>
  <c r="J115" i="168"/>
  <c r="J116" i="168"/>
  <c r="J117" i="168"/>
  <c r="J118" i="168"/>
  <c r="J119" i="168"/>
  <c r="I22" i="168"/>
  <c r="F55" i="168"/>
  <c r="D22" i="168"/>
  <c r="J46" i="168"/>
  <c r="J47" i="168"/>
  <c r="J48" i="168"/>
  <c r="J49" i="168"/>
  <c r="J50" i="168"/>
  <c r="J51" i="168"/>
  <c r="J52" i="168"/>
  <c r="J53" i="168"/>
  <c r="B55" i="168"/>
  <c r="G22" i="168"/>
  <c r="G55" i="168" s="1"/>
  <c r="C121" i="168"/>
  <c r="J70" i="167"/>
  <c r="J71" i="167"/>
  <c r="J73" i="167"/>
  <c r="J74" i="167"/>
  <c r="J75" i="167"/>
  <c r="G77" i="167"/>
  <c r="J32" i="167"/>
  <c r="I24" i="167"/>
  <c r="I77" i="167"/>
  <c r="C78" i="167"/>
  <c r="B34" i="167"/>
  <c r="H68" i="167"/>
  <c r="E78" i="167"/>
  <c r="G24" i="167"/>
  <c r="D68" i="167"/>
  <c r="H13" i="164"/>
  <c r="J14" i="162"/>
  <c r="H53" i="162"/>
  <c r="I14" i="162"/>
  <c r="E57" i="161"/>
  <c r="F57" i="161"/>
  <c r="B57" i="161"/>
  <c r="G57" i="161"/>
  <c r="C57" i="161"/>
  <c r="J55" i="160"/>
  <c r="G55" i="160"/>
  <c r="M47" i="160"/>
  <c r="M51" i="160"/>
  <c r="F56" i="160"/>
  <c r="J27" i="160"/>
  <c r="M48" i="160"/>
  <c r="M52" i="160"/>
  <c r="B56" i="160"/>
  <c r="H56" i="160"/>
  <c r="C56" i="160"/>
  <c r="I56" i="160"/>
  <c r="E56" i="160"/>
  <c r="M25" i="160"/>
  <c r="M21" i="160"/>
  <c r="G27" i="160"/>
  <c r="M11" i="160"/>
  <c r="M15" i="160"/>
  <c r="M19" i="160"/>
  <c r="M23" i="160"/>
  <c r="M12" i="160"/>
  <c r="M16" i="160"/>
  <c r="M20" i="160"/>
  <c r="M24" i="160"/>
  <c r="K56" i="160"/>
  <c r="D27" i="160"/>
  <c r="D56" i="160" s="1"/>
  <c r="J82" i="159"/>
  <c r="J83" i="159"/>
  <c r="J84" i="159"/>
  <c r="J85" i="159"/>
  <c r="J86" i="159"/>
  <c r="J87" i="159"/>
  <c r="J88" i="159"/>
  <c r="J89" i="159"/>
  <c r="J90" i="159"/>
  <c r="J91" i="159"/>
  <c r="J92" i="159"/>
  <c r="J93" i="159"/>
  <c r="J94" i="159"/>
  <c r="J95" i="159"/>
  <c r="J96" i="159"/>
  <c r="J97" i="159"/>
  <c r="J98" i="159"/>
  <c r="J99" i="159"/>
  <c r="J121" i="159"/>
  <c r="J122" i="159"/>
  <c r="J123" i="159"/>
  <c r="J124" i="159"/>
  <c r="J125" i="159"/>
  <c r="J126" i="159"/>
  <c r="J127" i="159"/>
  <c r="J128" i="159"/>
  <c r="J129" i="159"/>
  <c r="J130" i="159"/>
  <c r="J131" i="159"/>
  <c r="B133" i="159"/>
  <c r="J17" i="159"/>
  <c r="J18" i="159"/>
  <c r="J19" i="159"/>
  <c r="J20" i="159"/>
  <c r="J21" i="159"/>
  <c r="J22" i="159"/>
  <c r="J23" i="159"/>
  <c r="J24" i="159"/>
  <c r="J25" i="159"/>
  <c r="J26" i="159"/>
  <c r="J27" i="159"/>
  <c r="J47" i="159"/>
  <c r="B59" i="159"/>
  <c r="F133" i="159"/>
  <c r="J48" i="159"/>
  <c r="J49" i="159"/>
  <c r="J50" i="159"/>
  <c r="J51" i="159"/>
  <c r="J52" i="159"/>
  <c r="J53" i="159"/>
  <c r="J54" i="159"/>
  <c r="J55" i="159"/>
  <c r="J56" i="159"/>
  <c r="J57" i="159"/>
  <c r="B54" i="158"/>
  <c r="D104" i="158"/>
  <c r="J129" i="158"/>
  <c r="I104" i="158"/>
  <c r="I131" i="158" s="1"/>
  <c r="H53" i="158"/>
  <c r="H25" i="158"/>
  <c r="I25" i="158"/>
  <c r="D25" i="158"/>
  <c r="J9" i="158"/>
  <c r="J25" i="158" s="1"/>
  <c r="J88" i="158"/>
  <c r="J104" i="158" s="1"/>
  <c r="J46" i="158"/>
  <c r="J48" i="158"/>
  <c r="J49" i="158"/>
  <c r="J50" i="158"/>
  <c r="J52" i="158"/>
  <c r="C54" i="158"/>
  <c r="B131" i="158"/>
  <c r="E54" i="158"/>
  <c r="C53" i="156"/>
  <c r="B53" i="156"/>
  <c r="D125" i="156"/>
  <c r="G126" i="156"/>
  <c r="I125" i="156"/>
  <c r="G53" i="156"/>
  <c r="B126" i="156"/>
  <c r="J117" i="156"/>
  <c r="J125" i="156" s="1"/>
  <c r="H105" i="156"/>
  <c r="I105" i="156"/>
  <c r="C126" i="156"/>
  <c r="E126" i="156"/>
  <c r="I22" i="155"/>
  <c r="I34" i="155" s="1"/>
  <c r="J12" i="155"/>
  <c r="J16" i="155"/>
  <c r="G33" i="155"/>
  <c r="G34" i="155" s="1"/>
  <c r="I62" i="155"/>
  <c r="J20" i="155"/>
  <c r="D22" i="155"/>
  <c r="J10" i="155"/>
  <c r="J14" i="155"/>
  <c r="J18" i="155"/>
  <c r="J24" i="155"/>
  <c r="J25" i="155"/>
  <c r="J26" i="155"/>
  <c r="J27" i="155"/>
  <c r="J28" i="155"/>
  <c r="J29" i="155"/>
  <c r="J30" i="155"/>
  <c r="J31" i="155"/>
  <c r="J32" i="155"/>
  <c r="B34" i="155"/>
  <c r="D62" i="155"/>
  <c r="I73" i="155"/>
  <c r="C74" i="155"/>
  <c r="J9" i="155"/>
  <c r="J13" i="155"/>
  <c r="J17" i="155"/>
  <c r="J21" i="155"/>
  <c r="E74" i="155"/>
  <c r="F74" i="155"/>
  <c r="F34" i="155"/>
  <c r="H34" i="153"/>
  <c r="H35" i="153" s="1"/>
  <c r="J52" i="153"/>
  <c r="J53" i="153"/>
  <c r="J28" i="153"/>
  <c r="J32" i="153"/>
  <c r="G35" i="153"/>
  <c r="J54" i="153"/>
  <c r="J55" i="153"/>
  <c r="J56" i="153"/>
  <c r="J57" i="153"/>
  <c r="J58" i="153"/>
  <c r="J59" i="153"/>
  <c r="J60" i="153"/>
  <c r="J9" i="153"/>
  <c r="J10" i="153"/>
  <c r="J11" i="153"/>
  <c r="J12" i="153"/>
  <c r="J13" i="153"/>
  <c r="J14" i="153"/>
  <c r="J15" i="153"/>
  <c r="J17" i="153"/>
  <c r="J18" i="153"/>
  <c r="J19" i="153"/>
  <c r="J20" i="153"/>
  <c r="J21" i="153"/>
  <c r="J26" i="153"/>
  <c r="J30" i="153"/>
  <c r="C35" i="153"/>
  <c r="D77" i="153"/>
  <c r="D78" i="153" s="1"/>
  <c r="J68" i="153"/>
  <c r="J72" i="153"/>
  <c r="J76" i="153"/>
  <c r="D34" i="153"/>
  <c r="J25" i="153"/>
  <c r="J29" i="153"/>
  <c r="J33" i="153"/>
  <c r="J67" i="153"/>
  <c r="J71" i="153"/>
  <c r="J75" i="153"/>
  <c r="J61" i="153"/>
  <c r="J62" i="153"/>
  <c r="J63" i="153"/>
  <c r="J64" i="153"/>
  <c r="J70" i="153"/>
  <c r="J74" i="153"/>
  <c r="I34" i="153"/>
  <c r="I35" i="153" s="1"/>
  <c r="B35" i="153"/>
  <c r="H16" i="152"/>
  <c r="C126" i="147"/>
  <c r="G126" i="147"/>
  <c r="H102" i="147"/>
  <c r="H28" i="147"/>
  <c r="I54" i="147"/>
  <c r="B55" i="147"/>
  <c r="F55" i="147"/>
  <c r="J102" i="147"/>
  <c r="I28" i="147"/>
  <c r="J54" i="147"/>
  <c r="C55" i="147"/>
  <c r="G55" i="147"/>
  <c r="H125" i="147"/>
  <c r="D55" i="147"/>
  <c r="E55" i="147"/>
  <c r="C19" i="144"/>
  <c r="J50" i="144"/>
  <c r="J51" i="144"/>
  <c r="J53" i="144"/>
  <c r="I58" i="144"/>
  <c r="B59" i="144"/>
  <c r="J86" i="144"/>
  <c r="J87" i="144"/>
  <c r="J89" i="144"/>
  <c r="I54" i="144"/>
  <c r="I14" i="144"/>
  <c r="I19" i="144" s="1"/>
  <c r="G54" i="144"/>
  <c r="I33" i="141"/>
  <c r="C34" i="141"/>
  <c r="G34" i="141"/>
  <c r="I72" i="141"/>
  <c r="B73" i="141"/>
  <c r="F73" i="141"/>
  <c r="D34" i="141"/>
  <c r="J54" i="141"/>
  <c r="J56" i="141"/>
  <c r="J58" i="141"/>
  <c r="J60" i="141"/>
  <c r="J62" i="141"/>
  <c r="J64" i="141"/>
  <c r="J69" i="141"/>
  <c r="C73" i="141"/>
  <c r="G73" i="141"/>
  <c r="D73" i="141"/>
  <c r="B34" i="141"/>
  <c r="F34" i="141"/>
  <c r="H72" i="141"/>
  <c r="J90" i="138"/>
  <c r="J10" i="138"/>
  <c r="J12" i="138"/>
  <c r="J14" i="138"/>
  <c r="J16" i="138"/>
  <c r="J18" i="138"/>
  <c r="J20" i="138"/>
  <c r="J22" i="138"/>
  <c r="J24" i="138"/>
  <c r="J26" i="138"/>
  <c r="H49" i="138"/>
  <c r="J79" i="138"/>
  <c r="J81" i="138"/>
  <c r="J83" i="138"/>
  <c r="J85" i="138"/>
  <c r="J87" i="138"/>
  <c r="J89" i="138"/>
  <c r="J91" i="138"/>
  <c r="J93" i="138"/>
  <c r="J95" i="138"/>
  <c r="H113" i="138"/>
  <c r="J108" i="138"/>
  <c r="J110" i="138"/>
  <c r="C114" i="138"/>
  <c r="G114" i="138"/>
  <c r="J44" i="138"/>
  <c r="J92" i="138"/>
  <c r="J94" i="138"/>
  <c r="J107" i="138"/>
  <c r="J109" i="138"/>
  <c r="E114" i="138"/>
  <c r="I27" i="138"/>
  <c r="I96" i="138"/>
  <c r="B114" i="138"/>
  <c r="F114" i="138"/>
  <c r="E23" i="137"/>
  <c r="B23" i="137"/>
  <c r="F23" i="137"/>
  <c r="J51" i="137"/>
  <c r="E59" i="137"/>
  <c r="I58" i="137"/>
  <c r="C23" i="137"/>
  <c r="H23" i="137"/>
  <c r="F23" i="135"/>
  <c r="J50" i="135"/>
  <c r="I15" i="135"/>
  <c r="J22" i="135"/>
  <c r="H50" i="135"/>
  <c r="E58" i="135"/>
  <c r="I57" i="135"/>
  <c r="D15" i="135"/>
  <c r="J15" i="135" s="1"/>
  <c r="I50" i="135"/>
  <c r="I78" i="135"/>
  <c r="B23" i="135"/>
  <c r="H15" i="135"/>
  <c r="I22" i="135"/>
  <c r="I23" i="135" s="1"/>
  <c r="I30" i="134"/>
  <c r="I54" i="134"/>
  <c r="C55" i="134"/>
  <c r="G55" i="134"/>
  <c r="E121" i="134"/>
  <c r="D55" i="134"/>
  <c r="B121" i="134"/>
  <c r="F121" i="134"/>
  <c r="C121" i="134"/>
  <c r="G121" i="134"/>
  <c r="H30" i="134"/>
  <c r="H54" i="134"/>
  <c r="B55" i="134"/>
  <c r="F55" i="134"/>
  <c r="D121" i="134"/>
  <c r="K44" i="133"/>
  <c r="K56" i="133"/>
  <c r="D57" i="133"/>
  <c r="H57" i="133"/>
  <c r="E57" i="133"/>
  <c r="I57" i="133"/>
  <c r="B57" i="133"/>
  <c r="F57" i="133"/>
  <c r="J57" i="133"/>
  <c r="G57" i="133"/>
  <c r="E63" i="132"/>
  <c r="J9" i="132"/>
  <c r="J11" i="132"/>
  <c r="J13" i="132"/>
  <c r="J15" i="132"/>
  <c r="J17" i="132"/>
  <c r="J19" i="132"/>
  <c r="J21" i="132"/>
  <c r="J44" i="132"/>
  <c r="J46" i="132"/>
  <c r="J48" i="132"/>
  <c r="J50" i="132"/>
  <c r="D63" i="132"/>
  <c r="H62" i="132"/>
  <c r="J55" i="132"/>
  <c r="J57" i="132"/>
  <c r="J59" i="132"/>
  <c r="I118" i="132"/>
  <c r="J89" i="132"/>
  <c r="J93" i="132"/>
  <c r="J97" i="132"/>
  <c r="J101" i="132"/>
  <c r="J116" i="132"/>
  <c r="I130" i="132"/>
  <c r="J157" i="132"/>
  <c r="J161" i="132"/>
  <c r="C63" i="132"/>
  <c r="G63" i="132"/>
  <c r="J92" i="132"/>
  <c r="J91" i="132"/>
  <c r="J95" i="132"/>
  <c r="J99" i="132"/>
  <c r="J114" i="132"/>
  <c r="J159" i="132"/>
  <c r="J163" i="132"/>
  <c r="D20" i="192"/>
  <c r="F96" i="192"/>
  <c r="I95" i="192"/>
  <c r="D87" i="192"/>
  <c r="J87" i="192" s="1"/>
  <c r="C93" i="192"/>
  <c r="D102" i="192"/>
  <c r="F20" i="193"/>
  <c r="H20" i="193"/>
  <c r="C31" i="193"/>
  <c r="J29" i="194"/>
  <c r="D72" i="194"/>
  <c r="G72" i="194"/>
  <c r="G73" i="194" s="1"/>
  <c r="H98" i="195"/>
  <c r="H111" i="195" s="1"/>
  <c r="E15" i="192"/>
  <c r="G15" i="192"/>
  <c r="F16" i="192"/>
  <c r="I16" i="192" s="1"/>
  <c r="J88" i="192"/>
  <c r="I89" i="192"/>
  <c r="G96" i="192"/>
  <c r="M9" i="193"/>
  <c r="M16" i="193"/>
  <c r="B20" i="193"/>
  <c r="L19" i="193"/>
  <c r="M19" i="193" s="1"/>
  <c r="I20" i="193"/>
  <c r="J19" i="194"/>
  <c r="J20" i="194" s="1"/>
  <c r="K25" i="193"/>
  <c r="M25" i="193" s="1"/>
  <c r="I30" i="193"/>
  <c r="D19" i="194"/>
  <c r="D25" i="194"/>
  <c r="J25" i="194" s="1"/>
  <c r="J27" i="194"/>
  <c r="H29" i="194"/>
  <c r="I30" i="194"/>
  <c r="D61" i="194"/>
  <c r="J64" i="194"/>
  <c r="J68" i="194"/>
  <c r="G71" i="194"/>
  <c r="J71" i="194" s="1"/>
  <c r="I71" i="194"/>
  <c r="G97" i="195"/>
  <c r="G98" i="195" s="1"/>
  <c r="G111" i="195" s="1"/>
  <c r="D103" i="195"/>
  <c r="J103" i="195" s="1"/>
  <c r="J106" i="195"/>
  <c r="D142" i="195"/>
  <c r="J142" i="195" s="1"/>
  <c r="I166" i="195"/>
  <c r="J259" i="195"/>
  <c r="H26" i="194"/>
  <c r="J24" i="195"/>
  <c r="D166" i="195"/>
  <c r="J166" i="195" s="1"/>
  <c r="J205" i="195"/>
  <c r="J207" i="195"/>
  <c r="J303" i="195"/>
  <c r="J365" i="195"/>
  <c r="H266" i="195"/>
  <c r="J266" i="195" s="1"/>
  <c r="D333" i="195"/>
  <c r="D334" i="195" s="1"/>
  <c r="H333" i="195"/>
  <c r="H334" i="195" s="1"/>
  <c r="I359" i="195"/>
  <c r="I407" i="195" s="1"/>
  <c r="D365" i="195"/>
  <c r="M12" i="196"/>
  <c r="M14" i="196"/>
  <c r="M16" i="196"/>
  <c r="M18" i="196"/>
  <c r="M20" i="196"/>
  <c r="M22" i="196"/>
  <c r="M39" i="196"/>
  <c r="G41" i="196"/>
  <c r="G82" i="196" s="1"/>
  <c r="K41" i="196"/>
  <c r="J41" i="196"/>
  <c r="M44" i="196"/>
  <c r="M46" i="196"/>
  <c r="M48" i="196"/>
  <c r="M50" i="196"/>
  <c r="M52" i="196"/>
  <c r="M54" i="196"/>
  <c r="M56" i="196"/>
  <c r="M65" i="196"/>
  <c r="M67" i="196"/>
  <c r="M69" i="196"/>
  <c r="M71" i="196"/>
  <c r="M73" i="196"/>
  <c r="M75" i="196"/>
  <c r="J81" i="196"/>
  <c r="L81" i="196"/>
  <c r="M79" i="196"/>
  <c r="L163" i="196"/>
  <c r="D359" i="195"/>
  <c r="D407" i="195" s="1"/>
  <c r="H359" i="195"/>
  <c r="H407" i="195" s="1"/>
  <c r="M78" i="196"/>
  <c r="B82" i="196"/>
  <c r="B164" i="196" s="1"/>
  <c r="F82" i="196"/>
  <c r="F164" i="196" s="1"/>
  <c r="H82" i="196"/>
  <c r="D126" i="196"/>
  <c r="D163" i="196" s="1"/>
  <c r="J126" i="196"/>
  <c r="J163" i="196" s="1"/>
  <c r="L126" i="196"/>
  <c r="H163" i="196"/>
  <c r="D190" i="196"/>
  <c r="M190" i="196" s="1"/>
  <c r="D195" i="196"/>
  <c r="J195" i="196"/>
  <c r="J196" i="196" s="1"/>
  <c r="L195" i="196"/>
  <c r="H196" i="196"/>
  <c r="J50" i="197"/>
  <c r="D164" i="197"/>
  <c r="D124" i="197"/>
  <c r="H124" i="197"/>
  <c r="E165" i="197"/>
  <c r="M110" i="196"/>
  <c r="G126" i="196"/>
  <c r="G163" i="196" s="1"/>
  <c r="G195" i="196"/>
  <c r="G196" i="196" s="1"/>
  <c r="I124" i="197"/>
  <c r="F165" i="197"/>
  <c r="G337" i="197"/>
  <c r="G164" i="197"/>
  <c r="I164" i="197"/>
  <c r="H222" i="197"/>
  <c r="D267" i="197"/>
  <c r="D268" i="197" s="1"/>
  <c r="H267" i="197"/>
  <c r="G298" i="197"/>
  <c r="G304" i="197"/>
  <c r="I304" i="197"/>
  <c r="J304" i="197" s="1"/>
  <c r="B337" i="197"/>
  <c r="H164" i="197"/>
  <c r="H298" i="197"/>
  <c r="E92" i="182"/>
  <c r="E93" i="182" s="1"/>
  <c r="H88" i="182"/>
  <c r="G88" i="182"/>
  <c r="J50" i="182"/>
  <c r="I88" i="182"/>
  <c r="F25" i="183"/>
  <c r="B26" i="184"/>
  <c r="C26" i="184"/>
  <c r="G57" i="185"/>
  <c r="I57" i="185"/>
  <c r="H92" i="185"/>
  <c r="I92" i="185"/>
  <c r="F89" i="182"/>
  <c r="F90" i="182" s="1"/>
  <c r="D98" i="182"/>
  <c r="D100" i="182" s="1"/>
  <c r="E25" i="183"/>
  <c r="D27" i="185"/>
  <c r="D92" i="185"/>
  <c r="B24" i="183"/>
  <c r="D26" i="184"/>
  <c r="J49" i="184"/>
  <c r="J9" i="185"/>
  <c r="J21" i="185"/>
  <c r="I26" i="185"/>
  <c r="I27" i="185" s="1"/>
  <c r="J45" i="185"/>
  <c r="J84" i="185"/>
  <c r="J117" i="185"/>
  <c r="D133" i="185"/>
  <c r="H133" i="185"/>
  <c r="J143" i="185"/>
  <c r="J26" i="187"/>
  <c r="D27" i="187"/>
  <c r="D99" i="187"/>
  <c r="H99" i="187"/>
  <c r="H128" i="187"/>
  <c r="J54" i="184"/>
  <c r="J54" i="185"/>
  <c r="G27" i="187"/>
  <c r="G99" i="187"/>
  <c r="I99" i="187"/>
  <c r="G128" i="187"/>
  <c r="I128" i="187"/>
  <c r="L26" i="186"/>
  <c r="B27" i="186"/>
  <c r="J9" i="187"/>
  <c r="J21" i="187"/>
  <c r="I26" i="187"/>
  <c r="I27" i="187" s="1"/>
  <c r="D52" i="187"/>
  <c r="J81" i="187"/>
  <c r="J93" i="187"/>
  <c r="D124" i="187"/>
  <c r="D128" i="187" s="1"/>
  <c r="D16" i="188"/>
  <c r="I47" i="188"/>
  <c r="D50" i="188"/>
  <c r="H50" i="188"/>
  <c r="L42" i="189"/>
  <c r="G42" i="189"/>
  <c r="J125" i="187"/>
  <c r="J116" i="188"/>
  <c r="D111" i="188"/>
  <c r="J111" i="188" s="1"/>
  <c r="J130" i="188"/>
  <c r="J134" i="188" s="1"/>
  <c r="D138" i="188"/>
  <c r="D16" i="189"/>
  <c r="M16" i="189" s="1"/>
  <c r="D21" i="189"/>
  <c r="M35" i="189"/>
  <c r="E17" i="190"/>
  <c r="E18" i="190" s="1"/>
  <c r="H18" i="190" s="1"/>
  <c r="C22" i="190"/>
  <c r="F104" i="190"/>
  <c r="F17" i="190"/>
  <c r="B22" i="190"/>
  <c r="J44" i="190"/>
  <c r="J73" i="190"/>
  <c r="J99" i="190"/>
  <c r="G104" i="190"/>
  <c r="D44" i="190"/>
  <c r="D48" i="190" s="1"/>
  <c r="F45" i="190"/>
  <c r="D73" i="190"/>
  <c r="D78" i="190"/>
  <c r="H78" i="190"/>
  <c r="H79" i="190" s="1"/>
  <c r="C79" i="190"/>
  <c r="D99" i="190"/>
  <c r="D103" i="190" s="1"/>
  <c r="I100" i="190"/>
  <c r="I102" i="190" s="1"/>
  <c r="E102" i="190"/>
  <c r="E103" i="190" s="1"/>
  <c r="E104" i="190" s="1"/>
  <c r="G17" i="190"/>
  <c r="G18" i="190" s="1"/>
  <c r="J18" i="190" s="1"/>
  <c r="E45" i="190"/>
  <c r="G45" i="190"/>
  <c r="G46" i="190" s="1"/>
  <c r="J46" i="190" s="1"/>
  <c r="J100" i="190"/>
  <c r="J102" i="190" s="1"/>
  <c r="J23" i="181"/>
  <c r="J9" i="177"/>
  <c r="J10" i="177" s="1"/>
  <c r="J14" i="177" s="1"/>
  <c r="D13" i="177"/>
  <c r="D14" i="177" s="1"/>
  <c r="H38" i="177"/>
  <c r="H42" i="177" s="1"/>
  <c r="J40" i="177"/>
  <c r="J41" i="177" s="1"/>
  <c r="J12" i="178"/>
  <c r="J9" i="179"/>
  <c r="J10" i="179" s="1"/>
  <c r="J21" i="179"/>
  <c r="J22" i="179" s="1"/>
  <c r="I102" i="171"/>
  <c r="K22" i="172"/>
  <c r="M9" i="172"/>
  <c r="M17" i="172"/>
  <c r="I29" i="173"/>
  <c r="I32" i="174"/>
  <c r="D29" i="172"/>
  <c r="D69" i="173"/>
  <c r="J69" i="173" s="1"/>
  <c r="B70" i="173"/>
  <c r="H70" i="173" s="1"/>
  <c r="C74" i="174"/>
  <c r="D31" i="175"/>
  <c r="D32" i="175" s="1"/>
  <c r="L31" i="175"/>
  <c r="H32" i="175"/>
  <c r="J32" i="175"/>
  <c r="D64" i="176"/>
  <c r="D72" i="176" s="1"/>
  <c r="J9" i="173"/>
  <c r="J22" i="173" s="1"/>
  <c r="D66" i="174"/>
  <c r="I73" i="174"/>
  <c r="I74" i="174" s="1"/>
  <c r="H121" i="168"/>
  <c r="G121" i="168"/>
  <c r="D54" i="168"/>
  <c r="H54" i="168"/>
  <c r="J94" i="168"/>
  <c r="I120" i="168"/>
  <c r="I121" i="168" s="1"/>
  <c r="D54" i="170"/>
  <c r="H54" i="170"/>
  <c r="D120" i="170"/>
  <c r="H120" i="170"/>
  <c r="J20" i="168"/>
  <c r="D120" i="168"/>
  <c r="D121" i="168" s="1"/>
  <c r="J147" i="168"/>
  <c r="G54" i="170"/>
  <c r="I54" i="170"/>
  <c r="G120" i="170"/>
  <c r="I120" i="170"/>
  <c r="L47" i="169"/>
  <c r="B48" i="169"/>
  <c r="D61" i="169"/>
  <c r="J9" i="170"/>
  <c r="J45" i="170"/>
  <c r="J82" i="170"/>
  <c r="J111" i="170"/>
  <c r="M9" i="169"/>
  <c r="G47" i="169"/>
  <c r="G48" i="169" s="1"/>
  <c r="D25" i="165"/>
  <c r="D38" i="165" s="1"/>
  <c r="I82" i="165"/>
  <c r="J10" i="165"/>
  <c r="J14" i="165"/>
  <c r="J18" i="165"/>
  <c r="J22" i="165"/>
  <c r="I25" i="165"/>
  <c r="I38" i="165" s="1"/>
  <c r="G25" i="165"/>
  <c r="G38" i="165" s="1"/>
  <c r="H25" i="165"/>
  <c r="H82" i="165"/>
  <c r="G69" i="165"/>
  <c r="G82" i="165" s="1"/>
  <c r="D81" i="165"/>
  <c r="D34" i="166"/>
  <c r="L34" i="166"/>
  <c r="C34" i="167"/>
  <c r="I33" i="167"/>
  <c r="J54" i="167"/>
  <c r="J27" i="165"/>
  <c r="M9" i="166"/>
  <c r="M11" i="166"/>
  <c r="M13" i="166"/>
  <c r="M15" i="166"/>
  <c r="M17" i="166"/>
  <c r="M19" i="166"/>
  <c r="M21" i="166"/>
  <c r="M23" i="166"/>
  <c r="B35" i="166"/>
  <c r="D24" i="167"/>
  <c r="H24" i="167"/>
  <c r="H34" i="167" s="1"/>
  <c r="J9" i="167"/>
  <c r="J12" i="167"/>
  <c r="J16" i="167"/>
  <c r="J20" i="167"/>
  <c r="J29" i="167"/>
  <c r="E34" i="167"/>
  <c r="G33" i="167"/>
  <c r="G68" i="167"/>
  <c r="I68" i="167"/>
  <c r="J55" i="167"/>
  <c r="J59" i="167"/>
  <c r="J63" i="167"/>
  <c r="J67" i="167"/>
  <c r="J72" i="167"/>
  <c r="J76" i="167"/>
  <c r="B78" i="167"/>
  <c r="D77" i="167"/>
  <c r="D78" i="167" s="1"/>
  <c r="F78" i="167"/>
  <c r="G34" i="166"/>
  <c r="D33" i="167"/>
  <c r="D18" i="162"/>
  <c r="I18" i="162"/>
  <c r="B19" i="162"/>
  <c r="H18" i="164"/>
  <c r="H52" i="164"/>
  <c r="H58" i="164" s="1"/>
  <c r="J52" i="164"/>
  <c r="C58" i="164"/>
  <c r="J105" i="156"/>
  <c r="D52" i="156"/>
  <c r="H52" i="156"/>
  <c r="J52" i="156" s="1"/>
  <c r="D105" i="156"/>
  <c r="M27" i="157"/>
  <c r="D131" i="158"/>
  <c r="J130" i="158"/>
  <c r="J131" i="158" s="1"/>
  <c r="D133" i="159"/>
  <c r="H133" i="159"/>
  <c r="G53" i="158"/>
  <c r="G54" i="158" s="1"/>
  <c r="I53" i="158"/>
  <c r="J47" i="158"/>
  <c r="J51" i="158"/>
  <c r="G133" i="159"/>
  <c r="I133" i="159"/>
  <c r="J122" i="158"/>
  <c r="H130" i="158"/>
  <c r="J9" i="159"/>
  <c r="J46" i="159"/>
  <c r="H58" i="159"/>
  <c r="H59" i="159" s="1"/>
  <c r="J81" i="159"/>
  <c r="J120" i="159"/>
  <c r="J45" i="158"/>
  <c r="I57" i="161"/>
  <c r="D27" i="161"/>
  <c r="J27" i="161" s="1"/>
  <c r="J123" i="161"/>
  <c r="M45" i="160"/>
  <c r="J46" i="161"/>
  <c r="J92" i="161"/>
  <c r="J22" i="153"/>
  <c r="D22" i="153"/>
  <c r="J24" i="153"/>
  <c r="H65" i="153"/>
  <c r="I78" i="153"/>
  <c r="L34" i="154"/>
  <c r="B78" i="153"/>
  <c r="H77" i="153"/>
  <c r="C78" i="153"/>
  <c r="H22" i="155"/>
  <c r="H34" i="155" s="1"/>
  <c r="D33" i="155"/>
  <c r="E34" i="155"/>
  <c r="D73" i="155"/>
  <c r="M24" i="154"/>
  <c r="J49" i="152"/>
  <c r="J42" i="150"/>
  <c r="J48" i="150" s="1"/>
  <c r="J10" i="152"/>
  <c r="J16" i="152" s="1"/>
  <c r="J18" i="144"/>
  <c r="D18" i="144"/>
  <c r="B19" i="144"/>
  <c r="D58" i="144"/>
  <c r="M9" i="145"/>
  <c r="E18" i="145"/>
  <c r="J10" i="144"/>
  <c r="J12" i="144"/>
  <c r="J16" i="144"/>
  <c r="D54" i="144"/>
  <c r="H54" i="144"/>
  <c r="J49" i="144"/>
  <c r="J52" i="144"/>
  <c r="C59" i="144"/>
  <c r="J88" i="144"/>
  <c r="D14" i="145"/>
  <c r="L14" i="145"/>
  <c r="L18" i="145" s="1"/>
  <c r="I18" i="145"/>
  <c r="K17" i="145"/>
  <c r="C18" i="145"/>
  <c r="I58" i="146"/>
  <c r="J58" i="146" s="1"/>
  <c r="J9" i="146"/>
  <c r="C18" i="146"/>
  <c r="J49" i="146"/>
  <c r="J57" i="146"/>
  <c r="C58" i="146"/>
  <c r="J9" i="144"/>
  <c r="J56" i="144"/>
  <c r="D17" i="146"/>
  <c r="D57" i="146"/>
  <c r="D58" i="146" s="1"/>
  <c r="H27" i="141"/>
  <c r="J9" i="141"/>
  <c r="J48" i="141"/>
  <c r="J9" i="143"/>
  <c r="J68" i="141"/>
  <c r="J46" i="143"/>
  <c r="J42" i="138"/>
  <c r="C50" i="138"/>
  <c r="E50" i="138"/>
  <c r="G50" i="138"/>
  <c r="H76" i="140"/>
  <c r="J9" i="138"/>
  <c r="I49" i="138"/>
  <c r="J47" i="138"/>
  <c r="B50" i="138"/>
  <c r="D50" i="138"/>
  <c r="F50" i="138"/>
  <c r="J106" i="138"/>
  <c r="J9" i="140"/>
  <c r="J69" i="140"/>
  <c r="J78" i="138"/>
  <c r="J29" i="140"/>
  <c r="J49" i="140"/>
  <c r="D50" i="135"/>
  <c r="D58" i="135" s="1"/>
  <c r="M17" i="136"/>
  <c r="H51" i="132"/>
  <c r="J86" i="132"/>
  <c r="C131" i="132"/>
  <c r="J53" i="132"/>
  <c r="B131" i="132"/>
  <c r="E131" i="132"/>
  <c r="G131" i="132"/>
  <c r="J9" i="134"/>
  <c r="J44" i="134"/>
  <c r="J79" i="134"/>
  <c r="J110" i="134"/>
  <c r="J120" i="132"/>
  <c r="J130" i="132" s="1"/>
  <c r="F31" i="194" l="1"/>
  <c r="G22" i="189"/>
  <c r="K22" i="189"/>
  <c r="H117" i="188"/>
  <c r="I19" i="162"/>
  <c r="M27" i="160"/>
  <c r="D54" i="158"/>
  <c r="I74" i="155"/>
  <c r="L62" i="148"/>
  <c r="H36" i="140"/>
  <c r="M57" i="133"/>
  <c r="I63" i="132"/>
  <c r="D93" i="182"/>
  <c r="K56" i="186"/>
  <c r="B57" i="186"/>
  <c r="C408" i="195"/>
  <c r="H20" i="194"/>
  <c r="D30" i="194"/>
  <c r="I72" i="194"/>
  <c r="H62" i="194"/>
  <c r="C338" i="197"/>
  <c r="J98" i="182"/>
  <c r="G31" i="193"/>
  <c r="M29" i="193"/>
  <c r="C31" i="192"/>
  <c r="D30" i="192"/>
  <c r="B104" i="192"/>
  <c r="D22" i="190"/>
  <c r="B49" i="190"/>
  <c r="I79" i="190"/>
  <c r="H43" i="189"/>
  <c r="F57" i="186"/>
  <c r="L27" i="186"/>
  <c r="I57" i="186"/>
  <c r="D57" i="186"/>
  <c r="I59" i="184"/>
  <c r="I66" i="184" s="1"/>
  <c r="J53" i="184"/>
  <c r="H59" i="184"/>
  <c r="H66" i="184" s="1"/>
  <c r="J18" i="184"/>
  <c r="H32" i="176"/>
  <c r="I72" i="176"/>
  <c r="H32" i="174"/>
  <c r="J29" i="173"/>
  <c r="M29" i="172"/>
  <c r="I30" i="171"/>
  <c r="J30" i="171"/>
  <c r="J53" i="170"/>
  <c r="J48" i="169"/>
  <c r="G34" i="167"/>
  <c r="L48" i="169"/>
  <c r="J77" i="167"/>
  <c r="H19" i="164"/>
  <c r="G36" i="157"/>
  <c r="D34" i="155"/>
  <c r="H18" i="146"/>
  <c r="K18" i="145"/>
  <c r="I34" i="143"/>
  <c r="K34" i="142"/>
  <c r="M36" i="139"/>
  <c r="I59" i="137"/>
  <c r="J23" i="137"/>
  <c r="K23" i="136"/>
  <c r="L23" i="136"/>
  <c r="I121" i="134"/>
  <c r="M21" i="189"/>
  <c r="J54" i="134"/>
  <c r="J17" i="146"/>
  <c r="H131" i="158"/>
  <c r="M22" i="136"/>
  <c r="M23" i="136" s="1"/>
  <c r="D18" i="145"/>
  <c r="I34" i="167"/>
  <c r="I51" i="188"/>
  <c r="J222" i="197"/>
  <c r="D97" i="197"/>
  <c r="D165" i="197" s="1"/>
  <c r="D209" i="195"/>
  <c r="C31" i="194"/>
  <c r="H185" i="188"/>
  <c r="H186" i="188" s="1"/>
  <c r="L57" i="133"/>
  <c r="I36" i="140"/>
  <c r="I71" i="143"/>
  <c r="H78" i="167"/>
  <c r="M24" i="169"/>
  <c r="J24" i="170"/>
  <c r="J54" i="170" s="1"/>
  <c r="B165" i="197"/>
  <c r="H72" i="176"/>
  <c r="I20" i="194"/>
  <c r="D59" i="184"/>
  <c r="D66" i="184" s="1"/>
  <c r="D48" i="169"/>
  <c r="I185" i="188"/>
  <c r="I186" i="188" s="1"/>
  <c r="G23" i="137"/>
  <c r="J27" i="143"/>
  <c r="J34" i="143" s="1"/>
  <c r="G35" i="166"/>
  <c r="J56" i="161"/>
  <c r="M38" i="189"/>
  <c r="M42" i="189" s="1"/>
  <c r="I55" i="134"/>
  <c r="J126" i="147"/>
  <c r="H55" i="147"/>
  <c r="H54" i="158"/>
  <c r="H59" i="162"/>
  <c r="I62" i="194"/>
  <c r="C58" i="185"/>
  <c r="B43" i="189"/>
  <c r="K27" i="186"/>
  <c r="K36" i="139"/>
  <c r="H25" i="183"/>
  <c r="E26" i="184"/>
  <c r="J30" i="134"/>
  <c r="J35" i="140"/>
  <c r="M34" i="154"/>
  <c r="L32" i="175"/>
  <c r="D22" i="189"/>
  <c r="D43" i="189" s="1"/>
  <c r="J30" i="193"/>
  <c r="B31" i="193"/>
  <c r="H31" i="193"/>
  <c r="K57" i="133"/>
  <c r="H55" i="134"/>
  <c r="E31" i="193"/>
  <c r="I22" i="188"/>
  <c r="L19" i="163"/>
  <c r="K19" i="163"/>
  <c r="J120" i="134"/>
  <c r="J133" i="161"/>
  <c r="D82" i="165"/>
  <c r="J42" i="177"/>
  <c r="C104" i="190"/>
  <c r="E101" i="182"/>
  <c r="I337" i="197"/>
  <c r="I338" i="197" s="1"/>
  <c r="J59" i="137"/>
  <c r="E73" i="194"/>
  <c r="F26" i="184"/>
  <c r="H30" i="171"/>
  <c r="I61" i="149"/>
  <c r="I59" i="162"/>
  <c r="M25" i="157"/>
  <c r="J185" i="188"/>
  <c r="J186" i="188" s="1"/>
  <c r="L36" i="139"/>
  <c r="J174" i="95"/>
  <c r="J18" i="146"/>
  <c r="J97" i="170"/>
  <c r="J100" i="134"/>
  <c r="J75" i="140"/>
  <c r="D18" i="146"/>
  <c r="M14" i="145"/>
  <c r="M18" i="145" s="1"/>
  <c r="J110" i="161"/>
  <c r="G78" i="167"/>
  <c r="J58" i="184"/>
  <c r="D62" i="194"/>
  <c r="D73" i="194" s="1"/>
  <c r="J73" i="194" s="1"/>
  <c r="J57" i="135"/>
  <c r="J56" i="160"/>
  <c r="I32" i="176"/>
  <c r="I139" i="188"/>
  <c r="F43" i="189"/>
  <c r="I117" i="188"/>
  <c r="L56" i="186"/>
  <c r="L22" i="189"/>
  <c r="L43" i="189" s="1"/>
  <c r="G19" i="183"/>
  <c r="G25" i="183" s="1"/>
  <c r="M33" i="154"/>
  <c r="H108" i="174"/>
  <c r="J73" i="155"/>
  <c r="J74" i="155" s="1"/>
  <c r="J24" i="184"/>
  <c r="D101" i="182"/>
  <c r="I100" i="182"/>
  <c r="H100" i="182"/>
  <c r="J99" i="182"/>
  <c r="J100" i="182" s="1"/>
  <c r="G100" i="182"/>
  <c r="D408" i="195"/>
  <c r="H408" i="195"/>
  <c r="B408" i="195"/>
  <c r="I209" i="195"/>
  <c r="H209" i="195"/>
  <c r="I408" i="195"/>
  <c r="J208" i="195"/>
  <c r="L196" i="196"/>
  <c r="M81" i="196"/>
  <c r="L82" i="196"/>
  <c r="L164" i="196" s="1"/>
  <c r="M41" i="196"/>
  <c r="M20" i="186"/>
  <c r="M27" i="186" s="1"/>
  <c r="M57" i="186" s="1"/>
  <c r="H57" i="186"/>
  <c r="K57" i="186"/>
  <c r="G57" i="186"/>
  <c r="H25" i="184"/>
  <c r="G25" i="184"/>
  <c r="H19" i="184"/>
  <c r="G19" i="184"/>
  <c r="J19" i="184" s="1"/>
  <c r="B25" i="183"/>
  <c r="D24" i="183"/>
  <c r="M18" i="183"/>
  <c r="M13" i="183"/>
  <c r="M24" i="183"/>
  <c r="K24" i="183"/>
  <c r="I25" i="183"/>
  <c r="L19" i="183"/>
  <c r="L25" i="183" s="1"/>
  <c r="K19" i="183"/>
  <c r="J19" i="183"/>
  <c r="D19" i="183"/>
  <c r="J129" i="149"/>
  <c r="I134" i="185"/>
  <c r="C28" i="182"/>
  <c r="D28" i="182" s="1"/>
  <c r="D20" i="182"/>
  <c r="F28" i="182"/>
  <c r="I20" i="182"/>
  <c r="G28" i="182"/>
  <c r="J20" i="182"/>
  <c r="E28" i="182"/>
  <c r="H28" i="182" s="1"/>
  <c r="H20" i="182"/>
  <c r="J58" i="164"/>
  <c r="I26" i="184"/>
  <c r="H73" i="141"/>
  <c r="I73" i="141"/>
  <c r="H50" i="138"/>
  <c r="G127" i="182"/>
  <c r="J69" i="165"/>
  <c r="J81" i="165"/>
  <c r="J37" i="165"/>
  <c r="J58" i="144"/>
  <c r="H59" i="144"/>
  <c r="I59" i="144"/>
  <c r="D19" i="144"/>
  <c r="J127" i="187"/>
  <c r="C129" i="187"/>
  <c r="J92" i="187"/>
  <c r="C57" i="187"/>
  <c r="D56" i="187"/>
  <c r="D57" i="187" s="1"/>
  <c r="E129" i="187"/>
  <c r="J124" i="187"/>
  <c r="I57" i="187"/>
  <c r="G57" i="187"/>
  <c r="E57" i="187"/>
  <c r="J98" i="187"/>
  <c r="D103" i="192"/>
  <c r="G127" i="192"/>
  <c r="I127" i="192"/>
  <c r="D127" i="192"/>
  <c r="H127" i="192"/>
  <c r="E96" i="192"/>
  <c r="E97" i="192" s="1"/>
  <c r="H97" i="192" s="1"/>
  <c r="H140" i="188"/>
  <c r="D22" i="188"/>
  <c r="G140" i="188"/>
  <c r="G52" i="188"/>
  <c r="B140" i="188"/>
  <c r="H134" i="185"/>
  <c r="H157" i="185" s="1"/>
  <c r="C157" i="185"/>
  <c r="J20" i="185"/>
  <c r="J26" i="185"/>
  <c r="G157" i="185"/>
  <c r="E58" i="185"/>
  <c r="J56" i="185"/>
  <c r="J88" i="185"/>
  <c r="J92" i="185" s="1"/>
  <c r="H58" i="185"/>
  <c r="J155" i="185"/>
  <c r="J108" i="174"/>
  <c r="I55" i="168"/>
  <c r="J59" i="162"/>
  <c r="H126" i="156"/>
  <c r="J183" i="156"/>
  <c r="J184" i="156" s="1"/>
  <c r="D53" i="156"/>
  <c r="J53" i="156"/>
  <c r="I126" i="156"/>
  <c r="J126" i="156"/>
  <c r="I126" i="147"/>
  <c r="H195" i="147"/>
  <c r="J194" i="147"/>
  <c r="J195" i="147" s="1"/>
  <c r="J55" i="147"/>
  <c r="I55" i="147"/>
  <c r="H34" i="141"/>
  <c r="I34" i="141"/>
  <c r="J27" i="141"/>
  <c r="J34" i="141" s="1"/>
  <c r="I114" i="138"/>
  <c r="H114" i="138"/>
  <c r="J77" i="135"/>
  <c r="J78" i="135" s="1"/>
  <c r="G78" i="135"/>
  <c r="H131" i="132"/>
  <c r="J187" i="132"/>
  <c r="I131" i="132"/>
  <c r="J62" i="132"/>
  <c r="J19" i="164"/>
  <c r="I129" i="149"/>
  <c r="J67" i="140"/>
  <c r="J27" i="140"/>
  <c r="J36" i="140" s="1"/>
  <c r="J64" i="143"/>
  <c r="J71" i="143" s="1"/>
  <c r="J19" i="144"/>
  <c r="J132" i="159"/>
  <c r="J28" i="159"/>
  <c r="J59" i="159" s="1"/>
  <c r="I54" i="158"/>
  <c r="M35" i="157"/>
  <c r="M36" i="157" s="1"/>
  <c r="J25" i="165"/>
  <c r="J119" i="170"/>
  <c r="J109" i="168"/>
  <c r="C49" i="190"/>
  <c r="M22" i="189"/>
  <c r="M43" i="189" s="1"/>
  <c r="J59" i="184"/>
  <c r="J66" i="184" s="1"/>
  <c r="J359" i="195"/>
  <c r="J407" i="195" s="1"/>
  <c r="J82" i="196"/>
  <c r="J164" i="196" s="1"/>
  <c r="J95" i="192"/>
  <c r="J32" i="176"/>
  <c r="J53" i="182"/>
  <c r="J57" i="182" s="1"/>
  <c r="J52" i="187"/>
  <c r="J56" i="187" s="1"/>
  <c r="G31" i="194"/>
  <c r="H72" i="194"/>
  <c r="L34" i="142"/>
  <c r="J113" i="138"/>
  <c r="J14" i="144"/>
  <c r="I78" i="167"/>
  <c r="L35" i="166"/>
  <c r="D70" i="173"/>
  <c r="J70" i="173" s="1"/>
  <c r="J138" i="188"/>
  <c r="J139" i="188" s="1"/>
  <c r="M83" i="186"/>
  <c r="M84" i="186" s="1"/>
  <c r="J152" i="185"/>
  <c r="L20" i="193"/>
  <c r="H23" i="135"/>
  <c r="H22" i="188"/>
  <c r="M14" i="193"/>
  <c r="D19" i="164"/>
  <c r="J96" i="138"/>
  <c r="J72" i="141"/>
  <c r="J43" i="189"/>
  <c r="H51" i="188"/>
  <c r="J53" i="185"/>
  <c r="G58" i="185"/>
  <c r="I31" i="194"/>
  <c r="J97" i="197"/>
  <c r="J49" i="192"/>
  <c r="J50" i="192" s="1"/>
  <c r="K32" i="175"/>
  <c r="H29" i="173"/>
  <c r="J61" i="149"/>
  <c r="I165" i="197"/>
  <c r="C165" i="197"/>
  <c r="J53" i="197"/>
  <c r="G97" i="197"/>
  <c r="H268" i="197"/>
  <c r="G338" i="197"/>
  <c r="J298" i="197"/>
  <c r="J267" i="197"/>
  <c r="M113" i="196"/>
  <c r="K196" i="196"/>
  <c r="G164" i="196"/>
  <c r="D164" i="196"/>
  <c r="M126" i="196"/>
  <c r="D196" i="196"/>
  <c r="J97" i="195"/>
  <c r="J28" i="195"/>
  <c r="J110" i="195"/>
  <c r="B73" i="194"/>
  <c r="E31" i="194"/>
  <c r="H31" i="194" s="1"/>
  <c r="D20" i="194"/>
  <c r="D31" i="194" s="1"/>
  <c r="J62" i="194"/>
  <c r="H30" i="194"/>
  <c r="I103" i="190"/>
  <c r="I104" i="190" s="1"/>
  <c r="H104" i="190"/>
  <c r="E19" i="190"/>
  <c r="H19" i="190" s="1"/>
  <c r="D49" i="190"/>
  <c r="J20" i="187"/>
  <c r="J27" i="187" s="1"/>
  <c r="J57" i="187" s="1"/>
  <c r="J72" i="176"/>
  <c r="J120" i="170"/>
  <c r="H55" i="168"/>
  <c r="J22" i="168"/>
  <c r="J68" i="167"/>
  <c r="J78" i="167" s="1"/>
  <c r="H38" i="165"/>
  <c r="J57" i="161"/>
  <c r="M55" i="160"/>
  <c r="M56" i="160" s="1"/>
  <c r="G56" i="160"/>
  <c r="J100" i="159"/>
  <c r="J53" i="158"/>
  <c r="J54" i="158" s="1"/>
  <c r="D126" i="156"/>
  <c r="J22" i="155"/>
  <c r="D74" i="155"/>
  <c r="J33" i="155"/>
  <c r="D35" i="153"/>
  <c r="J34" i="153"/>
  <c r="J35" i="153" s="1"/>
  <c r="J65" i="153"/>
  <c r="H126" i="147"/>
  <c r="D59" i="144"/>
  <c r="J59" i="144"/>
  <c r="J66" i="141"/>
  <c r="I50" i="138"/>
  <c r="J27" i="138"/>
  <c r="J23" i="135"/>
  <c r="D23" i="135"/>
  <c r="J118" i="132"/>
  <c r="J131" i="132" s="1"/>
  <c r="H63" i="132"/>
  <c r="J51" i="132"/>
  <c r="J98" i="195"/>
  <c r="J111" i="195" s="1"/>
  <c r="J164" i="197"/>
  <c r="H165" i="197"/>
  <c r="G165" i="197"/>
  <c r="M195" i="196"/>
  <c r="M196" i="196" s="1"/>
  <c r="I73" i="194"/>
  <c r="D20" i="193"/>
  <c r="D31" i="193" s="1"/>
  <c r="K20" i="193"/>
  <c r="M20" i="193" s="1"/>
  <c r="H15" i="192"/>
  <c r="J20" i="193"/>
  <c r="J31" i="193" s="1"/>
  <c r="C104" i="192"/>
  <c r="I93" i="192"/>
  <c r="F17" i="192"/>
  <c r="F18" i="192" s="1"/>
  <c r="E16" i="192"/>
  <c r="H16" i="192" s="1"/>
  <c r="F97" i="192"/>
  <c r="I97" i="192" s="1"/>
  <c r="I96" i="192"/>
  <c r="B338" i="197"/>
  <c r="D337" i="197"/>
  <c r="D338" i="197" s="1"/>
  <c r="H337" i="197"/>
  <c r="J124" i="197"/>
  <c r="K163" i="196"/>
  <c r="H164" i="196"/>
  <c r="J333" i="195"/>
  <c r="J334" i="195" s="1"/>
  <c r="K82" i="196"/>
  <c r="L30" i="193"/>
  <c r="I31" i="193"/>
  <c r="G97" i="192"/>
  <c r="G98" i="192" s="1"/>
  <c r="J72" i="194"/>
  <c r="J30" i="194"/>
  <c r="G16" i="192"/>
  <c r="J16" i="192" s="1"/>
  <c r="J15" i="192"/>
  <c r="D93" i="192"/>
  <c r="D31" i="192"/>
  <c r="H45" i="190"/>
  <c r="J103" i="190"/>
  <c r="I17" i="190"/>
  <c r="F18" i="190"/>
  <c r="H17" i="190"/>
  <c r="G43" i="189"/>
  <c r="I129" i="187"/>
  <c r="D129" i="187"/>
  <c r="H57" i="187"/>
  <c r="D25" i="183"/>
  <c r="D58" i="185"/>
  <c r="I89" i="182"/>
  <c r="G89" i="182"/>
  <c r="J89" i="182" s="1"/>
  <c r="I58" i="185"/>
  <c r="F91" i="182"/>
  <c r="F92" i="182" s="1"/>
  <c r="F93" i="182" s="1"/>
  <c r="F101" i="182" s="1"/>
  <c r="J88" i="182"/>
  <c r="G47" i="190"/>
  <c r="G48" i="190" s="1"/>
  <c r="J45" i="190"/>
  <c r="J47" i="190" s="1"/>
  <c r="J48" i="190" s="1"/>
  <c r="D79" i="190"/>
  <c r="D104" i="190" s="1"/>
  <c r="J78" i="190"/>
  <c r="J79" i="190" s="1"/>
  <c r="I45" i="190"/>
  <c r="J17" i="190"/>
  <c r="E46" i="190"/>
  <c r="H46" i="190" s="1"/>
  <c r="F46" i="190"/>
  <c r="I46" i="190" s="1"/>
  <c r="G19" i="190"/>
  <c r="J19" i="190" s="1"/>
  <c r="J117" i="188"/>
  <c r="K43" i="189"/>
  <c r="D139" i="188"/>
  <c r="D117" i="188"/>
  <c r="D51" i="188"/>
  <c r="J50" i="188"/>
  <c r="J51" i="188" s="1"/>
  <c r="J52" i="188" s="1"/>
  <c r="G129" i="187"/>
  <c r="H129" i="187"/>
  <c r="D134" i="185"/>
  <c r="D157" i="185" s="1"/>
  <c r="J133" i="185"/>
  <c r="J134" i="185" s="1"/>
  <c r="I90" i="182"/>
  <c r="J90" i="182" s="1"/>
  <c r="G90" i="182"/>
  <c r="I157" i="185"/>
  <c r="H92" i="182"/>
  <c r="H93" i="182" s="1"/>
  <c r="D74" i="174"/>
  <c r="J66" i="174"/>
  <c r="J74" i="174" s="1"/>
  <c r="M31" i="175"/>
  <c r="M32" i="175" s="1"/>
  <c r="M47" i="169"/>
  <c r="D55" i="168"/>
  <c r="J54" i="168"/>
  <c r="J120" i="168"/>
  <c r="M34" i="166"/>
  <c r="M35" i="166" s="1"/>
  <c r="D35" i="166"/>
  <c r="J33" i="167"/>
  <c r="D34" i="167"/>
  <c r="J24" i="167"/>
  <c r="J18" i="162"/>
  <c r="J19" i="162" s="1"/>
  <c r="D19" i="162"/>
  <c r="D57" i="161"/>
  <c r="H53" i="156"/>
  <c r="H78" i="153"/>
  <c r="J77" i="153"/>
  <c r="J78" i="153" s="1"/>
  <c r="J54" i="144"/>
  <c r="J49" i="138"/>
  <c r="I23" i="137"/>
  <c r="I52" i="188" l="1"/>
  <c r="I140" i="188"/>
  <c r="J165" i="197"/>
  <c r="J268" i="197"/>
  <c r="D52" i="188"/>
  <c r="L57" i="186"/>
  <c r="M48" i="169"/>
  <c r="J76" i="140"/>
  <c r="J55" i="134"/>
  <c r="J121" i="134"/>
  <c r="H52" i="188"/>
  <c r="I28" i="182"/>
  <c r="M82" i="196"/>
  <c r="J134" i="161"/>
  <c r="H101" i="182"/>
  <c r="J57" i="185"/>
  <c r="J58" i="185" s="1"/>
  <c r="H96" i="192"/>
  <c r="J96" i="192" s="1"/>
  <c r="J31" i="194"/>
  <c r="J27" i="185"/>
  <c r="H73" i="194"/>
  <c r="E17" i="192"/>
  <c r="E18" i="192" s="1"/>
  <c r="E19" i="192" s="1"/>
  <c r="L31" i="193"/>
  <c r="K31" i="193"/>
  <c r="J408" i="195"/>
  <c r="J209" i="195"/>
  <c r="J127" i="192"/>
  <c r="H26" i="184"/>
  <c r="J25" i="184"/>
  <c r="J26" i="184" s="1"/>
  <c r="G26" i="184"/>
  <c r="M19" i="183"/>
  <c r="M25" i="183" s="1"/>
  <c r="J25" i="183"/>
  <c r="K25" i="183"/>
  <c r="J28" i="182"/>
  <c r="J133" i="159"/>
  <c r="J82" i="165"/>
  <c r="J38" i="165"/>
  <c r="J99" i="187"/>
  <c r="J128" i="187"/>
  <c r="E98" i="192"/>
  <c r="E99" i="192" s="1"/>
  <c r="H99" i="192" s="1"/>
  <c r="H102" i="192" s="1"/>
  <c r="J156" i="185"/>
  <c r="J157" i="185" s="1"/>
  <c r="J114" i="138"/>
  <c r="J63" i="132"/>
  <c r="J121" i="168"/>
  <c r="D140" i="188"/>
  <c r="F98" i="192"/>
  <c r="I98" i="192" s="1"/>
  <c r="J73" i="141"/>
  <c r="J34" i="155"/>
  <c r="E20" i="190"/>
  <c r="J55" i="168"/>
  <c r="J50" i="138"/>
  <c r="J98" i="192"/>
  <c r="G99" i="192"/>
  <c r="I18" i="192"/>
  <c r="D104" i="192"/>
  <c r="J93" i="192"/>
  <c r="G17" i="192"/>
  <c r="G18" i="192" s="1"/>
  <c r="F19" i="192"/>
  <c r="K164" i="196"/>
  <c r="M163" i="196"/>
  <c r="H338" i="197"/>
  <c r="J337" i="197"/>
  <c r="I17" i="192"/>
  <c r="J97" i="192"/>
  <c r="M30" i="193"/>
  <c r="M31" i="193" s="1"/>
  <c r="I47" i="190"/>
  <c r="I48" i="190" s="1"/>
  <c r="J140" i="188"/>
  <c r="J104" i="190"/>
  <c r="H47" i="190"/>
  <c r="H48" i="190" s="1"/>
  <c r="I92" i="182"/>
  <c r="G20" i="190"/>
  <c r="J20" i="190" s="1"/>
  <c r="J21" i="190" s="1"/>
  <c r="J22" i="190" s="1"/>
  <c r="J49" i="190" s="1"/>
  <c r="F47" i="190"/>
  <c r="F48" i="190" s="1"/>
  <c r="I91" i="182"/>
  <c r="J91" i="182" s="1"/>
  <c r="G91" i="182"/>
  <c r="G92" i="182" s="1"/>
  <c r="I18" i="190"/>
  <c r="F19" i="190"/>
  <c r="I19" i="190" s="1"/>
  <c r="E47" i="190"/>
  <c r="E48" i="190" s="1"/>
  <c r="J34" i="167"/>
  <c r="J338" i="197" l="1"/>
  <c r="H17" i="192"/>
  <c r="M164" i="196"/>
  <c r="E102" i="192"/>
  <c r="E103" i="192" s="1"/>
  <c r="E104" i="192" s="1"/>
  <c r="I93" i="182"/>
  <c r="I101" i="182" s="1"/>
  <c r="G93" i="182"/>
  <c r="G101" i="182" s="1"/>
  <c r="J129" i="187"/>
  <c r="H542" i="195"/>
  <c r="H98" i="192"/>
  <c r="H103" i="192" s="1"/>
  <c r="H104" i="192" s="1"/>
  <c r="F99" i="192"/>
  <c r="F102" i="192" s="1"/>
  <c r="F103" i="192" s="1"/>
  <c r="F104" i="192" s="1"/>
  <c r="I19" i="192"/>
  <c r="I20" i="192" s="1"/>
  <c r="H20" i="190"/>
  <c r="H21" i="190" s="1"/>
  <c r="H22" i="190" s="1"/>
  <c r="H49" i="190" s="1"/>
  <c r="E21" i="190"/>
  <c r="E22" i="190" s="1"/>
  <c r="E49" i="190" s="1"/>
  <c r="F20" i="190"/>
  <c r="I20" i="190" s="1"/>
  <c r="I21" i="190" s="1"/>
  <c r="I22" i="190" s="1"/>
  <c r="I49" i="190" s="1"/>
  <c r="E20" i="192"/>
  <c r="E22" i="192" s="1"/>
  <c r="H22" i="192" s="1"/>
  <c r="F20" i="192"/>
  <c r="J18" i="192"/>
  <c r="J17" i="192"/>
  <c r="G19" i="192"/>
  <c r="H18" i="192"/>
  <c r="G102" i="192"/>
  <c r="G103" i="192" s="1"/>
  <c r="G104" i="192" s="1"/>
  <c r="J99" i="192"/>
  <c r="J102" i="192" s="1"/>
  <c r="J103" i="192" s="1"/>
  <c r="J104" i="192" s="1"/>
  <c r="G21" i="190"/>
  <c r="G22" i="190" s="1"/>
  <c r="G49" i="190" s="1"/>
  <c r="J92" i="182"/>
  <c r="H19" i="192" l="1"/>
  <c r="H20" i="192" s="1"/>
  <c r="J93" i="182"/>
  <c r="J101" i="182" s="1"/>
  <c r="I99" i="192"/>
  <c r="I102" i="192" s="1"/>
  <c r="I103" i="192" s="1"/>
  <c r="I104" i="192" s="1"/>
  <c r="E23" i="192"/>
  <c r="H23" i="192" s="1"/>
  <c r="J19" i="192"/>
  <c r="J20" i="192" s="1"/>
  <c r="E25" i="192"/>
  <c r="H25" i="192" s="1"/>
  <c r="F21" i="190"/>
  <c r="F22" i="190" s="1"/>
  <c r="F49" i="190" s="1"/>
  <c r="G20" i="192"/>
  <c r="G22" i="192" s="1"/>
  <c r="J22" i="192" s="1"/>
  <c r="F22" i="192"/>
  <c r="E24" i="192" l="1"/>
  <c r="E26" i="192" s="1"/>
  <c r="H26" i="192" s="1"/>
  <c r="I22" i="192"/>
  <c r="F25" i="192"/>
  <c r="F23" i="192"/>
  <c r="I23" i="192" s="1"/>
  <c r="G23" i="192"/>
  <c r="G24" i="192" s="1"/>
  <c r="J24" i="192" s="1"/>
  <c r="G25" i="192"/>
  <c r="H24" i="192" l="1"/>
  <c r="E27" i="192"/>
  <c r="H27" i="192" s="1"/>
  <c r="F24" i="192"/>
  <c r="I24" i="192" s="1"/>
  <c r="I25" i="192"/>
  <c r="J25" i="192"/>
  <c r="J23" i="192"/>
  <c r="G26" i="192"/>
  <c r="G27" i="192"/>
  <c r="E28" i="192" l="1"/>
  <c r="H28" i="192" s="1"/>
  <c r="F27" i="192"/>
  <c r="F26" i="192"/>
  <c r="I26" i="192" s="1"/>
  <c r="J27" i="192"/>
  <c r="E29" i="192"/>
  <c r="J26" i="192"/>
  <c r="G28" i="192"/>
  <c r="J28" i="192" s="1"/>
  <c r="F28" i="192" l="1"/>
  <c r="I28" i="192" s="1"/>
  <c r="I27" i="192"/>
  <c r="H29" i="192"/>
  <c r="H30" i="192" s="1"/>
  <c r="H31" i="192" s="1"/>
  <c r="E30" i="192"/>
  <c r="E31" i="192" s="1"/>
  <c r="G29" i="192"/>
  <c r="F29" i="192" l="1"/>
  <c r="J29" i="192"/>
  <c r="J30" i="192" s="1"/>
  <c r="J31" i="192" s="1"/>
  <c r="G30" i="192"/>
  <c r="G31" i="192" s="1"/>
  <c r="I29" i="192" l="1"/>
  <c r="I30" i="192" s="1"/>
  <c r="I31" i="192" s="1"/>
  <c r="F30" i="192"/>
  <c r="F31" i="192" s="1"/>
  <c r="F23" i="131"/>
  <c r="E23" i="131"/>
  <c r="C23" i="131"/>
  <c r="B23" i="131"/>
  <c r="I22" i="131"/>
  <c r="I23" i="131" s="1"/>
  <c r="H22" i="131"/>
  <c r="H23" i="131" s="1"/>
  <c r="G22" i="131"/>
  <c r="G23" i="131" s="1"/>
  <c r="D22" i="131"/>
  <c r="D23" i="131" s="1"/>
  <c r="F10" i="131"/>
  <c r="E10" i="131"/>
  <c r="C10" i="131"/>
  <c r="B10" i="131"/>
  <c r="I9" i="131"/>
  <c r="I10" i="131" s="1"/>
  <c r="H9" i="131"/>
  <c r="H10" i="131" s="1"/>
  <c r="G9" i="131"/>
  <c r="G10" i="131" s="1"/>
  <c r="D9" i="131"/>
  <c r="D10" i="131" s="1"/>
  <c r="J11" i="130"/>
  <c r="I11" i="130"/>
  <c r="H11" i="130"/>
  <c r="F11" i="130"/>
  <c r="E11" i="130"/>
  <c r="C11" i="130"/>
  <c r="B11" i="130"/>
  <c r="L10" i="130"/>
  <c r="L11" i="130" s="1"/>
  <c r="K10" i="130"/>
  <c r="K11" i="130" s="1"/>
  <c r="G10" i="130"/>
  <c r="G11" i="130" s="1"/>
  <c r="D10" i="130"/>
  <c r="D11" i="130" s="1"/>
  <c r="J52" i="129"/>
  <c r="I52" i="129"/>
  <c r="H52" i="129"/>
  <c r="G52" i="129"/>
  <c r="F52" i="129"/>
  <c r="E52" i="129"/>
  <c r="C52" i="129"/>
  <c r="B52" i="129"/>
  <c r="G27" i="129"/>
  <c r="F27" i="129"/>
  <c r="E27" i="129"/>
  <c r="C27" i="129"/>
  <c r="B27" i="129"/>
  <c r="I26" i="129"/>
  <c r="I27" i="129" s="1"/>
  <c r="H26" i="129"/>
  <c r="H27" i="129" s="1"/>
  <c r="D26" i="129"/>
  <c r="D27" i="129" s="1"/>
  <c r="G10" i="129"/>
  <c r="F10" i="129"/>
  <c r="E10" i="129"/>
  <c r="C10" i="129"/>
  <c r="B10" i="129"/>
  <c r="I9" i="129"/>
  <c r="I10" i="129" s="1"/>
  <c r="H9" i="129"/>
  <c r="D9" i="129"/>
  <c r="D10" i="129" s="1"/>
  <c r="J9" i="129" l="1"/>
  <c r="J10" i="129" s="1"/>
  <c r="D52" i="129"/>
  <c r="H10" i="129"/>
  <c r="J26" i="129"/>
  <c r="J27" i="129" s="1"/>
  <c r="J9" i="131"/>
  <c r="J10" i="131" s="1"/>
  <c r="J22" i="131"/>
  <c r="J23" i="131" s="1"/>
  <c r="M10" i="130"/>
  <c r="M11" i="130" s="1"/>
  <c r="I208" i="126" l="1"/>
  <c r="F136" i="128"/>
  <c r="E136" i="128"/>
  <c r="C136" i="128"/>
  <c r="B136" i="128"/>
  <c r="I135" i="128"/>
  <c r="H135" i="128"/>
  <c r="D135" i="128"/>
  <c r="I134" i="128"/>
  <c r="H134" i="128"/>
  <c r="D134" i="128"/>
  <c r="I133" i="128"/>
  <c r="H133" i="128"/>
  <c r="G133" i="128"/>
  <c r="D133" i="128"/>
  <c r="I132" i="128"/>
  <c r="H132" i="128"/>
  <c r="D132" i="128"/>
  <c r="I131" i="128"/>
  <c r="H131" i="128"/>
  <c r="D131" i="128"/>
  <c r="I130" i="128"/>
  <c r="H130" i="128"/>
  <c r="J130" i="128" s="1"/>
  <c r="D130" i="128"/>
  <c r="I129" i="128"/>
  <c r="H129" i="128"/>
  <c r="G129" i="128"/>
  <c r="G136" i="128" s="1"/>
  <c r="D129" i="128"/>
  <c r="I128" i="128"/>
  <c r="H128" i="128"/>
  <c r="D128" i="128"/>
  <c r="I127" i="128"/>
  <c r="H127" i="128"/>
  <c r="D127" i="128"/>
  <c r="I126" i="128"/>
  <c r="H126" i="128"/>
  <c r="D126" i="128"/>
  <c r="F124" i="128"/>
  <c r="E124" i="128"/>
  <c r="C124" i="128"/>
  <c r="B124" i="128"/>
  <c r="I123" i="128"/>
  <c r="H123" i="128"/>
  <c r="J123" i="128" s="1"/>
  <c r="D123" i="128"/>
  <c r="I122" i="128"/>
  <c r="H122" i="128"/>
  <c r="D122" i="128"/>
  <c r="I121" i="128"/>
  <c r="H121" i="128"/>
  <c r="D121" i="128"/>
  <c r="I102" i="128"/>
  <c r="H102" i="128"/>
  <c r="G102" i="128"/>
  <c r="D102" i="128"/>
  <c r="I101" i="128"/>
  <c r="H101" i="128"/>
  <c r="G101" i="128"/>
  <c r="D101" i="128"/>
  <c r="I100" i="128"/>
  <c r="H100" i="128"/>
  <c r="G100" i="128"/>
  <c r="D100" i="128"/>
  <c r="I99" i="128"/>
  <c r="H99" i="128"/>
  <c r="G99" i="128"/>
  <c r="D99" i="128"/>
  <c r="I98" i="128"/>
  <c r="H98" i="128"/>
  <c r="G98" i="128"/>
  <c r="D98" i="128"/>
  <c r="I97" i="128"/>
  <c r="H97" i="128"/>
  <c r="G97" i="128"/>
  <c r="D97" i="128"/>
  <c r="I96" i="128"/>
  <c r="H96" i="128"/>
  <c r="G96" i="128"/>
  <c r="D96" i="128"/>
  <c r="I95" i="128"/>
  <c r="H95" i="128"/>
  <c r="G95" i="128"/>
  <c r="D95" i="128"/>
  <c r="I94" i="128"/>
  <c r="H94" i="128"/>
  <c r="G94" i="128"/>
  <c r="D94" i="128"/>
  <c r="I93" i="128"/>
  <c r="H93" i="128"/>
  <c r="G93" i="128"/>
  <c r="D93" i="128"/>
  <c r="I92" i="128"/>
  <c r="H92" i="128"/>
  <c r="G92" i="128"/>
  <c r="D92" i="128"/>
  <c r="I91" i="128"/>
  <c r="H91" i="128"/>
  <c r="G91" i="128"/>
  <c r="D91" i="128"/>
  <c r="I90" i="128"/>
  <c r="H90" i="128"/>
  <c r="G90" i="128"/>
  <c r="D90" i="128"/>
  <c r="I89" i="128"/>
  <c r="H89" i="128"/>
  <c r="G89" i="128"/>
  <c r="D89" i="128"/>
  <c r="I88" i="128"/>
  <c r="H88" i="128"/>
  <c r="G88" i="128"/>
  <c r="D88" i="128"/>
  <c r="I87" i="128"/>
  <c r="H87" i="128"/>
  <c r="G87" i="128"/>
  <c r="D87" i="128"/>
  <c r="I86" i="128"/>
  <c r="H86" i="128"/>
  <c r="G86" i="128"/>
  <c r="D86" i="128"/>
  <c r="I85" i="128"/>
  <c r="H85" i="128"/>
  <c r="G85" i="128"/>
  <c r="G124" i="128" s="1"/>
  <c r="D85" i="128"/>
  <c r="F62" i="128"/>
  <c r="E62" i="128"/>
  <c r="C62" i="128"/>
  <c r="B62" i="128"/>
  <c r="I61" i="128"/>
  <c r="H61" i="128"/>
  <c r="G61" i="128"/>
  <c r="D61" i="128"/>
  <c r="I60" i="128"/>
  <c r="H60" i="128"/>
  <c r="G60" i="128"/>
  <c r="D60" i="128"/>
  <c r="I59" i="128"/>
  <c r="H59" i="128"/>
  <c r="G59" i="128"/>
  <c r="D59" i="128"/>
  <c r="I58" i="128"/>
  <c r="H58" i="128"/>
  <c r="G58" i="128"/>
  <c r="D58" i="128"/>
  <c r="I57" i="128"/>
  <c r="H57" i="128"/>
  <c r="G57" i="128"/>
  <c r="D57" i="128"/>
  <c r="I56" i="128"/>
  <c r="H56" i="128"/>
  <c r="G56" i="128"/>
  <c r="D56" i="128"/>
  <c r="I55" i="128"/>
  <c r="H55" i="128"/>
  <c r="G55" i="128"/>
  <c r="D55" i="128"/>
  <c r="I54" i="128"/>
  <c r="H54" i="128"/>
  <c r="G54" i="128"/>
  <c r="D54" i="128"/>
  <c r="I53" i="128"/>
  <c r="H53" i="128"/>
  <c r="G53" i="128"/>
  <c r="D53" i="128"/>
  <c r="I52" i="128"/>
  <c r="H52" i="128"/>
  <c r="G52" i="128"/>
  <c r="D52" i="128"/>
  <c r="F50" i="128"/>
  <c r="F63" i="128" s="1"/>
  <c r="E50" i="128"/>
  <c r="E63" i="128" s="1"/>
  <c r="C50" i="128"/>
  <c r="C63" i="128" s="1"/>
  <c r="B50" i="128"/>
  <c r="B63" i="128" s="1"/>
  <c r="I49" i="128"/>
  <c r="H49" i="128"/>
  <c r="G49" i="128"/>
  <c r="D49" i="128"/>
  <c r="I48" i="128"/>
  <c r="H48" i="128"/>
  <c r="G48" i="128"/>
  <c r="D48" i="128"/>
  <c r="I47" i="128"/>
  <c r="H47" i="128"/>
  <c r="G47" i="128"/>
  <c r="D47" i="128"/>
  <c r="I46" i="128"/>
  <c r="H46" i="128"/>
  <c r="G46" i="128"/>
  <c r="D46" i="128"/>
  <c r="I45" i="128"/>
  <c r="H45" i="128"/>
  <c r="G45" i="128"/>
  <c r="D45" i="128"/>
  <c r="I44" i="128"/>
  <c r="H44" i="128"/>
  <c r="G44" i="128"/>
  <c r="D44" i="128"/>
  <c r="I23" i="128"/>
  <c r="H23" i="128"/>
  <c r="G23" i="128"/>
  <c r="D23" i="128"/>
  <c r="I22" i="128"/>
  <c r="H22" i="128"/>
  <c r="G22" i="128"/>
  <c r="D22" i="128"/>
  <c r="I21" i="128"/>
  <c r="H21" i="128"/>
  <c r="G21" i="128"/>
  <c r="D21" i="128"/>
  <c r="I20" i="128"/>
  <c r="H20" i="128"/>
  <c r="G20" i="128"/>
  <c r="D20" i="128"/>
  <c r="I19" i="128"/>
  <c r="H19" i="128"/>
  <c r="G19" i="128"/>
  <c r="D19" i="128"/>
  <c r="I18" i="128"/>
  <c r="H18" i="128"/>
  <c r="G18" i="128"/>
  <c r="D18" i="128"/>
  <c r="I17" i="128"/>
  <c r="H17" i="128"/>
  <c r="G17" i="128"/>
  <c r="D17" i="128"/>
  <c r="I16" i="128"/>
  <c r="H16" i="128"/>
  <c r="G16" i="128"/>
  <c r="D16" i="128"/>
  <c r="I15" i="128"/>
  <c r="H15" i="128"/>
  <c r="G15" i="128"/>
  <c r="D15" i="128"/>
  <c r="I14" i="128"/>
  <c r="H14" i="128"/>
  <c r="G14" i="128"/>
  <c r="D14" i="128"/>
  <c r="I13" i="128"/>
  <c r="H13" i="128"/>
  <c r="G13" i="128"/>
  <c r="D13" i="128"/>
  <c r="I12" i="128"/>
  <c r="H12" i="128"/>
  <c r="G12" i="128"/>
  <c r="D12" i="128"/>
  <c r="I11" i="128"/>
  <c r="H11" i="128"/>
  <c r="G11" i="128"/>
  <c r="D11" i="128"/>
  <c r="I10" i="128"/>
  <c r="H10" i="128"/>
  <c r="G10" i="128"/>
  <c r="D10" i="128"/>
  <c r="I9" i="128"/>
  <c r="I50" i="128" s="1"/>
  <c r="H9" i="128"/>
  <c r="H50" i="128" s="1"/>
  <c r="G9" i="128"/>
  <c r="D9" i="128"/>
  <c r="D50" i="128" s="1"/>
  <c r="I57" i="127"/>
  <c r="H57" i="127"/>
  <c r="F57" i="127"/>
  <c r="E57" i="127"/>
  <c r="C57" i="127"/>
  <c r="B57" i="127"/>
  <c r="L56" i="127"/>
  <c r="K56" i="127"/>
  <c r="J56" i="127"/>
  <c r="G56" i="127"/>
  <c r="D56" i="127"/>
  <c r="L55" i="127"/>
  <c r="K55" i="127"/>
  <c r="M55" i="127" s="1"/>
  <c r="J55" i="127"/>
  <c r="G55" i="127"/>
  <c r="D55" i="127"/>
  <c r="L54" i="127"/>
  <c r="K54" i="127"/>
  <c r="J54" i="127"/>
  <c r="G54" i="127"/>
  <c r="D54" i="127"/>
  <c r="L53" i="127"/>
  <c r="K53" i="127"/>
  <c r="J53" i="127"/>
  <c r="G53" i="127"/>
  <c r="D53" i="127"/>
  <c r="L52" i="127"/>
  <c r="K52" i="127"/>
  <c r="J52" i="127"/>
  <c r="G52" i="127"/>
  <c r="D52" i="127"/>
  <c r="L51" i="127"/>
  <c r="K51" i="127"/>
  <c r="J51" i="127"/>
  <c r="G51" i="127"/>
  <c r="D51" i="127"/>
  <c r="L50" i="127"/>
  <c r="K50" i="127"/>
  <c r="J50" i="127"/>
  <c r="G50" i="127"/>
  <c r="D50" i="127"/>
  <c r="L49" i="127"/>
  <c r="K49" i="127"/>
  <c r="J49" i="127"/>
  <c r="G49" i="127"/>
  <c r="D49" i="127"/>
  <c r="L48" i="127"/>
  <c r="K48" i="127"/>
  <c r="J48" i="127"/>
  <c r="G48" i="127"/>
  <c r="D48" i="127"/>
  <c r="L47" i="127"/>
  <c r="K47" i="127"/>
  <c r="G47" i="127"/>
  <c r="D47" i="127"/>
  <c r="I45" i="127"/>
  <c r="H45" i="127"/>
  <c r="F45" i="127"/>
  <c r="E45" i="127"/>
  <c r="C45" i="127"/>
  <c r="B45" i="127"/>
  <c r="L44" i="127"/>
  <c r="K44" i="127"/>
  <c r="J44" i="127"/>
  <c r="G44" i="127"/>
  <c r="D44" i="127"/>
  <c r="L43" i="127"/>
  <c r="K43" i="127"/>
  <c r="J43" i="127"/>
  <c r="G43" i="127"/>
  <c r="D43" i="127"/>
  <c r="L42" i="127"/>
  <c r="K42" i="127"/>
  <c r="J42" i="127"/>
  <c r="G42" i="127"/>
  <c r="D42" i="127"/>
  <c r="L41" i="127"/>
  <c r="K41" i="127"/>
  <c r="J41" i="127"/>
  <c r="G41" i="127"/>
  <c r="D41" i="127"/>
  <c r="L40" i="127"/>
  <c r="K40" i="127"/>
  <c r="J40" i="127"/>
  <c r="G40" i="127"/>
  <c r="D40" i="127"/>
  <c r="L24" i="127"/>
  <c r="K24" i="127"/>
  <c r="J24" i="127"/>
  <c r="G24" i="127"/>
  <c r="D24" i="127"/>
  <c r="L23" i="127"/>
  <c r="K23" i="127"/>
  <c r="J23" i="127"/>
  <c r="G23" i="127"/>
  <c r="D23" i="127"/>
  <c r="L22" i="127"/>
  <c r="K22" i="127"/>
  <c r="J22" i="127"/>
  <c r="G22" i="127"/>
  <c r="D22" i="127"/>
  <c r="L21" i="127"/>
  <c r="K21" i="127"/>
  <c r="J21" i="127"/>
  <c r="G21" i="127"/>
  <c r="D21" i="127"/>
  <c r="L20" i="127"/>
  <c r="K20" i="127"/>
  <c r="J20" i="127"/>
  <c r="G20" i="127"/>
  <c r="D20" i="127"/>
  <c r="L19" i="127"/>
  <c r="K19" i="127"/>
  <c r="J19" i="127"/>
  <c r="G19" i="127"/>
  <c r="D19" i="127"/>
  <c r="L18" i="127"/>
  <c r="K18" i="127"/>
  <c r="J18" i="127"/>
  <c r="G18" i="127"/>
  <c r="D18" i="127"/>
  <c r="L17" i="127"/>
  <c r="K17" i="127"/>
  <c r="J17" i="127"/>
  <c r="G17" i="127"/>
  <c r="D17" i="127"/>
  <c r="L16" i="127"/>
  <c r="K16" i="127"/>
  <c r="J16" i="127"/>
  <c r="G16" i="127"/>
  <c r="D16" i="127"/>
  <c r="L15" i="127"/>
  <c r="K15" i="127"/>
  <c r="J15" i="127"/>
  <c r="G15" i="127"/>
  <c r="D15" i="127"/>
  <c r="L14" i="127"/>
  <c r="K14" i="127"/>
  <c r="J14" i="127"/>
  <c r="G14" i="127"/>
  <c r="D14" i="127"/>
  <c r="L13" i="127"/>
  <c r="K13" i="127"/>
  <c r="J13" i="127"/>
  <c r="G13" i="127"/>
  <c r="D13" i="127"/>
  <c r="L12" i="127"/>
  <c r="K12" i="127"/>
  <c r="J12" i="127"/>
  <c r="G12" i="127"/>
  <c r="D12" i="127"/>
  <c r="L11" i="127"/>
  <c r="K11" i="127"/>
  <c r="J11" i="127"/>
  <c r="G11" i="127"/>
  <c r="D11" i="127"/>
  <c r="L10" i="127"/>
  <c r="K10" i="127"/>
  <c r="J10" i="127"/>
  <c r="G10" i="127"/>
  <c r="D10" i="127"/>
  <c r="L9" i="127"/>
  <c r="K9" i="127"/>
  <c r="J9" i="127"/>
  <c r="G9" i="127"/>
  <c r="D9" i="127"/>
  <c r="I210" i="126"/>
  <c r="H210" i="126"/>
  <c r="D210" i="126"/>
  <c r="J210" i="126" s="1"/>
  <c r="I209" i="126"/>
  <c r="H209" i="126"/>
  <c r="D209" i="126"/>
  <c r="J209" i="126" s="1"/>
  <c r="H208" i="126"/>
  <c r="D208" i="126"/>
  <c r="I207" i="126"/>
  <c r="H207" i="126"/>
  <c r="D207" i="126"/>
  <c r="J207" i="126" s="1"/>
  <c r="I203" i="126"/>
  <c r="H203" i="126"/>
  <c r="D203" i="126"/>
  <c r="I202" i="126"/>
  <c r="H202" i="126"/>
  <c r="D202" i="126"/>
  <c r="I201" i="126"/>
  <c r="H201" i="126"/>
  <c r="D201" i="126"/>
  <c r="I200" i="126"/>
  <c r="H200" i="126"/>
  <c r="D200" i="126"/>
  <c r="I199" i="126"/>
  <c r="H199" i="126"/>
  <c r="D199" i="126"/>
  <c r="I198" i="126"/>
  <c r="H198" i="126"/>
  <c r="D198" i="126"/>
  <c r="I197" i="126"/>
  <c r="H197" i="126"/>
  <c r="D197" i="126"/>
  <c r="I182" i="126"/>
  <c r="H182" i="126"/>
  <c r="D182" i="126"/>
  <c r="I181" i="126"/>
  <c r="H181" i="126"/>
  <c r="D181" i="126"/>
  <c r="I180" i="126"/>
  <c r="H180" i="126"/>
  <c r="G180" i="126"/>
  <c r="D180" i="126"/>
  <c r="I179" i="126"/>
  <c r="H179" i="126"/>
  <c r="G179" i="126"/>
  <c r="D179" i="126"/>
  <c r="I178" i="126"/>
  <c r="H178" i="126"/>
  <c r="G178" i="126"/>
  <c r="D178" i="126"/>
  <c r="I177" i="126"/>
  <c r="H177" i="126"/>
  <c r="G177" i="126"/>
  <c r="D177" i="126"/>
  <c r="I176" i="126"/>
  <c r="H176" i="126"/>
  <c r="G176" i="126"/>
  <c r="D176" i="126"/>
  <c r="I175" i="126"/>
  <c r="H175" i="126"/>
  <c r="G175" i="126"/>
  <c r="D175" i="126"/>
  <c r="I174" i="126"/>
  <c r="H174" i="126"/>
  <c r="G174" i="126"/>
  <c r="D174" i="126"/>
  <c r="I173" i="126"/>
  <c r="H173" i="126"/>
  <c r="G173" i="126"/>
  <c r="D173" i="126"/>
  <c r="I172" i="126"/>
  <c r="H172" i="126"/>
  <c r="G172" i="126"/>
  <c r="D172" i="126"/>
  <c r="I171" i="126"/>
  <c r="H171" i="126"/>
  <c r="G171" i="126"/>
  <c r="D171" i="126"/>
  <c r="I170" i="126"/>
  <c r="H170" i="126"/>
  <c r="G170" i="126"/>
  <c r="D170" i="126"/>
  <c r="I169" i="126"/>
  <c r="H169" i="126"/>
  <c r="G169" i="126"/>
  <c r="D169" i="126"/>
  <c r="I168" i="126"/>
  <c r="H168" i="126"/>
  <c r="G168" i="126"/>
  <c r="D168" i="126"/>
  <c r="I167" i="126"/>
  <c r="H167" i="126"/>
  <c r="G167" i="126"/>
  <c r="D167" i="126"/>
  <c r="I166" i="126"/>
  <c r="H166" i="126"/>
  <c r="G166" i="126"/>
  <c r="G205" i="126" s="1"/>
  <c r="G212" i="126" s="1"/>
  <c r="D166" i="126"/>
  <c r="F140" i="126"/>
  <c r="E140" i="126"/>
  <c r="C140" i="126"/>
  <c r="B140" i="126"/>
  <c r="D139" i="126"/>
  <c r="J139" i="126" s="1"/>
  <c r="D138" i="126"/>
  <c r="J138" i="126" s="1"/>
  <c r="G137" i="126"/>
  <c r="D137" i="126"/>
  <c r="D136" i="126"/>
  <c r="J136" i="126" s="1"/>
  <c r="D135" i="126"/>
  <c r="J135" i="126" s="1"/>
  <c r="D133" i="126"/>
  <c r="J133" i="126" s="1"/>
  <c r="D132" i="126"/>
  <c r="J132" i="126" s="1"/>
  <c r="D131" i="126"/>
  <c r="J131" i="126" s="1"/>
  <c r="D130" i="126"/>
  <c r="J130" i="126" s="1"/>
  <c r="D129" i="126"/>
  <c r="J129" i="126" s="1"/>
  <c r="F109" i="126"/>
  <c r="E109" i="126"/>
  <c r="C109" i="126"/>
  <c r="B109" i="126"/>
  <c r="I108" i="126"/>
  <c r="H108" i="126"/>
  <c r="G108" i="126"/>
  <c r="D108" i="126"/>
  <c r="I107" i="126"/>
  <c r="H107" i="126"/>
  <c r="G107" i="126"/>
  <c r="D107" i="126"/>
  <c r="I106" i="126"/>
  <c r="H106" i="126"/>
  <c r="G106" i="126"/>
  <c r="D106" i="126"/>
  <c r="I105" i="126"/>
  <c r="H105" i="126"/>
  <c r="G105" i="126"/>
  <c r="D105" i="126"/>
  <c r="I104" i="126"/>
  <c r="H104" i="126"/>
  <c r="G104" i="126"/>
  <c r="D104" i="126"/>
  <c r="I103" i="126"/>
  <c r="H103" i="126"/>
  <c r="G103" i="126"/>
  <c r="D103" i="126"/>
  <c r="I102" i="126"/>
  <c r="H102" i="126"/>
  <c r="G102" i="126"/>
  <c r="D102" i="126"/>
  <c r="I101" i="126"/>
  <c r="H101" i="126"/>
  <c r="G101" i="126"/>
  <c r="D101" i="126"/>
  <c r="I100" i="126"/>
  <c r="H100" i="126"/>
  <c r="G100" i="126"/>
  <c r="D100" i="126"/>
  <c r="I99" i="126"/>
  <c r="H99" i="126"/>
  <c r="G99" i="126"/>
  <c r="D99" i="126"/>
  <c r="I98" i="126"/>
  <c r="H98" i="126"/>
  <c r="G98" i="126"/>
  <c r="D98" i="126"/>
  <c r="I97" i="126"/>
  <c r="H97" i="126"/>
  <c r="G97" i="126"/>
  <c r="D97" i="126"/>
  <c r="I96" i="126"/>
  <c r="H96" i="126"/>
  <c r="G96" i="126"/>
  <c r="D96" i="126"/>
  <c r="I95" i="126"/>
  <c r="H95" i="126"/>
  <c r="G95" i="126"/>
  <c r="D95" i="126"/>
  <c r="I94" i="126"/>
  <c r="H94" i="126"/>
  <c r="G94" i="126"/>
  <c r="D94" i="126"/>
  <c r="I93" i="126"/>
  <c r="H93" i="126"/>
  <c r="G93" i="126"/>
  <c r="D93" i="126"/>
  <c r="I92" i="126"/>
  <c r="H92" i="126"/>
  <c r="G92" i="126"/>
  <c r="D92" i="126"/>
  <c r="I91" i="126"/>
  <c r="H91" i="126"/>
  <c r="G91" i="126"/>
  <c r="D91" i="126"/>
  <c r="I90" i="126"/>
  <c r="H90" i="126"/>
  <c r="G90" i="126"/>
  <c r="D90" i="126"/>
  <c r="I89" i="126"/>
  <c r="H89" i="126"/>
  <c r="G89" i="126"/>
  <c r="D89" i="126"/>
  <c r="I88" i="126"/>
  <c r="H88" i="126"/>
  <c r="G88" i="126"/>
  <c r="G109" i="126" s="1"/>
  <c r="D88" i="126"/>
  <c r="D109" i="126" s="1"/>
  <c r="G64" i="126"/>
  <c r="F64" i="126"/>
  <c r="E64" i="126"/>
  <c r="C64" i="126"/>
  <c r="B64" i="126"/>
  <c r="I63" i="126"/>
  <c r="H63" i="126"/>
  <c r="D63" i="126"/>
  <c r="J63" i="126" s="1"/>
  <c r="I62" i="126"/>
  <c r="H62" i="126"/>
  <c r="D62" i="126"/>
  <c r="J62" i="126" s="1"/>
  <c r="I61" i="126"/>
  <c r="H61" i="126"/>
  <c r="D61" i="126"/>
  <c r="J61" i="126" s="1"/>
  <c r="I60" i="126"/>
  <c r="H60" i="126"/>
  <c r="D60" i="126"/>
  <c r="J60" i="126" s="1"/>
  <c r="I59" i="126"/>
  <c r="H59" i="126"/>
  <c r="D59" i="126"/>
  <c r="J59" i="126" s="1"/>
  <c r="I58" i="126"/>
  <c r="H58" i="126"/>
  <c r="D58" i="126"/>
  <c r="J58" i="126" s="1"/>
  <c r="I57" i="126"/>
  <c r="H57" i="126"/>
  <c r="D57" i="126"/>
  <c r="J57" i="126" s="1"/>
  <c r="I56" i="126"/>
  <c r="H56" i="126"/>
  <c r="D56" i="126"/>
  <c r="J56" i="126" s="1"/>
  <c r="I55" i="126"/>
  <c r="H55" i="126"/>
  <c r="D55" i="126"/>
  <c r="J55" i="126" s="1"/>
  <c r="I54" i="126"/>
  <c r="H54" i="126"/>
  <c r="D54" i="126"/>
  <c r="J54" i="126" s="1"/>
  <c r="I53" i="126"/>
  <c r="H53" i="126"/>
  <c r="D53" i="126"/>
  <c r="J53" i="126" s="1"/>
  <c r="F51" i="126"/>
  <c r="E51" i="126"/>
  <c r="C51" i="126"/>
  <c r="B51" i="126"/>
  <c r="I50" i="126"/>
  <c r="H50" i="126"/>
  <c r="D50" i="126"/>
  <c r="J50" i="126" s="1"/>
  <c r="I49" i="126"/>
  <c r="H49" i="126"/>
  <c r="D49" i="126"/>
  <c r="J49" i="126" s="1"/>
  <c r="I48" i="126"/>
  <c r="H48" i="126"/>
  <c r="D48" i="126"/>
  <c r="J48" i="126" s="1"/>
  <c r="I47" i="126"/>
  <c r="H47" i="126"/>
  <c r="D47" i="126"/>
  <c r="J47" i="126" s="1"/>
  <c r="I46" i="126"/>
  <c r="H46" i="126"/>
  <c r="D46" i="126"/>
  <c r="J46" i="126" s="1"/>
  <c r="I45" i="126"/>
  <c r="H45" i="126"/>
  <c r="D45" i="126"/>
  <c r="J45" i="126" s="1"/>
  <c r="I23" i="126"/>
  <c r="H23" i="126"/>
  <c r="D23" i="126"/>
  <c r="I22" i="126"/>
  <c r="H22" i="126"/>
  <c r="D22" i="126"/>
  <c r="I21" i="126"/>
  <c r="H21" i="126"/>
  <c r="G21" i="126"/>
  <c r="D21" i="126"/>
  <c r="I20" i="126"/>
  <c r="H20" i="126"/>
  <c r="D20" i="126"/>
  <c r="I19" i="126"/>
  <c r="H19" i="126"/>
  <c r="G19" i="126"/>
  <c r="D19" i="126"/>
  <c r="I18" i="126"/>
  <c r="H18" i="126"/>
  <c r="D18" i="126"/>
  <c r="I17" i="126"/>
  <c r="H17" i="126"/>
  <c r="D17" i="126"/>
  <c r="I16" i="126"/>
  <c r="H16" i="126"/>
  <c r="D16" i="126"/>
  <c r="I15" i="126"/>
  <c r="H15" i="126"/>
  <c r="D15" i="126"/>
  <c r="I14" i="126"/>
  <c r="H14" i="126"/>
  <c r="D14" i="126"/>
  <c r="I13" i="126"/>
  <c r="H13" i="126"/>
  <c r="D13" i="126"/>
  <c r="I12" i="126"/>
  <c r="H12" i="126"/>
  <c r="D12" i="126"/>
  <c r="I11" i="126"/>
  <c r="H11" i="126"/>
  <c r="D11" i="126"/>
  <c r="I10" i="126"/>
  <c r="H10" i="126"/>
  <c r="D10" i="126"/>
  <c r="I9" i="126"/>
  <c r="H9" i="126"/>
  <c r="D9" i="126"/>
  <c r="F26" i="125"/>
  <c r="E26" i="125"/>
  <c r="C26" i="125"/>
  <c r="B26" i="125"/>
  <c r="I25" i="125"/>
  <c r="H25" i="125"/>
  <c r="G25" i="125"/>
  <c r="D25" i="125"/>
  <c r="I24" i="125"/>
  <c r="H24" i="125"/>
  <c r="H26" i="125" s="1"/>
  <c r="G24" i="125"/>
  <c r="G26" i="125" s="1"/>
  <c r="D24" i="125"/>
  <c r="F12" i="125"/>
  <c r="E12" i="125"/>
  <c r="C12" i="125"/>
  <c r="B12" i="125"/>
  <c r="I11" i="125"/>
  <c r="H11" i="125"/>
  <c r="G11" i="125"/>
  <c r="D11" i="125"/>
  <c r="I10" i="125"/>
  <c r="H10" i="125"/>
  <c r="H12" i="125" s="1"/>
  <c r="G10" i="125"/>
  <c r="G12" i="125" s="1"/>
  <c r="D10" i="125"/>
  <c r="D12" i="125" s="1"/>
  <c r="I14" i="124"/>
  <c r="H14" i="124"/>
  <c r="F14" i="124"/>
  <c r="E14" i="124"/>
  <c r="C14" i="124"/>
  <c r="B14" i="124"/>
  <c r="L13" i="124"/>
  <c r="K13" i="124"/>
  <c r="J13" i="124"/>
  <c r="G13" i="124"/>
  <c r="D13" i="124"/>
  <c r="L12" i="124"/>
  <c r="K12" i="124"/>
  <c r="J12" i="124"/>
  <c r="G12" i="124"/>
  <c r="D12" i="124"/>
  <c r="F23" i="123"/>
  <c r="E23" i="123"/>
  <c r="C23" i="123"/>
  <c r="B23" i="123"/>
  <c r="I22" i="123"/>
  <c r="H22" i="123"/>
  <c r="G22" i="123"/>
  <c r="D22" i="123"/>
  <c r="I21" i="123"/>
  <c r="H21" i="123"/>
  <c r="G21" i="123"/>
  <c r="D21" i="123"/>
  <c r="D23" i="123" s="1"/>
  <c r="F11" i="123"/>
  <c r="E11" i="123"/>
  <c r="C11" i="123"/>
  <c r="B11" i="123"/>
  <c r="I10" i="123"/>
  <c r="H10" i="123"/>
  <c r="G10" i="123"/>
  <c r="D10" i="123"/>
  <c r="I9" i="123"/>
  <c r="H9" i="123"/>
  <c r="H11" i="123" s="1"/>
  <c r="G9" i="123"/>
  <c r="G11" i="123" s="1"/>
  <c r="D9" i="123"/>
  <c r="D11" i="123" s="1"/>
  <c r="F25" i="122"/>
  <c r="E25" i="122"/>
  <c r="C25" i="122"/>
  <c r="B25" i="122"/>
  <c r="I24" i="122"/>
  <c r="H24" i="122"/>
  <c r="G24" i="122"/>
  <c r="D24" i="122"/>
  <c r="I23" i="122"/>
  <c r="H23" i="122"/>
  <c r="G23" i="122"/>
  <c r="D23" i="122"/>
  <c r="I22" i="122"/>
  <c r="H22" i="122"/>
  <c r="H25" i="122" s="1"/>
  <c r="G22" i="122"/>
  <c r="D22" i="122"/>
  <c r="D25" i="122" s="1"/>
  <c r="F12" i="122"/>
  <c r="E12" i="122"/>
  <c r="C12" i="122"/>
  <c r="B12" i="122"/>
  <c r="I11" i="122"/>
  <c r="H11" i="122"/>
  <c r="G11" i="122"/>
  <c r="D11" i="122"/>
  <c r="I10" i="122"/>
  <c r="H10" i="122"/>
  <c r="G10" i="122"/>
  <c r="D10" i="122"/>
  <c r="I9" i="122"/>
  <c r="I12" i="122" s="1"/>
  <c r="H9" i="122"/>
  <c r="H12" i="122" s="1"/>
  <c r="G9" i="122"/>
  <c r="G12" i="122" s="1"/>
  <c r="D9" i="122"/>
  <c r="D12" i="122" s="1"/>
  <c r="I15" i="121"/>
  <c r="H15" i="121"/>
  <c r="F15" i="121"/>
  <c r="E15" i="121"/>
  <c r="C15" i="121"/>
  <c r="B15" i="121"/>
  <c r="L14" i="121"/>
  <c r="K14" i="121"/>
  <c r="J14" i="121"/>
  <c r="G14" i="121"/>
  <c r="D14" i="121"/>
  <c r="L13" i="121"/>
  <c r="K13" i="121"/>
  <c r="J13" i="121"/>
  <c r="G13" i="121"/>
  <c r="D13" i="121"/>
  <c r="L12" i="121"/>
  <c r="K12" i="121"/>
  <c r="J12" i="121"/>
  <c r="G12" i="121"/>
  <c r="D12" i="121"/>
  <c r="F26" i="120"/>
  <c r="E26" i="120"/>
  <c r="C26" i="120"/>
  <c r="B26" i="120"/>
  <c r="I25" i="120"/>
  <c r="H25" i="120"/>
  <c r="G25" i="120"/>
  <c r="D25" i="120"/>
  <c r="I24" i="120"/>
  <c r="H24" i="120"/>
  <c r="G24" i="120"/>
  <c r="D24" i="120"/>
  <c r="I23" i="120"/>
  <c r="I26" i="120" s="1"/>
  <c r="H23" i="120"/>
  <c r="G23" i="120"/>
  <c r="G26" i="120" s="1"/>
  <c r="D23" i="120"/>
  <c r="D26" i="120" s="1"/>
  <c r="F13" i="120"/>
  <c r="E13" i="120"/>
  <c r="C13" i="120"/>
  <c r="B13" i="120"/>
  <c r="I12" i="120"/>
  <c r="H12" i="120"/>
  <c r="G12" i="120"/>
  <c r="D12" i="120"/>
  <c r="I11" i="120"/>
  <c r="H11" i="120"/>
  <c r="G11" i="120"/>
  <c r="D11" i="120"/>
  <c r="I10" i="120"/>
  <c r="I13" i="120" s="1"/>
  <c r="H10" i="120"/>
  <c r="G10" i="120"/>
  <c r="G13" i="120" s="1"/>
  <c r="D10" i="120"/>
  <c r="D13" i="120" s="1"/>
  <c r="I140" i="126" l="1"/>
  <c r="I23" i="123"/>
  <c r="I11" i="123"/>
  <c r="G23" i="123"/>
  <c r="D62" i="128"/>
  <c r="D63" i="128" s="1"/>
  <c r="M48" i="127"/>
  <c r="M52" i="127"/>
  <c r="M56" i="127"/>
  <c r="B141" i="126"/>
  <c r="G25" i="122"/>
  <c r="H13" i="120"/>
  <c r="J14" i="124"/>
  <c r="H26" i="120"/>
  <c r="I25" i="122"/>
  <c r="I12" i="125"/>
  <c r="J10" i="122"/>
  <c r="J11" i="122"/>
  <c r="J23" i="122"/>
  <c r="J24" i="122"/>
  <c r="L14" i="124"/>
  <c r="J11" i="125"/>
  <c r="J25" i="125"/>
  <c r="C141" i="126"/>
  <c r="H140" i="126"/>
  <c r="M50" i="127"/>
  <c r="J10" i="128"/>
  <c r="J11" i="128"/>
  <c r="J12" i="128"/>
  <c r="J13" i="128"/>
  <c r="J14" i="128"/>
  <c r="J15" i="128"/>
  <c r="J16" i="128"/>
  <c r="J17" i="128"/>
  <c r="J18" i="128"/>
  <c r="J19" i="128"/>
  <c r="J20" i="128"/>
  <c r="J21" i="128"/>
  <c r="J22" i="128"/>
  <c r="J23" i="128"/>
  <c r="G62" i="128"/>
  <c r="J85" i="128"/>
  <c r="J86" i="128"/>
  <c r="J87" i="128"/>
  <c r="J88" i="128"/>
  <c r="J89" i="128"/>
  <c r="J90" i="128"/>
  <c r="J91" i="128"/>
  <c r="J92" i="128"/>
  <c r="J93" i="128"/>
  <c r="J94" i="128"/>
  <c r="J95" i="128"/>
  <c r="J96" i="128"/>
  <c r="J97" i="128"/>
  <c r="K15" i="121"/>
  <c r="D140" i="126"/>
  <c r="D141" i="126" s="1"/>
  <c r="M12" i="121"/>
  <c r="L15" i="121"/>
  <c r="K14" i="124"/>
  <c r="E65" i="126"/>
  <c r="G140" i="126"/>
  <c r="G141" i="126" s="1"/>
  <c r="J137" i="126"/>
  <c r="I62" i="128"/>
  <c r="D136" i="128"/>
  <c r="J127" i="128"/>
  <c r="J132" i="128"/>
  <c r="M47" i="127"/>
  <c r="M51" i="127"/>
  <c r="M54" i="127"/>
  <c r="J133" i="128"/>
  <c r="J98" i="128"/>
  <c r="J99" i="128"/>
  <c r="J131" i="128"/>
  <c r="J61" i="128"/>
  <c r="H124" i="128"/>
  <c r="J135" i="128"/>
  <c r="J100" i="128"/>
  <c r="J101" i="128"/>
  <c r="J102" i="128"/>
  <c r="C137" i="128"/>
  <c r="F65" i="126"/>
  <c r="J19" i="126"/>
  <c r="J11" i="120"/>
  <c r="J12" i="120"/>
  <c r="J24" i="120"/>
  <c r="J25" i="120"/>
  <c r="H205" i="126"/>
  <c r="M9" i="127"/>
  <c r="M13" i="127"/>
  <c r="M17" i="127"/>
  <c r="M21" i="127"/>
  <c r="M43" i="127"/>
  <c r="K45" i="127"/>
  <c r="J57" i="127"/>
  <c r="B58" i="127"/>
  <c r="K57" i="127"/>
  <c r="I124" i="128"/>
  <c r="J126" i="128"/>
  <c r="E137" i="128"/>
  <c r="G51" i="126"/>
  <c r="G65" i="126" s="1"/>
  <c r="M12" i="124"/>
  <c r="M41" i="127"/>
  <c r="M44" i="127"/>
  <c r="L45" i="127"/>
  <c r="C58" i="127"/>
  <c r="I58" i="127"/>
  <c r="I63" i="128"/>
  <c r="I136" i="128"/>
  <c r="F137" i="128"/>
  <c r="F58" i="127"/>
  <c r="I26" i="125"/>
  <c r="G15" i="121"/>
  <c r="M13" i="121"/>
  <c r="D26" i="125"/>
  <c r="J15" i="121"/>
  <c r="M14" i="121"/>
  <c r="G14" i="124"/>
  <c r="M13" i="124"/>
  <c r="J199" i="126"/>
  <c r="J203" i="126"/>
  <c r="I211" i="126"/>
  <c r="M11" i="127"/>
  <c r="M15" i="127"/>
  <c r="M19" i="127"/>
  <c r="M23" i="127"/>
  <c r="M42" i="127"/>
  <c r="D57" i="127"/>
  <c r="M49" i="127"/>
  <c r="M53" i="127"/>
  <c r="E58" i="127"/>
  <c r="J45" i="128"/>
  <c r="J47" i="128"/>
  <c r="J49" i="128"/>
  <c r="J54" i="128"/>
  <c r="J56" i="128"/>
  <c r="J58" i="128"/>
  <c r="H62" i="128"/>
  <c r="H63" i="128" s="1"/>
  <c r="D124" i="128"/>
  <c r="D137" i="128" s="1"/>
  <c r="J122" i="128"/>
  <c r="J128" i="128"/>
  <c r="J129" i="128"/>
  <c r="J134" i="128"/>
  <c r="B137" i="128"/>
  <c r="I205" i="126"/>
  <c r="C65" i="126"/>
  <c r="D64" i="126"/>
  <c r="J64" i="126" s="1"/>
  <c r="F141" i="126"/>
  <c r="J166" i="126"/>
  <c r="D205" i="126"/>
  <c r="J9" i="126"/>
  <c r="J23" i="126"/>
  <c r="J181" i="126"/>
  <c r="H109" i="126"/>
  <c r="J89" i="126"/>
  <c r="J90" i="126"/>
  <c r="J91" i="126"/>
  <c r="J92" i="126"/>
  <c r="J93" i="126"/>
  <c r="J94" i="126"/>
  <c r="J95" i="126"/>
  <c r="J96" i="126"/>
  <c r="J97" i="126"/>
  <c r="J98" i="126"/>
  <c r="J99" i="126"/>
  <c r="J100" i="126"/>
  <c r="J101" i="126"/>
  <c r="J102" i="126"/>
  <c r="J103" i="126"/>
  <c r="J104" i="126"/>
  <c r="J105" i="126"/>
  <c r="J106" i="126"/>
  <c r="J107" i="126"/>
  <c r="J108" i="126"/>
  <c r="H211" i="126"/>
  <c r="J167" i="126"/>
  <c r="J168" i="126"/>
  <c r="J169" i="126"/>
  <c r="J170" i="126"/>
  <c r="J171" i="126"/>
  <c r="J172" i="126"/>
  <c r="J173" i="126"/>
  <c r="J174" i="126"/>
  <c r="J175" i="126"/>
  <c r="J176" i="126"/>
  <c r="J177" i="126"/>
  <c r="J178" i="126"/>
  <c r="J179" i="126"/>
  <c r="J208" i="126"/>
  <c r="J211" i="126" s="1"/>
  <c r="D211" i="126"/>
  <c r="B65" i="126"/>
  <c r="E141" i="126"/>
  <c r="J198" i="126"/>
  <c r="J202" i="126"/>
  <c r="J201" i="126"/>
  <c r="J182" i="126"/>
  <c r="H23" i="123"/>
  <c r="J10" i="123"/>
  <c r="J22" i="123"/>
  <c r="J44" i="128"/>
  <c r="J46" i="128"/>
  <c r="J48" i="128"/>
  <c r="J53" i="128"/>
  <c r="J55" i="128"/>
  <c r="J57" i="128"/>
  <c r="J59" i="128"/>
  <c r="J60" i="128"/>
  <c r="M12" i="127"/>
  <c r="M16" i="127"/>
  <c r="M20" i="127"/>
  <c r="M24" i="127"/>
  <c r="D45" i="127"/>
  <c r="G45" i="127"/>
  <c r="M10" i="127"/>
  <c r="M14" i="127"/>
  <c r="M18" i="127"/>
  <c r="M22" i="127"/>
  <c r="J45" i="127"/>
  <c r="J58" i="127" s="1"/>
  <c r="J200" i="126"/>
  <c r="J180" i="126"/>
  <c r="J197" i="126"/>
  <c r="J11" i="126"/>
  <c r="J15" i="126"/>
  <c r="J20" i="126"/>
  <c r="J21" i="126"/>
  <c r="H64" i="126"/>
  <c r="J13" i="126"/>
  <c r="J17" i="126"/>
  <c r="I64" i="126"/>
  <c r="J12" i="126"/>
  <c r="J16" i="126"/>
  <c r="J22" i="126"/>
  <c r="D51" i="126"/>
  <c r="J10" i="126"/>
  <c r="J14" i="126"/>
  <c r="J18" i="126"/>
  <c r="H51" i="126"/>
  <c r="I51" i="126"/>
  <c r="J88" i="126"/>
  <c r="I109" i="126"/>
  <c r="G137" i="128"/>
  <c r="M40" i="127"/>
  <c r="L57" i="127"/>
  <c r="L58" i="127" s="1"/>
  <c r="H58" i="127"/>
  <c r="J9" i="128"/>
  <c r="G50" i="128"/>
  <c r="J52" i="128"/>
  <c r="J121" i="128"/>
  <c r="H136" i="128"/>
  <c r="H137" i="128" s="1"/>
  <c r="G57" i="127"/>
  <c r="M15" i="121"/>
  <c r="J10" i="120"/>
  <c r="J23" i="120"/>
  <c r="D15" i="121"/>
  <c r="J9" i="122"/>
  <c r="J22" i="122"/>
  <c r="J9" i="123"/>
  <c r="D14" i="124"/>
  <c r="J10" i="125"/>
  <c r="J12" i="125" s="1"/>
  <c r="J21" i="123"/>
  <c r="J24" i="125"/>
  <c r="J26" i="125" s="1"/>
  <c r="J62" i="128" l="1"/>
  <c r="H141" i="126"/>
  <c r="I141" i="126"/>
  <c r="J12" i="122"/>
  <c r="G58" i="127"/>
  <c r="D58" i="127"/>
  <c r="I212" i="126"/>
  <c r="I137" i="128"/>
  <c r="K58" i="127"/>
  <c r="J25" i="122"/>
  <c r="H212" i="126"/>
  <c r="J140" i="126"/>
  <c r="J13" i="120"/>
  <c r="J124" i="128"/>
  <c r="M14" i="124"/>
  <c r="J141" i="126"/>
  <c r="J26" i="120"/>
  <c r="J11" i="123"/>
  <c r="D212" i="126"/>
  <c r="J136" i="128"/>
  <c r="D65" i="126"/>
  <c r="J65" i="126" s="1"/>
  <c r="J205" i="126"/>
  <c r="J212" i="126" s="1"/>
  <c r="J109" i="126"/>
  <c r="H65" i="126"/>
  <c r="J23" i="123"/>
  <c r="M45" i="127"/>
  <c r="I65" i="126"/>
  <c r="J51" i="126"/>
  <c r="G63" i="128"/>
  <c r="J50" i="128"/>
  <c r="M57" i="127"/>
  <c r="J63" i="128" l="1"/>
  <c r="M58" i="127"/>
  <c r="J137" i="128"/>
  <c r="G70" i="119"/>
  <c r="F70" i="119"/>
  <c r="E70" i="119"/>
  <c r="D70" i="119"/>
  <c r="C70" i="119"/>
  <c r="B70" i="119"/>
  <c r="J69" i="119"/>
  <c r="I69" i="119"/>
  <c r="H69" i="119"/>
  <c r="J68" i="119"/>
  <c r="I68" i="119"/>
  <c r="H68" i="119"/>
  <c r="J67" i="119"/>
  <c r="I67" i="119"/>
  <c r="H67" i="119"/>
  <c r="J66" i="119"/>
  <c r="I66" i="119"/>
  <c r="H66" i="119"/>
  <c r="J65" i="119"/>
  <c r="I65" i="119"/>
  <c r="H65" i="119"/>
  <c r="J64" i="119"/>
  <c r="I64" i="119"/>
  <c r="H64" i="119"/>
  <c r="J63" i="119"/>
  <c r="I63" i="119"/>
  <c r="H63" i="119"/>
  <c r="J62" i="119"/>
  <c r="I62" i="119"/>
  <c r="H62" i="119"/>
  <c r="G60" i="119"/>
  <c r="F60" i="119"/>
  <c r="F71" i="119" s="1"/>
  <c r="E60" i="119"/>
  <c r="D60" i="119"/>
  <c r="C60" i="119"/>
  <c r="B60" i="119"/>
  <c r="B71" i="119" s="1"/>
  <c r="I59" i="119"/>
  <c r="H59" i="119"/>
  <c r="I58" i="119"/>
  <c r="H58" i="119"/>
  <c r="I57" i="119"/>
  <c r="H57" i="119"/>
  <c r="I56" i="119"/>
  <c r="H56" i="119"/>
  <c r="I55" i="119"/>
  <c r="H55" i="119"/>
  <c r="I54" i="119"/>
  <c r="H54" i="119"/>
  <c r="I53" i="119"/>
  <c r="H53" i="119"/>
  <c r="I52" i="119"/>
  <c r="H52" i="119"/>
  <c r="I51" i="119"/>
  <c r="H51" i="119"/>
  <c r="I50" i="119"/>
  <c r="H50" i="119"/>
  <c r="H60" i="119" s="1"/>
  <c r="G29" i="119"/>
  <c r="F29" i="119"/>
  <c r="E29" i="119"/>
  <c r="D29" i="119"/>
  <c r="C29" i="119"/>
  <c r="B29" i="119"/>
  <c r="I28" i="119"/>
  <c r="H28" i="119"/>
  <c r="I27" i="119"/>
  <c r="H27" i="119"/>
  <c r="I26" i="119"/>
  <c r="H26" i="119"/>
  <c r="I25" i="119"/>
  <c r="H25" i="119"/>
  <c r="I24" i="119"/>
  <c r="H24" i="119"/>
  <c r="I23" i="119"/>
  <c r="H23" i="119"/>
  <c r="I22" i="119"/>
  <c r="H22" i="119"/>
  <c r="I21" i="119"/>
  <c r="H21" i="119"/>
  <c r="G19" i="119"/>
  <c r="F19" i="119"/>
  <c r="E19" i="119"/>
  <c r="D19" i="119"/>
  <c r="C19" i="119"/>
  <c r="B19" i="119"/>
  <c r="I18" i="119"/>
  <c r="H18" i="119"/>
  <c r="I17" i="119"/>
  <c r="H17" i="119"/>
  <c r="I16" i="119"/>
  <c r="H16" i="119"/>
  <c r="I15" i="119"/>
  <c r="H15" i="119"/>
  <c r="I14" i="119"/>
  <c r="H14" i="119"/>
  <c r="I13" i="119"/>
  <c r="H13" i="119"/>
  <c r="I12" i="119"/>
  <c r="H12" i="119"/>
  <c r="I11" i="119"/>
  <c r="H11" i="119"/>
  <c r="I10" i="119"/>
  <c r="H10" i="119"/>
  <c r="I9" i="119"/>
  <c r="H9" i="119"/>
  <c r="J58" i="118"/>
  <c r="I58" i="118"/>
  <c r="H58" i="118"/>
  <c r="G58" i="118"/>
  <c r="F58" i="118"/>
  <c r="J55" i="118"/>
  <c r="I55" i="118"/>
  <c r="H55" i="118"/>
  <c r="G55" i="118"/>
  <c r="F55" i="118"/>
  <c r="E55" i="118"/>
  <c r="E59" i="118" s="1"/>
  <c r="D55" i="118"/>
  <c r="D59" i="118" s="1"/>
  <c r="C55" i="118"/>
  <c r="C59" i="118" s="1"/>
  <c r="B55" i="118"/>
  <c r="B59" i="118" s="1"/>
  <c r="L53" i="118"/>
  <c r="K53" i="118"/>
  <c r="L52" i="118"/>
  <c r="K52" i="118"/>
  <c r="J29" i="118"/>
  <c r="I29" i="118"/>
  <c r="H29" i="118"/>
  <c r="G29" i="118"/>
  <c r="F29" i="118"/>
  <c r="E29" i="118"/>
  <c r="D29" i="118"/>
  <c r="C29" i="118"/>
  <c r="B29" i="118"/>
  <c r="L28" i="118"/>
  <c r="K28" i="118"/>
  <c r="L27" i="118"/>
  <c r="K27" i="118"/>
  <c r="L26" i="118"/>
  <c r="K26" i="118"/>
  <c r="L25" i="118"/>
  <c r="K25" i="118"/>
  <c r="L24" i="118"/>
  <c r="K24" i="118"/>
  <c r="L23" i="118"/>
  <c r="K23" i="118"/>
  <c r="L22" i="118"/>
  <c r="K22" i="118"/>
  <c r="L21" i="118"/>
  <c r="K21" i="118"/>
  <c r="J19" i="118"/>
  <c r="I19" i="118"/>
  <c r="H19" i="118"/>
  <c r="G19" i="118"/>
  <c r="F19" i="118"/>
  <c r="E19" i="118"/>
  <c r="D19" i="118"/>
  <c r="C19" i="118"/>
  <c r="B19" i="118"/>
  <c r="L18" i="118"/>
  <c r="K18" i="118"/>
  <c r="L17" i="118"/>
  <c r="K17" i="118"/>
  <c r="L16" i="118"/>
  <c r="K16" i="118"/>
  <c r="L15" i="118"/>
  <c r="K15" i="118"/>
  <c r="L14" i="118"/>
  <c r="K14" i="118"/>
  <c r="L13" i="118"/>
  <c r="K13" i="118"/>
  <c r="L12" i="118"/>
  <c r="K12" i="118"/>
  <c r="L11" i="118"/>
  <c r="K11" i="118"/>
  <c r="L10" i="118"/>
  <c r="K10" i="118"/>
  <c r="L9" i="118"/>
  <c r="K9" i="118"/>
  <c r="J96" i="117"/>
  <c r="J97" i="117" s="1"/>
  <c r="I96" i="117"/>
  <c r="I97" i="117" s="1"/>
  <c r="H96" i="117"/>
  <c r="H97" i="117" s="1"/>
  <c r="G94" i="117"/>
  <c r="G98" i="117" s="1"/>
  <c r="F94" i="117"/>
  <c r="F98" i="117" s="1"/>
  <c r="E94" i="117"/>
  <c r="E98" i="117" s="1"/>
  <c r="D94" i="117"/>
  <c r="D98" i="117" s="1"/>
  <c r="C94" i="117"/>
  <c r="C98" i="117" s="1"/>
  <c r="B94" i="117"/>
  <c r="B98" i="117" s="1"/>
  <c r="I93" i="117"/>
  <c r="H93" i="117"/>
  <c r="G65" i="117"/>
  <c r="F65" i="117"/>
  <c r="E65" i="117"/>
  <c r="D65" i="117"/>
  <c r="C65" i="117"/>
  <c r="B65" i="117"/>
  <c r="I64" i="117"/>
  <c r="H64" i="117"/>
  <c r="I63" i="117"/>
  <c r="H63" i="117"/>
  <c r="I62" i="117"/>
  <c r="H62" i="117"/>
  <c r="I61" i="117"/>
  <c r="H61" i="117"/>
  <c r="I60" i="117"/>
  <c r="H60" i="117"/>
  <c r="I59" i="117"/>
  <c r="H59" i="117"/>
  <c r="I58" i="117"/>
  <c r="H58" i="117"/>
  <c r="I57" i="117"/>
  <c r="H57" i="117"/>
  <c r="G55" i="117"/>
  <c r="F55" i="117"/>
  <c r="E55" i="117"/>
  <c r="D55" i="117"/>
  <c r="C55" i="117"/>
  <c r="B55" i="117"/>
  <c r="I54" i="117"/>
  <c r="H54" i="117"/>
  <c r="I53" i="117"/>
  <c r="H53" i="117"/>
  <c r="I52" i="117"/>
  <c r="H52" i="117"/>
  <c r="I51" i="117"/>
  <c r="H51" i="117"/>
  <c r="I50" i="117"/>
  <c r="H50" i="117"/>
  <c r="I49" i="117"/>
  <c r="H49" i="117"/>
  <c r="I48" i="117"/>
  <c r="H48" i="117"/>
  <c r="I47" i="117"/>
  <c r="H47" i="117"/>
  <c r="I46" i="117"/>
  <c r="H46" i="117"/>
  <c r="I45" i="117"/>
  <c r="H45" i="117"/>
  <c r="G29" i="117"/>
  <c r="F29" i="117"/>
  <c r="E29" i="117"/>
  <c r="D29" i="117"/>
  <c r="C29" i="117"/>
  <c r="B29" i="117"/>
  <c r="I28" i="117"/>
  <c r="H28" i="117"/>
  <c r="I27" i="117"/>
  <c r="H27" i="117"/>
  <c r="I26" i="117"/>
  <c r="H26" i="117"/>
  <c r="I25" i="117"/>
  <c r="H25" i="117"/>
  <c r="I24" i="117"/>
  <c r="H24" i="117"/>
  <c r="I23" i="117"/>
  <c r="H23" i="117"/>
  <c r="I22" i="117"/>
  <c r="H22" i="117"/>
  <c r="I21" i="117"/>
  <c r="H21" i="117"/>
  <c r="G19" i="117"/>
  <c r="F19" i="117"/>
  <c r="E19" i="117"/>
  <c r="D19" i="117"/>
  <c r="C19" i="117"/>
  <c r="B19" i="117"/>
  <c r="I18" i="117"/>
  <c r="H18" i="117"/>
  <c r="I17" i="117"/>
  <c r="H17" i="117"/>
  <c r="I16" i="117"/>
  <c r="H16" i="117"/>
  <c r="I15" i="117"/>
  <c r="H15" i="117"/>
  <c r="I14" i="117"/>
  <c r="H14" i="117"/>
  <c r="I13" i="117"/>
  <c r="H13" i="117"/>
  <c r="I12" i="117"/>
  <c r="H12" i="117"/>
  <c r="I11" i="117"/>
  <c r="H11" i="117"/>
  <c r="I10" i="117"/>
  <c r="H10" i="117"/>
  <c r="I9" i="117"/>
  <c r="H9" i="117"/>
  <c r="G47" i="116"/>
  <c r="G48" i="116" s="1"/>
  <c r="F47" i="116"/>
  <c r="F48" i="116" s="1"/>
  <c r="E47" i="116"/>
  <c r="E48" i="116" s="1"/>
  <c r="D47" i="116"/>
  <c r="D48" i="116" s="1"/>
  <c r="C47" i="116"/>
  <c r="C48" i="116" s="1"/>
  <c r="B47" i="116"/>
  <c r="B48" i="116" s="1"/>
  <c r="I46" i="116"/>
  <c r="H46" i="116"/>
  <c r="I45" i="116"/>
  <c r="H45" i="116"/>
  <c r="I44" i="116"/>
  <c r="H44" i="116"/>
  <c r="I43" i="116"/>
  <c r="H43" i="116"/>
  <c r="I42" i="116"/>
  <c r="H42" i="116"/>
  <c r="I41" i="116"/>
  <c r="H41" i="116"/>
  <c r="I40" i="116"/>
  <c r="H40" i="116"/>
  <c r="I39" i="116"/>
  <c r="H39" i="116"/>
  <c r="I38" i="116"/>
  <c r="H38" i="116"/>
  <c r="G18" i="116"/>
  <c r="G19" i="116" s="1"/>
  <c r="F18" i="116"/>
  <c r="F19" i="116" s="1"/>
  <c r="E18" i="116"/>
  <c r="E19" i="116" s="1"/>
  <c r="D18" i="116"/>
  <c r="D19" i="116" s="1"/>
  <c r="C18" i="116"/>
  <c r="C19" i="116" s="1"/>
  <c r="B18" i="116"/>
  <c r="B19" i="116" s="1"/>
  <c r="I17" i="116"/>
  <c r="H17" i="116"/>
  <c r="I16" i="116"/>
  <c r="H16" i="116"/>
  <c r="I15" i="116"/>
  <c r="H15" i="116"/>
  <c r="I14" i="116"/>
  <c r="H14" i="116"/>
  <c r="I13" i="116"/>
  <c r="H13" i="116"/>
  <c r="I12" i="116"/>
  <c r="H12" i="116"/>
  <c r="I11" i="116"/>
  <c r="H11" i="116"/>
  <c r="I10" i="116"/>
  <c r="H10" i="116"/>
  <c r="I9" i="116"/>
  <c r="H9" i="116"/>
  <c r="J18" i="115"/>
  <c r="J19" i="115" s="1"/>
  <c r="I18" i="115"/>
  <c r="I19" i="115" s="1"/>
  <c r="H18" i="115"/>
  <c r="H19" i="115" s="1"/>
  <c r="G18" i="115"/>
  <c r="G19" i="115" s="1"/>
  <c r="F18" i="115"/>
  <c r="F19" i="115" s="1"/>
  <c r="E18" i="115"/>
  <c r="E19" i="115" s="1"/>
  <c r="D18" i="115"/>
  <c r="D19" i="115" s="1"/>
  <c r="C18" i="115"/>
  <c r="C19" i="115" s="1"/>
  <c r="B18" i="115"/>
  <c r="B19" i="115" s="1"/>
  <c r="L17" i="115"/>
  <c r="K17" i="115"/>
  <c r="L16" i="115"/>
  <c r="K16" i="115"/>
  <c r="L15" i="115"/>
  <c r="K15" i="115"/>
  <c r="L14" i="115"/>
  <c r="K14" i="115"/>
  <c r="L13" i="115"/>
  <c r="K13" i="115"/>
  <c r="L12" i="115"/>
  <c r="K12" i="115"/>
  <c r="L11" i="115"/>
  <c r="K11" i="115"/>
  <c r="L10" i="115"/>
  <c r="K10" i="115"/>
  <c r="L9" i="115"/>
  <c r="K9" i="115"/>
  <c r="G86" i="114"/>
  <c r="F86" i="114"/>
  <c r="E86" i="114"/>
  <c r="H86" i="114" s="1"/>
  <c r="D86" i="114"/>
  <c r="C86" i="114"/>
  <c r="J71" i="114"/>
  <c r="I70" i="114"/>
  <c r="J70" i="114" s="1"/>
  <c r="G48" i="114"/>
  <c r="G49" i="114" s="1"/>
  <c r="F48" i="114"/>
  <c r="F49" i="114" s="1"/>
  <c r="E48" i="114"/>
  <c r="E49" i="114" s="1"/>
  <c r="D48" i="114"/>
  <c r="D49" i="114" s="1"/>
  <c r="C48" i="114"/>
  <c r="C49" i="114" s="1"/>
  <c r="B48" i="114"/>
  <c r="B49" i="114" s="1"/>
  <c r="I47" i="114"/>
  <c r="H47" i="114"/>
  <c r="I46" i="114"/>
  <c r="H46" i="114"/>
  <c r="I45" i="114"/>
  <c r="H45" i="114"/>
  <c r="I44" i="114"/>
  <c r="H44" i="114"/>
  <c r="I43" i="114"/>
  <c r="H43" i="114"/>
  <c r="I42" i="114"/>
  <c r="H42" i="114"/>
  <c r="I41" i="114"/>
  <c r="H41" i="114"/>
  <c r="I40" i="114"/>
  <c r="H40" i="114"/>
  <c r="I39" i="114"/>
  <c r="H39" i="114"/>
  <c r="G18" i="114"/>
  <c r="G19" i="114" s="1"/>
  <c r="F18" i="114"/>
  <c r="F19" i="114" s="1"/>
  <c r="E18" i="114"/>
  <c r="E19" i="114" s="1"/>
  <c r="D18" i="114"/>
  <c r="D19" i="114" s="1"/>
  <c r="C18" i="114"/>
  <c r="C19" i="114" s="1"/>
  <c r="B18" i="114"/>
  <c r="B19" i="114" s="1"/>
  <c r="I17" i="114"/>
  <c r="H17" i="114"/>
  <c r="I16" i="114"/>
  <c r="H16" i="114"/>
  <c r="I15" i="114"/>
  <c r="H15" i="114"/>
  <c r="I14" i="114"/>
  <c r="H14" i="114"/>
  <c r="I13" i="114"/>
  <c r="H13" i="114"/>
  <c r="I12" i="114"/>
  <c r="H12" i="114"/>
  <c r="I11" i="114"/>
  <c r="H11" i="114"/>
  <c r="I10" i="114"/>
  <c r="H10" i="114"/>
  <c r="I9" i="114"/>
  <c r="H9" i="114"/>
  <c r="J40" i="114" l="1"/>
  <c r="J42" i="114"/>
  <c r="M11" i="115"/>
  <c r="M13" i="115"/>
  <c r="M15" i="115"/>
  <c r="M17" i="115"/>
  <c r="M10" i="118"/>
  <c r="M12" i="118"/>
  <c r="M14" i="118"/>
  <c r="M16" i="118"/>
  <c r="M18" i="118"/>
  <c r="M52" i="118"/>
  <c r="F59" i="118"/>
  <c r="J59" i="118"/>
  <c r="J10" i="119"/>
  <c r="J12" i="119"/>
  <c r="J14" i="119"/>
  <c r="J16" i="119"/>
  <c r="J18" i="119"/>
  <c r="J23" i="119"/>
  <c r="J25" i="119"/>
  <c r="J27" i="119"/>
  <c r="J51" i="119"/>
  <c r="J53" i="119"/>
  <c r="J55" i="119"/>
  <c r="M10" i="115"/>
  <c r="M12" i="115"/>
  <c r="M14" i="115"/>
  <c r="M16" i="115"/>
  <c r="M9" i="118"/>
  <c r="M11" i="118"/>
  <c r="M13" i="118"/>
  <c r="M15" i="118"/>
  <c r="M17" i="118"/>
  <c r="E30" i="118"/>
  <c r="I30" i="118"/>
  <c r="M53" i="118"/>
  <c r="H59" i="118"/>
  <c r="J11" i="119"/>
  <c r="J13" i="119"/>
  <c r="J15" i="119"/>
  <c r="J17" i="119"/>
  <c r="J22" i="119"/>
  <c r="J24" i="119"/>
  <c r="J26" i="119"/>
  <c r="J28" i="119"/>
  <c r="J52" i="119"/>
  <c r="J54" i="119"/>
  <c r="J56" i="119"/>
  <c r="J58" i="119"/>
  <c r="E30" i="119"/>
  <c r="H47" i="116"/>
  <c r="H48" i="116" s="1"/>
  <c r="J41" i="116"/>
  <c r="J43" i="116"/>
  <c r="J45" i="116"/>
  <c r="C30" i="118"/>
  <c r="G30" i="118"/>
  <c r="L55" i="118"/>
  <c r="L59" i="118" s="1"/>
  <c r="I47" i="116"/>
  <c r="I48" i="116" s="1"/>
  <c r="H18" i="116"/>
  <c r="H19" i="116" s="1"/>
  <c r="J38" i="116"/>
  <c r="J40" i="116"/>
  <c r="J42" i="116"/>
  <c r="J44" i="116"/>
  <c r="J46" i="116"/>
  <c r="K18" i="115"/>
  <c r="K19" i="115" s="1"/>
  <c r="H18" i="114"/>
  <c r="H19" i="114" s="1"/>
  <c r="I86" i="114"/>
  <c r="J86" i="114" s="1"/>
  <c r="I48" i="114"/>
  <c r="I49" i="114" s="1"/>
  <c r="L18" i="115"/>
  <c r="L19" i="115" s="1"/>
  <c r="J10" i="116"/>
  <c r="J12" i="116"/>
  <c r="J14" i="116"/>
  <c r="J16" i="116"/>
  <c r="L19" i="118"/>
  <c r="M21" i="118"/>
  <c r="M23" i="118"/>
  <c r="M25" i="118"/>
  <c r="M27" i="118"/>
  <c r="B30" i="118"/>
  <c r="F30" i="118"/>
  <c r="J30" i="118"/>
  <c r="I59" i="118"/>
  <c r="I19" i="119"/>
  <c r="C30" i="119"/>
  <c r="G30" i="119"/>
  <c r="I18" i="116"/>
  <c r="I19" i="116" s="1"/>
  <c r="L29" i="118"/>
  <c r="M55" i="118"/>
  <c r="M59" i="118" s="1"/>
  <c r="H29" i="119"/>
  <c r="D71" i="119"/>
  <c r="J11" i="114"/>
  <c r="J13" i="114"/>
  <c r="J15" i="114"/>
  <c r="J17" i="114"/>
  <c r="J11" i="116"/>
  <c r="J13" i="116"/>
  <c r="J15" i="116"/>
  <c r="J17" i="116"/>
  <c r="M22" i="118"/>
  <c r="M24" i="118"/>
  <c r="M26" i="118"/>
  <c r="M28" i="118"/>
  <c r="D30" i="118"/>
  <c r="H30" i="118"/>
  <c r="G59" i="118"/>
  <c r="I70" i="119"/>
  <c r="C30" i="117"/>
  <c r="G30" i="117"/>
  <c r="C66" i="117"/>
  <c r="G66" i="117"/>
  <c r="J10" i="117"/>
  <c r="J12" i="117"/>
  <c r="J14" i="117"/>
  <c r="J16" i="117"/>
  <c r="J18" i="117"/>
  <c r="D30" i="117"/>
  <c r="H29" i="117"/>
  <c r="J23" i="117"/>
  <c r="J25" i="117"/>
  <c r="J27" i="117"/>
  <c r="J46" i="117"/>
  <c r="J48" i="117"/>
  <c r="J50" i="117"/>
  <c r="J52" i="117"/>
  <c r="J54" i="117"/>
  <c r="D66" i="117"/>
  <c r="H65" i="117"/>
  <c r="J59" i="117"/>
  <c r="J61" i="117"/>
  <c r="J63" i="117"/>
  <c r="E30" i="117"/>
  <c r="I29" i="117"/>
  <c r="E66" i="117"/>
  <c r="I65" i="117"/>
  <c r="J11" i="117"/>
  <c r="J13" i="117"/>
  <c r="J15" i="117"/>
  <c r="J17" i="117"/>
  <c r="B30" i="117"/>
  <c r="F30" i="117"/>
  <c r="J22" i="117"/>
  <c r="J24" i="117"/>
  <c r="J26" i="117"/>
  <c r="J28" i="117"/>
  <c r="J49" i="117"/>
  <c r="J51" i="117"/>
  <c r="J53" i="117"/>
  <c r="B66" i="117"/>
  <c r="F66" i="117"/>
  <c r="J58" i="117"/>
  <c r="J60" i="117"/>
  <c r="J62" i="117"/>
  <c r="J64" i="117"/>
  <c r="J93" i="117"/>
  <c r="H19" i="117"/>
  <c r="H30" i="117" s="1"/>
  <c r="I19" i="117"/>
  <c r="I30" i="117" s="1"/>
  <c r="I55" i="117"/>
  <c r="I94" i="117"/>
  <c r="I98" i="117" s="1"/>
  <c r="H94" i="117"/>
  <c r="H98" i="117" s="1"/>
  <c r="J39" i="114"/>
  <c r="J41" i="114"/>
  <c r="J43" i="114"/>
  <c r="J45" i="114"/>
  <c r="J47" i="114"/>
  <c r="I18" i="114"/>
  <c r="I19" i="114" s="1"/>
  <c r="J44" i="114"/>
  <c r="J46" i="114"/>
  <c r="J10" i="114"/>
  <c r="J12" i="114"/>
  <c r="J14" i="114"/>
  <c r="J16" i="114"/>
  <c r="H19" i="119"/>
  <c r="D30" i="119"/>
  <c r="J70" i="119"/>
  <c r="I60" i="119"/>
  <c r="E71" i="119"/>
  <c r="B30" i="119"/>
  <c r="F30" i="119"/>
  <c r="J57" i="119"/>
  <c r="J59" i="119"/>
  <c r="H70" i="119"/>
  <c r="H71" i="119" s="1"/>
  <c r="I29" i="119"/>
  <c r="C71" i="119"/>
  <c r="G71" i="119"/>
  <c r="J9" i="114"/>
  <c r="H48" i="114"/>
  <c r="H49" i="114" s="1"/>
  <c r="J9" i="116"/>
  <c r="J39" i="116"/>
  <c r="J9" i="117"/>
  <c r="M9" i="115"/>
  <c r="J21" i="117"/>
  <c r="H55" i="117"/>
  <c r="J45" i="117"/>
  <c r="J47" i="117"/>
  <c r="J57" i="117"/>
  <c r="K19" i="118"/>
  <c r="K29" i="118"/>
  <c r="K55" i="118"/>
  <c r="K59" i="118" s="1"/>
  <c r="J9" i="119"/>
  <c r="J21" i="119"/>
  <c r="J50" i="119"/>
  <c r="J19" i="119" l="1"/>
  <c r="I71" i="119"/>
  <c r="J29" i="119"/>
  <c r="H30" i="119"/>
  <c r="M18" i="115"/>
  <c r="M19" i="115" s="1"/>
  <c r="J60" i="119"/>
  <c r="J71" i="119" s="1"/>
  <c r="H66" i="117"/>
  <c r="M19" i="118"/>
  <c r="J47" i="116"/>
  <c r="J48" i="116" s="1"/>
  <c r="L30" i="118"/>
  <c r="M29" i="118"/>
  <c r="J18" i="116"/>
  <c r="J19" i="116" s="1"/>
  <c r="I66" i="117"/>
  <c r="J29" i="117"/>
  <c r="J19" i="117"/>
  <c r="J65" i="117"/>
  <c r="J94" i="117"/>
  <c r="J98" i="117" s="1"/>
  <c r="J48" i="114"/>
  <c r="J49" i="114" s="1"/>
  <c r="J18" i="114"/>
  <c r="J19" i="114" s="1"/>
  <c r="I30" i="119"/>
  <c r="K30" i="118"/>
  <c r="J55" i="117"/>
  <c r="J30" i="119"/>
  <c r="M30" i="118" l="1"/>
  <c r="J66" i="117"/>
  <c r="J30" i="117"/>
  <c r="F108" i="113"/>
  <c r="F109" i="113" s="1"/>
  <c r="E108" i="113"/>
  <c r="E109" i="113" s="1"/>
  <c r="C108" i="113"/>
  <c r="C109" i="113" s="1"/>
  <c r="B108" i="113"/>
  <c r="B109" i="113" s="1"/>
  <c r="I107" i="113"/>
  <c r="H107" i="113"/>
  <c r="G107" i="113"/>
  <c r="D107" i="113"/>
  <c r="I106" i="113"/>
  <c r="H106" i="113"/>
  <c r="G106" i="113"/>
  <c r="D106" i="113"/>
  <c r="I105" i="113"/>
  <c r="H105" i="113"/>
  <c r="G105" i="113"/>
  <c r="D105" i="113"/>
  <c r="I104" i="113"/>
  <c r="H104" i="113"/>
  <c r="G104" i="113"/>
  <c r="D104" i="113"/>
  <c r="D108" i="113" s="1"/>
  <c r="D109" i="113" s="1"/>
  <c r="F101" i="113"/>
  <c r="E101" i="113"/>
  <c r="C101" i="113"/>
  <c r="B101" i="113"/>
  <c r="I100" i="113"/>
  <c r="H100" i="113"/>
  <c r="G100" i="113"/>
  <c r="D100" i="113"/>
  <c r="I99" i="113"/>
  <c r="H99" i="113"/>
  <c r="H101" i="113" s="1"/>
  <c r="G99" i="113"/>
  <c r="D99" i="113"/>
  <c r="D101" i="113" s="1"/>
  <c r="F98" i="113"/>
  <c r="E98" i="113"/>
  <c r="E102" i="113" s="1"/>
  <c r="C98" i="113"/>
  <c r="B98" i="113"/>
  <c r="I97" i="113"/>
  <c r="H97" i="113"/>
  <c r="G97" i="113"/>
  <c r="D97" i="113"/>
  <c r="I96" i="113"/>
  <c r="H96" i="113"/>
  <c r="G96" i="113"/>
  <c r="D96" i="113"/>
  <c r="I95" i="113"/>
  <c r="H95" i="113"/>
  <c r="G95" i="113"/>
  <c r="D95" i="113"/>
  <c r="I94" i="113"/>
  <c r="H94" i="113"/>
  <c r="G94" i="113"/>
  <c r="D94" i="113"/>
  <c r="I93" i="113"/>
  <c r="H93" i="113"/>
  <c r="G93" i="113"/>
  <c r="D93" i="113"/>
  <c r="I92" i="113"/>
  <c r="H92" i="113"/>
  <c r="G92" i="113"/>
  <c r="D92" i="113"/>
  <c r="I91" i="113"/>
  <c r="H91" i="113"/>
  <c r="G91" i="113"/>
  <c r="D91" i="113"/>
  <c r="I90" i="113"/>
  <c r="H90" i="113"/>
  <c r="G90" i="113"/>
  <c r="D90" i="113"/>
  <c r="I89" i="113"/>
  <c r="H89" i="113"/>
  <c r="G89" i="113"/>
  <c r="D89" i="113"/>
  <c r="I88" i="113"/>
  <c r="H88" i="113"/>
  <c r="G88" i="113"/>
  <c r="D88" i="113"/>
  <c r="I87" i="113"/>
  <c r="H87" i="113"/>
  <c r="G87" i="113"/>
  <c r="D87" i="113"/>
  <c r="I86" i="113"/>
  <c r="H86" i="113"/>
  <c r="G86" i="113"/>
  <c r="D86" i="113"/>
  <c r="I85" i="113"/>
  <c r="H85" i="113"/>
  <c r="G85" i="113"/>
  <c r="D85" i="113"/>
  <c r="I84" i="113"/>
  <c r="H84" i="113"/>
  <c r="G84" i="113"/>
  <c r="G98" i="113" s="1"/>
  <c r="D84" i="113"/>
  <c r="F54" i="113"/>
  <c r="E54" i="113"/>
  <c r="C54" i="113"/>
  <c r="B54" i="113"/>
  <c r="I53" i="113"/>
  <c r="H53" i="113"/>
  <c r="G53" i="113"/>
  <c r="D53" i="113"/>
  <c r="D54" i="113" s="1"/>
  <c r="F52" i="113"/>
  <c r="E52" i="113"/>
  <c r="E55" i="113" s="1"/>
  <c r="C52" i="113"/>
  <c r="B52" i="113"/>
  <c r="I51" i="113"/>
  <c r="H51" i="113"/>
  <c r="G51" i="113"/>
  <c r="D51" i="113"/>
  <c r="I50" i="113"/>
  <c r="H50" i="113"/>
  <c r="G50" i="113"/>
  <c r="D50" i="113"/>
  <c r="I49" i="113"/>
  <c r="H49" i="113"/>
  <c r="G49" i="113"/>
  <c r="D49" i="113"/>
  <c r="I48" i="113"/>
  <c r="H48" i="113"/>
  <c r="G48" i="113"/>
  <c r="D48" i="113"/>
  <c r="I47" i="113"/>
  <c r="H47" i="113"/>
  <c r="G47" i="113"/>
  <c r="D47" i="113"/>
  <c r="I46" i="113"/>
  <c r="H46" i="113"/>
  <c r="G46" i="113"/>
  <c r="D46" i="113"/>
  <c r="F26" i="113"/>
  <c r="E26" i="113"/>
  <c r="C26" i="113"/>
  <c r="B26" i="113"/>
  <c r="I25" i="113"/>
  <c r="H25" i="113"/>
  <c r="G25" i="113"/>
  <c r="D25" i="113"/>
  <c r="I24" i="113"/>
  <c r="I26" i="113" s="1"/>
  <c r="H24" i="113"/>
  <c r="H26" i="113" s="1"/>
  <c r="G24" i="113"/>
  <c r="G26" i="113" s="1"/>
  <c r="D24" i="113"/>
  <c r="D26" i="113" s="1"/>
  <c r="F23" i="113"/>
  <c r="F27" i="113" s="1"/>
  <c r="E23" i="113"/>
  <c r="C23" i="113"/>
  <c r="B23" i="113"/>
  <c r="B27" i="113" s="1"/>
  <c r="I22" i="113"/>
  <c r="H22" i="113"/>
  <c r="G22" i="113"/>
  <c r="D22" i="113"/>
  <c r="I21" i="113"/>
  <c r="H21" i="113"/>
  <c r="G21" i="113"/>
  <c r="D21" i="113"/>
  <c r="I20" i="113"/>
  <c r="H20" i="113"/>
  <c r="G20" i="113"/>
  <c r="D20" i="113"/>
  <c r="I19" i="113"/>
  <c r="H19" i="113"/>
  <c r="G19" i="113"/>
  <c r="D19" i="113"/>
  <c r="I18" i="113"/>
  <c r="H18" i="113"/>
  <c r="G18" i="113"/>
  <c r="D18" i="113"/>
  <c r="I17" i="113"/>
  <c r="H17" i="113"/>
  <c r="G17" i="113"/>
  <c r="D17" i="113"/>
  <c r="I16" i="113"/>
  <c r="H16" i="113"/>
  <c r="G16" i="113"/>
  <c r="D16" i="113"/>
  <c r="I15" i="113"/>
  <c r="H15" i="113"/>
  <c r="G15" i="113"/>
  <c r="D15" i="113"/>
  <c r="I14" i="113"/>
  <c r="H14" i="113"/>
  <c r="G14" i="113"/>
  <c r="D14" i="113"/>
  <c r="I13" i="113"/>
  <c r="H13" i="113"/>
  <c r="G13" i="113"/>
  <c r="D13" i="113"/>
  <c r="I12" i="113"/>
  <c r="H12" i="113"/>
  <c r="G12" i="113"/>
  <c r="D12" i="113"/>
  <c r="I11" i="113"/>
  <c r="H11" i="113"/>
  <c r="G11" i="113"/>
  <c r="D11" i="113"/>
  <c r="I10" i="113"/>
  <c r="H10" i="113"/>
  <c r="G10" i="113"/>
  <c r="D10" i="113"/>
  <c r="I9" i="113"/>
  <c r="I23" i="113" s="1"/>
  <c r="H9" i="113"/>
  <c r="G9" i="113"/>
  <c r="G23" i="113" s="1"/>
  <c r="D9" i="113"/>
  <c r="I56" i="112"/>
  <c r="H56" i="112"/>
  <c r="F56" i="112"/>
  <c r="E56" i="112"/>
  <c r="C56" i="112"/>
  <c r="B56" i="112"/>
  <c r="L55" i="112"/>
  <c r="K55" i="112"/>
  <c r="J55" i="112"/>
  <c r="J56" i="112" s="1"/>
  <c r="G55" i="112"/>
  <c r="D55" i="112"/>
  <c r="I54" i="112"/>
  <c r="H54" i="112"/>
  <c r="F54" i="112"/>
  <c r="E54" i="112"/>
  <c r="C54" i="112"/>
  <c r="B54" i="112"/>
  <c r="L53" i="112"/>
  <c r="K53" i="112"/>
  <c r="J53" i="112"/>
  <c r="G53" i="112"/>
  <c r="D53" i="112"/>
  <c r="L52" i="112"/>
  <c r="K52" i="112"/>
  <c r="J52" i="112"/>
  <c r="G52" i="112"/>
  <c r="D52" i="112"/>
  <c r="L51" i="112"/>
  <c r="K51" i="112"/>
  <c r="J51" i="112"/>
  <c r="G51" i="112"/>
  <c r="D51" i="112"/>
  <c r="L50" i="112"/>
  <c r="K50" i="112"/>
  <c r="J50" i="112"/>
  <c r="G50" i="112"/>
  <c r="D50" i="112"/>
  <c r="I26" i="112"/>
  <c r="H26" i="112"/>
  <c r="F26" i="112"/>
  <c r="E26" i="112"/>
  <c r="C26" i="112"/>
  <c r="B26" i="112"/>
  <c r="L25" i="112"/>
  <c r="K25" i="112"/>
  <c r="J25" i="112"/>
  <c r="G25" i="112"/>
  <c r="D25" i="112"/>
  <c r="L24" i="112"/>
  <c r="K24" i="112"/>
  <c r="J24" i="112"/>
  <c r="G24" i="112"/>
  <c r="D24" i="112"/>
  <c r="I23" i="112"/>
  <c r="H23" i="112"/>
  <c r="F23" i="112"/>
  <c r="E23" i="112"/>
  <c r="C23" i="112"/>
  <c r="B23" i="112"/>
  <c r="L22" i="112"/>
  <c r="K22" i="112"/>
  <c r="J22" i="112"/>
  <c r="G22" i="112"/>
  <c r="D22" i="112"/>
  <c r="L21" i="112"/>
  <c r="K21" i="112"/>
  <c r="J21" i="112"/>
  <c r="G21" i="112"/>
  <c r="D21" i="112"/>
  <c r="L20" i="112"/>
  <c r="K20" i="112"/>
  <c r="J20" i="112"/>
  <c r="G20" i="112"/>
  <c r="D20" i="112"/>
  <c r="L19" i="112"/>
  <c r="K19" i="112"/>
  <c r="J19" i="112"/>
  <c r="G19" i="112"/>
  <c r="D19" i="112"/>
  <c r="L18" i="112"/>
  <c r="K18" i="112"/>
  <c r="J18" i="112"/>
  <c r="G18" i="112"/>
  <c r="D18" i="112"/>
  <c r="L17" i="112"/>
  <c r="K17" i="112"/>
  <c r="J17" i="112"/>
  <c r="G17" i="112"/>
  <c r="D17" i="112"/>
  <c r="L16" i="112"/>
  <c r="K16" i="112"/>
  <c r="J16" i="112"/>
  <c r="G16" i="112"/>
  <c r="D16" i="112"/>
  <c r="L15" i="112"/>
  <c r="K15" i="112"/>
  <c r="J15" i="112"/>
  <c r="G15" i="112"/>
  <c r="D15" i="112"/>
  <c r="L14" i="112"/>
  <c r="K14" i="112"/>
  <c r="J14" i="112"/>
  <c r="G14" i="112"/>
  <c r="D14" i="112"/>
  <c r="L13" i="112"/>
  <c r="K13" i="112"/>
  <c r="J13" i="112"/>
  <c r="G13" i="112"/>
  <c r="D13" i="112"/>
  <c r="L12" i="112"/>
  <c r="K12" i="112"/>
  <c r="J12" i="112"/>
  <c r="G12" i="112"/>
  <c r="D12" i="112"/>
  <c r="L11" i="112"/>
  <c r="K11" i="112"/>
  <c r="J11" i="112"/>
  <c r="G11" i="112"/>
  <c r="D11" i="112"/>
  <c r="L10" i="112"/>
  <c r="K10" i="112"/>
  <c r="J10" i="112"/>
  <c r="G10" i="112"/>
  <c r="D10" i="112"/>
  <c r="L9" i="112"/>
  <c r="K9" i="112"/>
  <c r="J9" i="112"/>
  <c r="G9" i="112"/>
  <c r="D9" i="112"/>
  <c r="C206" i="111"/>
  <c r="C207" i="111" s="1"/>
  <c r="I204" i="111"/>
  <c r="H204" i="111"/>
  <c r="G204" i="111"/>
  <c r="D204" i="111"/>
  <c r="I203" i="111"/>
  <c r="H203" i="111"/>
  <c r="G203" i="111"/>
  <c r="D203" i="111"/>
  <c r="I202" i="111"/>
  <c r="H202" i="111"/>
  <c r="G202" i="111"/>
  <c r="D202" i="111"/>
  <c r="I201" i="111"/>
  <c r="H201" i="111"/>
  <c r="G201" i="111"/>
  <c r="D201" i="111"/>
  <c r="I200" i="111"/>
  <c r="H200" i="111"/>
  <c r="G200" i="111"/>
  <c r="D200" i="111"/>
  <c r="I199" i="111"/>
  <c r="H199" i="111"/>
  <c r="G199" i="111"/>
  <c r="D199" i="111"/>
  <c r="I198" i="111"/>
  <c r="I205" i="111" s="1"/>
  <c r="H198" i="111"/>
  <c r="H205" i="111" s="1"/>
  <c r="G198" i="111"/>
  <c r="D198" i="111"/>
  <c r="D205" i="111" s="1"/>
  <c r="I196" i="111"/>
  <c r="H196" i="111"/>
  <c r="G196" i="111"/>
  <c r="I176" i="111"/>
  <c r="H176" i="111"/>
  <c r="G176" i="111"/>
  <c r="I174" i="111"/>
  <c r="H174" i="111"/>
  <c r="G174" i="111"/>
  <c r="D174" i="111"/>
  <c r="I173" i="111"/>
  <c r="H173" i="111"/>
  <c r="G173" i="111"/>
  <c r="D173" i="111"/>
  <c r="I172" i="111"/>
  <c r="H172" i="111"/>
  <c r="G172" i="111"/>
  <c r="D172" i="111"/>
  <c r="I171" i="111"/>
  <c r="H171" i="111"/>
  <c r="G171" i="111"/>
  <c r="D171" i="111"/>
  <c r="I170" i="111"/>
  <c r="H170" i="111"/>
  <c r="G170" i="111"/>
  <c r="D170" i="111"/>
  <c r="I169" i="111"/>
  <c r="H169" i="111"/>
  <c r="G169" i="111"/>
  <c r="D169" i="111"/>
  <c r="I168" i="111"/>
  <c r="H168" i="111"/>
  <c r="G168" i="111"/>
  <c r="D168" i="111"/>
  <c r="I167" i="111"/>
  <c r="H167" i="111"/>
  <c r="G167" i="111"/>
  <c r="D167" i="111"/>
  <c r="I166" i="111"/>
  <c r="H166" i="111"/>
  <c r="G166" i="111"/>
  <c r="D166" i="111"/>
  <c r="I165" i="111"/>
  <c r="H165" i="111"/>
  <c r="G165" i="111"/>
  <c r="D165" i="111"/>
  <c r="I164" i="111"/>
  <c r="H164" i="111"/>
  <c r="G164" i="111"/>
  <c r="D164" i="111"/>
  <c r="I163" i="111"/>
  <c r="H163" i="111"/>
  <c r="G163" i="111"/>
  <c r="D163" i="111"/>
  <c r="I162" i="111"/>
  <c r="H162" i="111"/>
  <c r="G162" i="111"/>
  <c r="D162" i="111"/>
  <c r="I161" i="111"/>
  <c r="I175" i="111" s="1"/>
  <c r="G161" i="111"/>
  <c r="D161" i="111"/>
  <c r="G138" i="111"/>
  <c r="F138" i="111"/>
  <c r="E138" i="111"/>
  <c r="C138" i="111"/>
  <c r="B138" i="111"/>
  <c r="I137" i="111"/>
  <c r="H137" i="111"/>
  <c r="D137" i="111"/>
  <c r="I136" i="111"/>
  <c r="H136" i="111"/>
  <c r="D136" i="111"/>
  <c r="G135" i="111"/>
  <c r="F135" i="111"/>
  <c r="E135" i="111"/>
  <c r="C135" i="111"/>
  <c r="B135" i="111"/>
  <c r="I134" i="111"/>
  <c r="H134" i="111"/>
  <c r="D134" i="111"/>
  <c r="J134" i="111" s="1"/>
  <c r="I133" i="111"/>
  <c r="H133" i="111"/>
  <c r="D133" i="111"/>
  <c r="I132" i="111"/>
  <c r="H132" i="111"/>
  <c r="D132" i="111"/>
  <c r="I131" i="111"/>
  <c r="H131" i="111"/>
  <c r="D131" i="111"/>
  <c r="I130" i="111"/>
  <c r="H130" i="111"/>
  <c r="D130" i="111"/>
  <c r="I129" i="111"/>
  <c r="H129" i="111"/>
  <c r="D129" i="111"/>
  <c r="I128" i="111"/>
  <c r="H128" i="111"/>
  <c r="D128" i="111"/>
  <c r="I127" i="111"/>
  <c r="H127" i="111"/>
  <c r="D127" i="111"/>
  <c r="I126" i="111"/>
  <c r="H126" i="111"/>
  <c r="D126" i="111"/>
  <c r="I125" i="111"/>
  <c r="H125" i="111"/>
  <c r="D125" i="111"/>
  <c r="I124" i="111"/>
  <c r="H124" i="111"/>
  <c r="D124" i="111"/>
  <c r="I123" i="111"/>
  <c r="H123" i="111"/>
  <c r="D123" i="111"/>
  <c r="F102" i="111"/>
  <c r="E102" i="111"/>
  <c r="C102" i="111"/>
  <c r="B102" i="111"/>
  <c r="I101" i="111"/>
  <c r="H101" i="111"/>
  <c r="G101" i="111"/>
  <c r="D101" i="111"/>
  <c r="I100" i="111"/>
  <c r="H100" i="111"/>
  <c r="G100" i="111"/>
  <c r="D100" i="111"/>
  <c r="F99" i="111"/>
  <c r="E99" i="111"/>
  <c r="E103" i="111" s="1"/>
  <c r="C99" i="111"/>
  <c r="B99" i="111"/>
  <c r="I98" i="111"/>
  <c r="H98" i="111"/>
  <c r="G98" i="111"/>
  <c r="D98" i="111"/>
  <c r="I97" i="111"/>
  <c r="H97" i="111"/>
  <c r="G97" i="111"/>
  <c r="D97" i="111"/>
  <c r="I96" i="111"/>
  <c r="H96" i="111"/>
  <c r="G96" i="111"/>
  <c r="D96" i="111"/>
  <c r="I95" i="111"/>
  <c r="H95" i="111"/>
  <c r="G95" i="111"/>
  <c r="D95" i="111"/>
  <c r="I94" i="111"/>
  <c r="H94" i="111"/>
  <c r="G94" i="111"/>
  <c r="D94" i="111"/>
  <c r="I93" i="111"/>
  <c r="H93" i="111"/>
  <c r="G93" i="111"/>
  <c r="D93" i="111"/>
  <c r="I92" i="111"/>
  <c r="H92" i="111"/>
  <c r="G92" i="111"/>
  <c r="D92" i="111"/>
  <c r="I91" i="111"/>
  <c r="H91" i="111"/>
  <c r="G91" i="111"/>
  <c r="D91" i="111"/>
  <c r="I90" i="111"/>
  <c r="H90" i="111"/>
  <c r="G90" i="111"/>
  <c r="D90" i="111"/>
  <c r="I89" i="111"/>
  <c r="H89" i="111"/>
  <c r="G89" i="111"/>
  <c r="D89" i="111"/>
  <c r="I88" i="111"/>
  <c r="H88" i="111"/>
  <c r="G88" i="111"/>
  <c r="D88" i="111"/>
  <c r="I87" i="111"/>
  <c r="H87" i="111"/>
  <c r="G87" i="111"/>
  <c r="D87" i="111"/>
  <c r="I86" i="111"/>
  <c r="H86" i="111"/>
  <c r="G86" i="111"/>
  <c r="D86" i="111"/>
  <c r="I85" i="111"/>
  <c r="H85" i="111"/>
  <c r="G85" i="111"/>
  <c r="D85" i="111"/>
  <c r="G63" i="111"/>
  <c r="G62" i="111"/>
  <c r="C62" i="111"/>
  <c r="I62" i="111" s="1"/>
  <c r="B62" i="111"/>
  <c r="D61" i="111"/>
  <c r="I60" i="111"/>
  <c r="H60" i="111"/>
  <c r="G60" i="111"/>
  <c r="D60" i="111"/>
  <c r="F59" i="111"/>
  <c r="F61" i="111" s="1"/>
  <c r="I61" i="111" s="1"/>
  <c r="E59" i="111"/>
  <c r="E61" i="111" s="1"/>
  <c r="H61" i="111" s="1"/>
  <c r="C59" i="111"/>
  <c r="B59" i="111"/>
  <c r="I58" i="111"/>
  <c r="H58" i="111"/>
  <c r="G58" i="111"/>
  <c r="D58" i="111"/>
  <c r="I57" i="111"/>
  <c r="H57" i="111"/>
  <c r="G57" i="111"/>
  <c r="D57" i="111"/>
  <c r="I56" i="111"/>
  <c r="H56" i="111"/>
  <c r="G56" i="111"/>
  <c r="D56" i="111"/>
  <c r="I55" i="111"/>
  <c r="H55" i="111"/>
  <c r="G55" i="111"/>
  <c r="D55" i="111"/>
  <c r="I54" i="111"/>
  <c r="H54" i="111"/>
  <c r="G54" i="111"/>
  <c r="D54" i="111"/>
  <c r="I53" i="111"/>
  <c r="H53" i="111"/>
  <c r="G53" i="111"/>
  <c r="D53" i="111"/>
  <c r="I52" i="111"/>
  <c r="H52" i="111"/>
  <c r="G52" i="111"/>
  <c r="D52" i="111"/>
  <c r="I51" i="111"/>
  <c r="H51" i="111"/>
  <c r="G51" i="111"/>
  <c r="D51" i="111"/>
  <c r="I50" i="111"/>
  <c r="H50" i="111"/>
  <c r="G50" i="111"/>
  <c r="D50" i="111"/>
  <c r="I49" i="111"/>
  <c r="H49" i="111"/>
  <c r="G49" i="111"/>
  <c r="D49" i="111"/>
  <c r="I48" i="111"/>
  <c r="H48" i="111"/>
  <c r="G48" i="111"/>
  <c r="D48" i="111"/>
  <c r="I47" i="111"/>
  <c r="H47" i="111"/>
  <c r="G47" i="111"/>
  <c r="G59" i="111" s="1"/>
  <c r="D47" i="111"/>
  <c r="F26" i="111"/>
  <c r="E26" i="111"/>
  <c r="C26" i="111"/>
  <c r="B26" i="111"/>
  <c r="I25" i="111"/>
  <c r="H25" i="111"/>
  <c r="G25" i="111"/>
  <c r="D25" i="111"/>
  <c r="I24" i="111"/>
  <c r="H24" i="111"/>
  <c r="G24" i="111"/>
  <c r="D24" i="111"/>
  <c r="F23" i="111"/>
  <c r="E23" i="111"/>
  <c r="E27" i="111" s="1"/>
  <c r="C23" i="111"/>
  <c r="B23" i="111"/>
  <c r="I22" i="111"/>
  <c r="H22" i="111"/>
  <c r="G22" i="111"/>
  <c r="D22" i="111"/>
  <c r="I21" i="111"/>
  <c r="H21" i="111"/>
  <c r="G21" i="111"/>
  <c r="D21" i="111"/>
  <c r="I20" i="111"/>
  <c r="H20" i="111"/>
  <c r="G20" i="111"/>
  <c r="D20" i="111"/>
  <c r="I19" i="111"/>
  <c r="H19" i="111"/>
  <c r="G19" i="111"/>
  <c r="D19" i="111"/>
  <c r="I18" i="111"/>
  <c r="H18" i="111"/>
  <c r="G18" i="111"/>
  <c r="D18" i="111"/>
  <c r="I17" i="111"/>
  <c r="H17" i="111"/>
  <c r="G17" i="111"/>
  <c r="D17" i="111"/>
  <c r="I16" i="111"/>
  <c r="H16" i="111"/>
  <c r="G16" i="111"/>
  <c r="D16" i="111"/>
  <c r="I15" i="111"/>
  <c r="H15" i="111"/>
  <c r="G15" i="111"/>
  <c r="D15" i="111"/>
  <c r="I14" i="111"/>
  <c r="H14" i="111"/>
  <c r="G14" i="111"/>
  <c r="D14" i="111"/>
  <c r="I13" i="111"/>
  <c r="H13" i="111"/>
  <c r="G13" i="111"/>
  <c r="D13" i="111"/>
  <c r="I12" i="111"/>
  <c r="H12" i="111"/>
  <c r="G12" i="111"/>
  <c r="D12" i="111"/>
  <c r="I11" i="111"/>
  <c r="H11" i="111"/>
  <c r="G11" i="111"/>
  <c r="D11" i="111"/>
  <c r="I10" i="111"/>
  <c r="H10" i="111"/>
  <c r="G10" i="111"/>
  <c r="D10" i="111"/>
  <c r="I9" i="111"/>
  <c r="H9" i="111"/>
  <c r="G9" i="111"/>
  <c r="D9" i="111"/>
  <c r="F75" i="110"/>
  <c r="E75" i="110"/>
  <c r="C75" i="110"/>
  <c r="B75" i="110"/>
  <c r="I74" i="110"/>
  <c r="H74" i="110"/>
  <c r="G74" i="110"/>
  <c r="D74" i="110"/>
  <c r="I73" i="110"/>
  <c r="H73" i="110"/>
  <c r="G73" i="110"/>
  <c r="D73" i="110"/>
  <c r="I72" i="110"/>
  <c r="H72" i="110"/>
  <c r="G72" i="110"/>
  <c r="D72" i="110"/>
  <c r="I71" i="110"/>
  <c r="H71" i="110"/>
  <c r="G71" i="110"/>
  <c r="D71" i="110"/>
  <c r="I70" i="110"/>
  <c r="H70" i="110"/>
  <c r="G70" i="110"/>
  <c r="D70" i="110"/>
  <c r="I69" i="110"/>
  <c r="H69" i="110"/>
  <c r="G69" i="110"/>
  <c r="D69" i="110"/>
  <c r="I68" i="110"/>
  <c r="H68" i="110"/>
  <c r="G68" i="110"/>
  <c r="D68" i="110"/>
  <c r="I67" i="110"/>
  <c r="H67" i="110"/>
  <c r="G67" i="110"/>
  <c r="D67" i="110"/>
  <c r="I66" i="110"/>
  <c r="H66" i="110"/>
  <c r="G66" i="110"/>
  <c r="D66" i="110"/>
  <c r="F64" i="110"/>
  <c r="F76" i="110" s="1"/>
  <c r="E64" i="110"/>
  <c r="C64" i="110"/>
  <c r="C76" i="110" s="1"/>
  <c r="B64" i="110"/>
  <c r="B76" i="110" s="1"/>
  <c r="I63" i="110"/>
  <c r="H63" i="110"/>
  <c r="G63" i="110"/>
  <c r="D63" i="110"/>
  <c r="I62" i="110"/>
  <c r="H62" i="110"/>
  <c r="G62" i="110"/>
  <c r="D62" i="110"/>
  <c r="I61" i="110"/>
  <c r="H61" i="110"/>
  <c r="G61" i="110"/>
  <c r="D61" i="110"/>
  <c r="I60" i="110"/>
  <c r="H60" i="110"/>
  <c r="G60" i="110"/>
  <c r="D60" i="110"/>
  <c r="I59" i="110"/>
  <c r="H59" i="110"/>
  <c r="G59" i="110"/>
  <c r="D59" i="110"/>
  <c r="I58" i="110"/>
  <c r="H58" i="110"/>
  <c r="G58" i="110"/>
  <c r="D58" i="110"/>
  <c r="I57" i="110"/>
  <c r="H57" i="110"/>
  <c r="G57" i="110"/>
  <c r="D57" i="110"/>
  <c r="I56" i="110"/>
  <c r="H56" i="110"/>
  <c r="G56" i="110"/>
  <c r="D56" i="110"/>
  <c r="I55" i="110"/>
  <c r="H55" i="110"/>
  <c r="G55" i="110"/>
  <c r="D55" i="110"/>
  <c r="I54" i="110"/>
  <c r="H54" i="110"/>
  <c r="G54" i="110"/>
  <c r="D54" i="110"/>
  <c r="I53" i="110"/>
  <c r="H53" i="110"/>
  <c r="G53" i="110"/>
  <c r="D53" i="110"/>
  <c r="I52" i="110"/>
  <c r="H52" i="110"/>
  <c r="G52" i="110"/>
  <c r="D52" i="110"/>
  <c r="I51" i="110"/>
  <c r="H51" i="110"/>
  <c r="G51" i="110"/>
  <c r="D51" i="110"/>
  <c r="F33" i="110"/>
  <c r="E33" i="110"/>
  <c r="C33" i="110"/>
  <c r="B33" i="110"/>
  <c r="I32" i="110"/>
  <c r="H32" i="110"/>
  <c r="G32" i="110"/>
  <c r="D32" i="110"/>
  <c r="I31" i="110"/>
  <c r="H31" i="110"/>
  <c r="G31" i="110"/>
  <c r="D31" i="110"/>
  <c r="I30" i="110"/>
  <c r="H30" i="110"/>
  <c r="G30" i="110"/>
  <c r="D30" i="110"/>
  <c r="I29" i="110"/>
  <c r="H29" i="110"/>
  <c r="G29" i="110"/>
  <c r="D29" i="110"/>
  <c r="I28" i="110"/>
  <c r="H28" i="110"/>
  <c r="G28" i="110"/>
  <c r="D28" i="110"/>
  <c r="I27" i="110"/>
  <c r="H27" i="110"/>
  <c r="G27" i="110"/>
  <c r="D27" i="110"/>
  <c r="I26" i="110"/>
  <c r="H26" i="110"/>
  <c r="G26" i="110"/>
  <c r="D26" i="110"/>
  <c r="I25" i="110"/>
  <c r="H25" i="110"/>
  <c r="G25" i="110"/>
  <c r="D25" i="110"/>
  <c r="I24" i="110"/>
  <c r="I33" i="110" s="1"/>
  <c r="H24" i="110"/>
  <c r="G24" i="110"/>
  <c r="G33" i="110" s="1"/>
  <c r="D24" i="110"/>
  <c r="F22" i="110"/>
  <c r="F34" i="110" s="1"/>
  <c r="E22" i="110"/>
  <c r="E34" i="110" s="1"/>
  <c r="C22" i="110"/>
  <c r="C34" i="110" s="1"/>
  <c r="B22" i="110"/>
  <c r="B34" i="110" s="1"/>
  <c r="I21" i="110"/>
  <c r="H21" i="110"/>
  <c r="G21" i="110"/>
  <c r="D21" i="110"/>
  <c r="I20" i="110"/>
  <c r="H20" i="110"/>
  <c r="G20" i="110"/>
  <c r="D20" i="110"/>
  <c r="I19" i="110"/>
  <c r="H19" i="110"/>
  <c r="G19" i="110"/>
  <c r="D19" i="110"/>
  <c r="I18" i="110"/>
  <c r="H18" i="110"/>
  <c r="G18" i="110"/>
  <c r="D18" i="110"/>
  <c r="I17" i="110"/>
  <c r="H17" i="110"/>
  <c r="G17" i="110"/>
  <c r="D17" i="110"/>
  <c r="I16" i="110"/>
  <c r="H16" i="110"/>
  <c r="G16" i="110"/>
  <c r="D16" i="110"/>
  <c r="I15" i="110"/>
  <c r="H15" i="110"/>
  <c r="G15" i="110"/>
  <c r="D15" i="110"/>
  <c r="I14" i="110"/>
  <c r="H14" i="110"/>
  <c r="G14" i="110"/>
  <c r="D14" i="110"/>
  <c r="I13" i="110"/>
  <c r="H13" i="110"/>
  <c r="G13" i="110"/>
  <c r="D13" i="110"/>
  <c r="I12" i="110"/>
  <c r="H12" i="110"/>
  <c r="G12" i="110"/>
  <c r="D12" i="110"/>
  <c r="I11" i="110"/>
  <c r="H11" i="110"/>
  <c r="G11" i="110"/>
  <c r="D11" i="110"/>
  <c r="I10" i="110"/>
  <c r="H10" i="110"/>
  <c r="G10" i="110"/>
  <c r="D10" i="110"/>
  <c r="I9" i="110"/>
  <c r="H9" i="110"/>
  <c r="G9" i="110"/>
  <c r="D9" i="110"/>
  <c r="I32" i="109"/>
  <c r="H32" i="109"/>
  <c r="F32" i="109"/>
  <c r="E32" i="109"/>
  <c r="C32" i="109"/>
  <c r="B32" i="109"/>
  <c r="L31" i="109"/>
  <c r="K31" i="109"/>
  <c r="J31" i="109"/>
  <c r="G31" i="109"/>
  <c r="D31" i="109"/>
  <c r="L30" i="109"/>
  <c r="K30" i="109"/>
  <c r="J30" i="109"/>
  <c r="G30" i="109"/>
  <c r="D30" i="109"/>
  <c r="L29" i="109"/>
  <c r="K29" i="109"/>
  <c r="J29" i="109"/>
  <c r="G29" i="109"/>
  <c r="D29" i="109"/>
  <c r="L28" i="109"/>
  <c r="K28" i="109"/>
  <c r="J28" i="109"/>
  <c r="G28" i="109"/>
  <c r="D28" i="109"/>
  <c r="L27" i="109"/>
  <c r="K27" i="109"/>
  <c r="J27" i="109"/>
  <c r="G27" i="109"/>
  <c r="D27" i="109"/>
  <c r="L26" i="109"/>
  <c r="K26" i="109"/>
  <c r="J26" i="109"/>
  <c r="G26" i="109"/>
  <c r="D26" i="109"/>
  <c r="L25" i="109"/>
  <c r="J25" i="109"/>
  <c r="G25" i="109"/>
  <c r="D25" i="109"/>
  <c r="L24" i="109"/>
  <c r="K24" i="109"/>
  <c r="J24" i="109"/>
  <c r="G24" i="109"/>
  <c r="D24" i="109"/>
  <c r="I22" i="109"/>
  <c r="H22" i="109"/>
  <c r="F22" i="109"/>
  <c r="E22" i="109"/>
  <c r="C22" i="109"/>
  <c r="B22" i="109"/>
  <c r="L21" i="109"/>
  <c r="K21" i="109"/>
  <c r="J21" i="109"/>
  <c r="G21" i="109"/>
  <c r="D21" i="109"/>
  <c r="L20" i="109"/>
  <c r="K20" i="109"/>
  <c r="J20" i="109"/>
  <c r="G20" i="109"/>
  <c r="D20" i="109"/>
  <c r="L19" i="109"/>
  <c r="K19" i="109"/>
  <c r="J19" i="109"/>
  <c r="G19" i="109"/>
  <c r="D19" i="109"/>
  <c r="L18" i="109"/>
  <c r="K18" i="109"/>
  <c r="J18" i="109"/>
  <c r="G18" i="109"/>
  <c r="D18" i="109"/>
  <c r="L17" i="109"/>
  <c r="K17" i="109"/>
  <c r="J17" i="109"/>
  <c r="G17" i="109"/>
  <c r="D17" i="109"/>
  <c r="L16" i="109"/>
  <c r="K16" i="109"/>
  <c r="J16" i="109"/>
  <c r="G16" i="109"/>
  <c r="D16" i="109"/>
  <c r="L15" i="109"/>
  <c r="K15" i="109"/>
  <c r="J15" i="109"/>
  <c r="G15" i="109"/>
  <c r="D15" i="109"/>
  <c r="L14" i="109"/>
  <c r="K14" i="109"/>
  <c r="J14" i="109"/>
  <c r="G14" i="109"/>
  <c r="D14" i="109"/>
  <c r="L13" i="109"/>
  <c r="K13" i="109"/>
  <c r="J13" i="109"/>
  <c r="G13" i="109"/>
  <c r="D13" i="109"/>
  <c r="L12" i="109"/>
  <c r="K12" i="109"/>
  <c r="J12" i="109"/>
  <c r="G12" i="109"/>
  <c r="D12" i="109"/>
  <c r="L11" i="109"/>
  <c r="K11" i="109"/>
  <c r="J11" i="109"/>
  <c r="G11" i="109"/>
  <c r="D11" i="109"/>
  <c r="L10" i="109"/>
  <c r="K10" i="109"/>
  <c r="J10" i="109"/>
  <c r="G10" i="109"/>
  <c r="D10" i="109"/>
  <c r="L9" i="109"/>
  <c r="K9" i="109"/>
  <c r="J9" i="109"/>
  <c r="G9" i="109"/>
  <c r="D9" i="109"/>
  <c r="I114" i="108"/>
  <c r="H114" i="108"/>
  <c r="G114" i="108"/>
  <c r="D114" i="108"/>
  <c r="I113" i="108"/>
  <c r="H113" i="108"/>
  <c r="G113" i="108"/>
  <c r="D113" i="108"/>
  <c r="I112" i="108"/>
  <c r="H112" i="108"/>
  <c r="G112" i="108"/>
  <c r="D112" i="108"/>
  <c r="I111" i="108"/>
  <c r="H111" i="108"/>
  <c r="G111" i="108"/>
  <c r="D111" i="108"/>
  <c r="I110" i="108"/>
  <c r="I115" i="108" s="1"/>
  <c r="H110" i="108"/>
  <c r="G110" i="108"/>
  <c r="D110" i="108"/>
  <c r="I107" i="108"/>
  <c r="J107" i="108" s="1"/>
  <c r="I106" i="108"/>
  <c r="J106" i="108" s="1"/>
  <c r="I105" i="108"/>
  <c r="I104" i="108"/>
  <c r="J104" i="108" s="1"/>
  <c r="I103" i="108"/>
  <c r="J103" i="108" s="1"/>
  <c r="I102" i="108"/>
  <c r="J102" i="108" s="1"/>
  <c r="I101" i="108"/>
  <c r="I100" i="108"/>
  <c r="J100" i="108" s="1"/>
  <c r="I99" i="108"/>
  <c r="J99" i="108" s="1"/>
  <c r="I98" i="108"/>
  <c r="J98" i="108" s="1"/>
  <c r="I97" i="108"/>
  <c r="I96" i="108"/>
  <c r="J96" i="108" s="1"/>
  <c r="I95" i="108"/>
  <c r="J95" i="108" s="1"/>
  <c r="I94" i="108"/>
  <c r="J94" i="108" s="1"/>
  <c r="I93" i="108"/>
  <c r="I92" i="108"/>
  <c r="J92" i="108" s="1"/>
  <c r="I91" i="108"/>
  <c r="J91" i="108" s="1"/>
  <c r="I90" i="108"/>
  <c r="J90" i="108" s="1"/>
  <c r="I89" i="108"/>
  <c r="I88" i="108"/>
  <c r="F73" i="108"/>
  <c r="E73" i="108"/>
  <c r="C73" i="108"/>
  <c r="B73" i="108"/>
  <c r="I72" i="108"/>
  <c r="H72" i="108"/>
  <c r="G72" i="108"/>
  <c r="D72" i="108"/>
  <c r="I71" i="108"/>
  <c r="H71" i="108"/>
  <c r="G71" i="108"/>
  <c r="D71" i="108"/>
  <c r="I70" i="108"/>
  <c r="H70" i="108"/>
  <c r="G70" i="108"/>
  <c r="D70" i="108"/>
  <c r="I69" i="108"/>
  <c r="H69" i="108"/>
  <c r="G69" i="108"/>
  <c r="D69" i="108"/>
  <c r="I68" i="108"/>
  <c r="H68" i="108"/>
  <c r="G68" i="108"/>
  <c r="D68" i="108"/>
  <c r="I67" i="108"/>
  <c r="H67" i="108"/>
  <c r="G67" i="108"/>
  <c r="D67" i="108"/>
  <c r="I66" i="108"/>
  <c r="H66" i="108"/>
  <c r="G66" i="108"/>
  <c r="D66" i="108"/>
  <c r="I65" i="108"/>
  <c r="H65" i="108"/>
  <c r="G65" i="108"/>
  <c r="D65" i="108"/>
  <c r="I64" i="108"/>
  <c r="H64" i="108"/>
  <c r="G64" i="108"/>
  <c r="G73" i="108" s="1"/>
  <c r="D64" i="108"/>
  <c r="F62" i="108"/>
  <c r="F74" i="108" s="1"/>
  <c r="E62" i="108"/>
  <c r="E74" i="108" s="1"/>
  <c r="C62" i="108"/>
  <c r="C74" i="108" s="1"/>
  <c r="B62" i="108"/>
  <c r="B74" i="108" s="1"/>
  <c r="I61" i="108"/>
  <c r="H61" i="108"/>
  <c r="G61" i="108"/>
  <c r="D61" i="108"/>
  <c r="I60" i="108"/>
  <c r="H60" i="108"/>
  <c r="G60" i="108"/>
  <c r="D60" i="108"/>
  <c r="I59" i="108"/>
  <c r="H59" i="108"/>
  <c r="G59" i="108"/>
  <c r="D59" i="108"/>
  <c r="I58" i="108"/>
  <c r="H58" i="108"/>
  <c r="G58" i="108"/>
  <c r="D58" i="108"/>
  <c r="I57" i="108"/>
  <c r="H57" i="108"/>
  <c r="G57" i="108"/>
  <c r="D57" i="108"/>
  <c r="I56" i="108"/>
  <c r="H56" i="108"/>
  <c r="G56" i="108"/>
  <c r="D56" i="108"/>
  <c r="I55" i="108"/>
  <c r="H55" i="108"/>
  <c r="G55" i="108"/>
  <c r="D55" i="108"/>
  <c r="I54" i="108"/>
  <c r="H54" i="108"/>
  <c r="G54" i="108"/>
  <c r="D54" i="108"/>
  <c r="I53" i="108"/>
  <c r="H53" i="108"/>
  <c r="G53" i="108"/>
  <c r="D53" i="108"/>
  <c r="I52" i="108"/>
  <c r="H52" i="108"/>
  <c r="G52" i="108"/>
  <c r="D52" i="108"/>
  <c r="I51" i="108"/>
  <c r="H51" i="108"/>
  <c r="G51" i="108"/>
  <c r="D51" i="108"/>
  <c r="I50" i="108"/>
  <c r="H50" i="108"/>
  <c r="G50" i="108"/>
  <c r="D50" i="108"/>
  <c r="I49" i="108"/>
  <c r="H49" i="108"/>
  <c r="G49" i="108"/>
  <c r="D49" i="108"/>
  <c r="F31" i="108"/>
  <c r="E31" i="108"/>
  <c r="C31" i="108"/>
  <c r="B31" i="108"/>
  <c r="I30" i="108"/>
  <c r="H30" i="108"/>
  <c r="G30" i="108"/>
  <c r="D30" i="108"/>
  <c r="I29" i="108"/>
  <c r="H29" i="108"/>
  <c r="G29" i="108"/>
  <c r="D29" i="108"/>
  <c r="I28" i="108"/>
  <c r="H28" i="108"/>
  <c r="G28" i="108"/>
  <c r="D28" i="108"/>
  <c r="I27" i="108"/>
  <c r="H27" i="108"/>
  <c r="G27" i="108"/>
  <c r="D27" i="108"/>
  <c r="I26" i="108"/>
  <c r="H26" i="108"/>
  <c r="G26" i="108"/>
  <c r="D26" i="108"/>
  <c r="I25" i="108"/>
  <c r="H25" i="108"/>
  <c r="G25" i="108"/>
  <c r="D25" i="108"/>
  <c r="I24" i="108"/>
  <c r="H24" i="108"/>
  <c r="G24" i="108"/>
  <c r="D24" i="108"/>
  <c r="F22" i="108"/>
  <c r="F32" i="108" s="1"/>
  <c r="E22" i="108"/>
  <c r="E32" i="108" s="1"/>
  <c r="D22" i="108"/>
  <c r="C22" i="108"/>
  <c r="B22" i="108"/>
  <c r="I21" i="108"/>
  <c r="H21" i="108"/>
  <c r="G21" i="108"/>
  <c r="I20" i="108"/>
  <c r="H20" i="108"/>
  <c r="G20" i="108"/>
  <c r="I19" i="108"/>
  <c r="H19" i="108"/>
  <c r="G19" i="108"/>
  <c r="I18" i="108"/>
  <c r="H18" i="108"/>
  <c r="G18" i="108"/>
  <c r="I17" i="108"/>
  <c r="H17" i="108"/>
  <c r="G17" i="108"/>
  <c r="I16" i="108"/>
  <c r="H16" i="108"/>
  <c r="G16" i="108"/>
  <c r="I15" i="108"/>
  <c r="H15" i="108"/>
  <c r="G15" i="108"/>
  <c r="I14" i="108"/>
  <c r="H14" i="108"/>
  <c r="G14" i="108"/>
  <c r="I13" i="108"/>
  <c r="H13" i="108"/>
  <c r="G13" i="108"/>
  <c r="I12" i="108"/>
  <c r="H12" i="108"/>
  <c r="G12" i="108"/>
  <c r="I11" i="108"/>
  <c r="H11" i="108"/>
  <c r="G11" i="108"/>
  <c r="I10" i="108"/>
  <c r="H10" i="108"/>
  <c r="G10" i="108"/>
  <c r="I9" i="108"/>
  <c r="H9" i="108"/>
  <c r="G9" i="108"/>
  <c r="J53" i="110" l="1"/>
  <c r="G197" i="111"/>
  <c r="B139" i="111"/>
  <c r="J54" i="110"/>
  <c r="D115" i="108"/>
  <c r="D116" i="108" s="1"/>
  <c r="D64" i="110"/>
  <c r="G205" i="111"/>
  <c r="M26" i="109"/>
  <c r="H115" i="108"/>
  <c r="H116" i="108" s="1"/>
  <c r="J22" i="109"/>
  <c r="M12" i="109"/>
  <c r="M16" i="109"/>
  <c r="M20" i="109"/>
  <c r="G64" i="110"/>
  <c r="J55" i="110"/>
  <c r="J57" i="110"/>
  <c r="J58" i="110"/>
  <c r="J59" i="110"/>
  <c r="J61" i="110"/>
  <c r="J62" i="110"/>
  <c r="J63" i="110"/>
  <c r="J67" i="110"/>
  <c r="J68" i="110"/>
  <c r="J70" i="110"/>
  <c r="J71" i="110"/>
  <c r="J72" i="110"/>
  <c r="J74" i="110"/>
  <c r="D175" i="111"/>
  <c r="D206" i="111" s="1"/>
  <c r="D207" i="111" s="1"/>
  <c r="H108" i="113"/>
  <c r="H109" i="113" s="1"/>
  <c r="D33" i="110"/>
  <c r="K26" i="112"/>
  <c r="M24" i="109"/>
  <c r="G22" i="109"/>
  <c r="M30" i="109"/>
  <c r="C55" i="113"/>
  <c r="C102" i="113"/>
  <c r="C110" i="113" s="1"/>
  <c r="D26" i="112"/>
  <c r="L26" i="112"/>
  <c r="M25" i="112"/>
  <c r="H57" i="112"/>
  <c r="M50" i="112"/>
  <c r="M52" i="112"/>
  <c r="M53" i="112"/>
  <c r="G56" i="112"/>
  <c r="F57" i="112"/>
  <c r="G54" i="112"/>
  <c r="E57" i="112"/>
  <c r="I33" i="109"/>
  <c r="M13" i="109"/>
  <c r="M17" i="109"/>
  <c r="M21" i="109"/>
  <c r="J32" i="109"/>
  <c r="J33" i="109" s="1"/>
  <c r="M27" i="109"/>
  <c r="M31" i="109"/>
  <c r="G115" i="108"/>
  <c r="G116" i="108" s="1"/>
  <c r="B32" i="108"/>
  <c r="H99" i="111"/>
  <c r="J137" i="111"/>
  <c r="E139" i="111"/>
  <c r="E140" i="111" s="1"/>
  <c r="G175" i="111"/>
  <c r="G206" i="111" s="1"/>
  <c r="G207" i="111" s="1"/>
  <c r="J163" i="111"/>
  <c r="J165" i="111"/>
  <c r="J166" i="111"/>
  <c r="J167" i="111"/>
  <c r="J169" i="111"/>
  <c r="J170" i="111"/>
  <c r="J171" i="111"/>
  <c r="J173" i="111"/>
  <c r="J174" i="111"/>
  <c r="G75" i="110"/>
  <c r="M11" i="109"/>
  <c r="M15" i="109"/>
  <c r="M19" i="109"/>
  <c r="G32" i="109"/>
  <c r="M25" i="109"/>
  <c r="M29" i="109"/>
  <c r="B33" i="109"/>
  <c r="H33" i="109"/>
  <c r="J9" i="110"/>
  <c r="H22" i="110"/>
  <c r="J12" i="110"/>
  <c r="J13" i="110"/>
  <c r="J14" i="110"/>
  <c r="J16" i="110"/>
  <c r="J17" i="110"/>
  <c r="J18" i="110"/>
  <c r="J20" i="110"/>
  <c r="J21" i="110"/>
  <c r="J25" i="110"/>
  <c r="J26" i="110"/>
  <c r="H33" i="110"/>
  <c r="J29" i="110"/>
  <c r="J30" i="110"/>
  <c r="J31" i="110"/>
  <c r="J47" i="111"/>
  <c r="J48" i="111"/>
  <c r="J49" i="111"/>
  <c r="J50" i="111"/>
  <c r="J51" i="111"/>
  <c r="J52" i="111"/>
  <c r="J53" i="111"/>
  <c r="J54" i="111"/>
  <c r="J23" i="112"/>
  <c r="G23" i="112"/>
  <c r="M12" i="112"/>
  <c r="M16" i="112"/>
  <c r="M20" i="112"/>
  <c r="J26" i="112"/>
  <c r="B27" i="112"/>
  <c r="H27" i="112"/>
  <c r="J54" i="112"/>
  <c r="J57" i="112" s="1"/>
  <c r="D56" i="112"/>
  <c r="M55" i="112"/>
  <c r="J47" i="113"/>
  <c r="J48" i="113"/>
  <c r="J49" i="113"/>
  <c r="J50" i="113"/>
  <c r="B102" i="113"/>
  <c r="B110" i="113" s="1"/>
  <c r="G76" i="110"/>
  <c r="I27" i="112"/>
  <c r="H23" i="111"/>
  <c r="D23" i="112"/>
  <c r="E27" i="112"/>
  <c r="E58" i="112" s="1"/>
  <c r="D54" i="112"/>
  <c r="B57" i="112"/>
  <c r="C27" i="113"/>
  <c r="C56" i="113" s="1"/>
  <c r="B55" i="113"/>
  <c r="H54" i="113"/>
  <c r="C33" i="109"/>
  <c r="C27" i="112"/>
  <c r="B56" i="113"/>
  <c r="F55" i="113"/>
  <c r="F56" i="113" s="1"/>
  <c r="I73" i="108"/>
  <c r="K22" i="109"/>
  <c r="E33" i="109"/>
  <c r="D22" i="110"/>
  <c r="D34" i="110" s="1"/>
  <c r="H64" i="110"/>
  <c r="D22" i="109"/>
  <c r="L22" i="109"/>
  <c r="M10" i="109"/>
  <c r="M14" i="109"/>
  <c r="M18" i="109"/>
  <c r="D32" i="109"/>
  <c r="L32" i="109"/>
  <c r="M28" i="109"/>
  <c r="F33" i="109"/>
  <c r="I64" i="110"/>
  <c r="I75" i="110"/>
  <c r="C63" i="111"/>
  <c r="J200" i="111"/>
  <c r="J201" i="111"/>
  <c r="M11" i="112"/>
  <c r="M15" i="112"/>
  <c r="G26" i="112"/>
  <c r="F27" i="112"/>
  <c r="M51" i="112"/>
  <c r="K54" i="112"/>
  <c r="K56" i="112"/>
  <c r="L56" i="112"/>
  <c r="J10" i="113"/>
  <c r="J11" i="113"/>
  <c r="J13" i="113"/>
  <c r="J14" i="113"/>
  <c r="J25" i="113"/>
  <c r="E27" i="113"/>
  <c r="E56" i="113" s="1"/>
  <c r="F102" i="113"/>
  <c r="F110" i="113" s="1"/>
  <c r="J105" i="113"/>
  <c r="J106" i="113"/>
  <c r="E110" i="113"/>
  <c r="F27" i="111"/>
  <c r="F64" i="111" s="1"/>
  <c r="F103" i="111"/>
  <c r="J162" i="111"/>
  <c r="H175" i="111"/>
  <c r="B27" i="111"/>
  <c r="B103" i="111"/>
  <c r="B140" i="111" s="1"/>
  <c r="I23" i="111"/>
  <c r="I26" i="111"/>
  <c r="C27" i="111"/>
  <c r="I99" i="111"/>
  <c r="J99" i="111" s="1"/>
  <c r="I102" i="111"/>
  <c r="C103" i="111"/>
  <c r="F139" i="111"/>
  <c r="I138" i="111"/>
  <c r="G139" i="111"/>
  <c r="J196" i="111"/>
  <c r="H197" i="111"/>
  <c r="J202" i="111"/>
  <c r="J203" i="111"/>
  <c r="J204" i="111"/>
  <c r="H26" i="111"/>
  <c r="H102" i="111"/>
  <c r="H138" i="111"/>
  <c r="J10" i="111"/>
  <c r="J11" i="111"/>
  <c r="J12" i="111"/>
  <c r="J14" i="111"/>
  <c r="J15" i="111"/>
  <c r="J16" i="111"/>
  <c r="J18" i="111"/>
  <c r="J19" i="111"/>
  <c r="J20" i="111"/>
  <c r="J22" i="111"/>
  <c r="G26" i="111"/>
  <c r="H59" i="111"/>
  <c r="J86" i="111"/>
  <c r="J87" i="111"/>
  <c r="J88" i="111"/>
  <c r="J90" i="111"/>
  <c r="J91" i="111"/>
  <c r="J92" i="111"/>
  <c r="J94" i="111"/>
  <c r="J95" i="111"/>
  <c r="J96" i="111"/>
  <c r="J98" i="111"/>
  <c r="G103" i="111"/>
  <c r="J100" i="111"/>
  <c r="G102" i="111"/>
  <c r="D135" i="111"/>
  <c r="J124" i="111"/>
  <c r="J128" i="111"/>
  <c r="J132" i="111"/>
  <c r="C139" i="111"/>
  <c r="I197" i="111"/>
  <c r="E206" i="111"/>
  <c r="E207" i="111" s="1"/>
  <c r="I108" i="108"/>
  <c r="I116" i="108" s="1"/>
  <c r="J111" i="108"/>
  <c r="J113" i="108"/>
  <c r="J114" i="108"/>
  <c r="J110" i="108"/>
  <c r="J15" i="113"/>
  <c r="J17" i="113"/>
  <c r="M19" i="112"/>
  <c r="K23" i="112"/>
  <c r="K27" i="112" s="1"/>
  <c r="M13" i="112"/>
  <c r="M17" i="112"/>
  <c r="M21" i="112"/>
  <c r="L23" i="112"/>
  <c r="M10" i="112"/>
  <c r="M14" i="112"/>
  <c r="M18" i="112"/>
  <c r="M22" i="112"/>
  <c r="J55" i="111"/>
  <c r="J56" i="111"/>
  <c r="J57" i="111"/>
  <c r="I135" i="111"/>
  <c r="J126" i="111"/>
  <c r="J130" i="111"/>
  <c r="D138" i="111"/>
  <c r="H135" i="111"/>
  <c r="J58" i="111"/>
  <c r="J60" i="111"/>
  <c r="J24" i="111"/>
  <c r="J85" i="113"/>
  <c r="J86" i="113"/>
  <c r="J87" i="113"/>
  <c r="J89" i="113"/>
  <c r="J90" i="113"/>
  <c r="J91" i="113"/>
  <c r="J93" i="113"/>
  <c r="J94" i="113"/>
  <c r="J95" i="113"/>
  <c r="J97" i="113"/>
  <c r="J51" i="113"/>
  <c r="J18" i="113"/>
  <c r="J19" i="113"/>
  <c r="J21" i="113"/>
  <c r="J22" i="113"/>
  <c r="G52" i="113"/>
  <c r="D23" i="113"/>
  <c r="D27" i="113" s="1"/>
  <c r="J49" i="108"/>
  <c r="J52" i="108"/>
  <c r="J53" i="108"/>
  <c r="J54" i="108"/>
  <c r="J56" i="108"/>
  <c r="J57" i="108"/>
  <c r="J58" i="108"/>
  <c r="J60" i="108"/>
  <c r="J61" i="108"/>
  <c r="J65" i="108"/>
  <c r="J66" i="108"/>
  <c r="J69" i="108"/>
  <c r="J70" i="108"/>
  <c r="J71" i="108"/>
  <c r="H62" i="108"/>
  <c r="D62" i="108"/>
  <c r="D73" i="108"/>
  <c r="H73" i="108"/>
  <c r="I22" i="108"/>
  <c r="J13" i="108"/>
  <c r="J25" i="108"/>
  <c r="J26" i="108"/>
  <c r="J28" i="108"/>
  <c r="J29" i="108"/>
  <c r="J30" i="108"/>
  <c r="G22" i="108"/>
  <c r="J10" i="108"/>
  <c r="J14" i="108"/>
  <c r="J18" i="108"/>
  <c r="J17" i="108"/>
  <c r="J21" i="108"/>
  <c r="I31" i="108"/>
  <c r="H22" i="108"/>
  <c r="J12" i="108"/>
  <c r="J16" i="108"/>
  <c r="J20" i="108"/>
  <c r="J11" i="108"/>
  <c r="J15" i="108"/>
  <c r="J19" i="108"/>
  <c r="G31" i="108"/>
  <c r="E64" i="111"/>
  <c r="J67" i="108"/>
  <c r="K32" i="109"/>
  <c r="K33" i="109" s="1"/>
  <c r="J27" i="110"/>
  <c r="G23" i="111"/>
  <c r="J50" i="108"/>
  <c r="J88" i="108"/>
  <c r="J10" i="110"/>
  <c r="J51" i="110"/>
  <c r="J9" i="108"/>
  <c r="C32" i="108"/>
  <c r="H31" i="108"/>
  <c r="H32" i="108" s="1"/>
  <c r="J24" i="108"/>
  <c r="J27" i="108"/>
  <c r="D31" i="108"/>
  <c r="D32" i="108" s="1"/>
  <c r="G62" i="108"/>
  <c r="G74" i="108" s="1"/>
  <c r="I62" i="108"/>
  <c r="J51" i="108"/>
  <c r="J55" i="108"/>
  <c r="J59" i="108"/>
  <c r="J64" i="108"/>
  <c r="J68" i="108"/>
  <c r="J72" i="108"/>
  <c r="J89" i="108"/>
  <c r="J93" i="108"/>
  <c r="J97" i="108"/>
  <c r="J101" i="108"/>
  <c r="J105" i="108"/>
  <c r="J112" i="108"/>
  <c r="M9" i="109"/>
  <c r="G22" i="110"/>
  <c r="G34" i="110" s="1"/>
  <c r="I22" i="110"/>
  <c r="I34" i="110" s="1"/>
  <c r="J11" i="110"/>
  <c r="J15" i="110"/>
  <c r="J19" i="110"/>
  <c r="J24" i="110"/>
  <c r="J28" i="110"/>
  <c r="J32" i="110"/>
  <c r="J52" i="110"/>
  <c r="J56" i="110"/>
  <c r="J60" i="110"/>
  <c r="E76" i="110"/>
  <c r="D75" i="110"/>
  <c r="H75" i="110"/>
  <c r="H76" i="110" s="1"/>
  <c r="J66" i="110"/>
  <c r="J69" i="110"/>
  <c r="J73" i="110"/>
  <c r="J9" i="111"/>
  <c r="J13" i="111"/>
  <c r="J17" i="111"/>
  <c r="J21" i="111"/>
  <c r="J25" i="111"/>
  <c r="D26" i="111"/>
  <c r="I63" i="111"/>
  <c r="D59" i="111"/>
  <c r="J61" i="111"/>
  <c r="G99" i="111"/>
  <c r="J198" i="111"/>
  <c r="B207" i="111"/>
  <c r="F206" i="111"/>
  <c r="F207" i="111" s="1"/>
  <c r="M24" i="112"/>
  <c r="C57" i="112"/>
  <c r="C58" i="112" s="1"/>
  <c r="G27" i="113"/>
  <c r="J99" i="113"/>
  <c r="D23" i="111"/>
  <c r="I59" i="111"/>
  <c r="G61" i="111"/>
  <c r="B63" i="111"/>
  <c r="D62" i="111"/>
  <c r="H62" i="111"/>
  <c r="J62" i="111" s="1"/>
  <c r="J85" i="111"/>
  <c r="J89" i="111"/>
  <c r="J93" i="111"/>
  <c r="J97" i="111"/>
  <c r="J101" i="111"/>
  <c r="D102" i="111"/>
  <c r="J123" i="111"/>
  <c r="J125" i="111"/>
  <c r="J127" i="111"/>
  <c r="J129" i="111"/>
  <c r="J131" i="111"/>
  <c r="J133" i="111"/>
  <c r="J136" i="111"/>
  <c r="J161" i="111"/>
  <c r="J164" i="111"/>
  <c r="J168" i="111"/>
  <c r="J172" i="111"/>
  <c r="J199" i="111"/>
  <c r="M9" i="112"/>
  <c r="L54" i="112"/>
  <c r="I57" i="112"/>
  <c r="H23" i="113"/>
  <c r="H27" i="113" s="1"/>
  <c r="I27" i="113"/>
  <c r="I52" i="113"/>
  <c r="I98" i="113"/>
  <c r="D99" i="111"/>
  <c r="J176" i="111"/>
  <c r="J9" i="113"/>
  <c r="J12" i="113"/>
  <c r="J16" i="113"/>
  <c r="J20" i="113"/>
  <c r="D52" i="113"/>
  <c r="D55" i="113" s="1"/>
  <c r="H52" i="113"/>
  <c r="G54" i="113"/>
  <c r="I54" i="113"/>
  <c r="J53" i="113"/>
  <c r="D98" i="113"/>
  <c r="D102" i="113" s="1"/>
  <c r="D110" i="113" s="1"/>
  <c r="H98" i="113"/>
  <c r="H102" i="113" s="1"/>
  <c r="J88" i="113"/>
  <c r="J92" i="113"/>
  <c r="J96" i="113"/>
  <c r="G101" i="113"/>
  <c r="G102" i="113" s="1"/>
  <c r="I101" i="113"/>
  <c r="J100" i="113"/>
  <c r="G108" i="113"/>
  <c r="G109" i="113" s="1"/>
  <c r="I108" i="113"/>
  <c r="I109" i="113" s="1"/>
  <c r="J104" i="113"/>
  <c r="J107" i="113"/>
  <c r="J24" i="113"/>
  <c r="J46" i="113"/>
  <c r="J84" i="113"/>
  <c r="D27" i="111" l="1"/>
  <c r="G27" i="111"/>
  <c r="G64" i="111" s="1"/>
  <c r="D33" i="109"/>
  <c r="M26" i="112"/>
  <c r="K57" i="112"/>
  <c r="K58" i="112" s="1"/>
  <c r="G57" i="112"/>
  <c r="F58" i="112"/>
  <c r="J138" i="111"/>
  <c r="D76" i="110"/>
  <c r="G55" i="113"/>
  <c r="G56" i="113" s="1"/>
  <c r="G140" i="111"/>
  <c r="J102" i="111"/>
  <c r="I139" i="111"/>
  <c r="I76" i="110"/>
  <c r="D27" i="112"/>
  <c r="D56" i="113"/>
  <c r="L33" i="109"/>
  <c r="G33" i="109"/>
  <c r="I58" i="112"/>
  <c r="L57" i="112"/>
  <c r="J26" i="111"/>
  <c r="H206" i="111"/>
  <c r="H207" i="111" s="1"/>
  <c r="G27" i="112"/>
  <c r="H103" i="111"/>
  <c r="M22" i="109"/>
  <c r="C64" i="111"/>
  <c r="H58" i="112"/>
  <c r="I55" i="113"/>
  <c r="I56" i="113" s="1"/>
  <c r="J26" i="113"/>
  <c r="H55" i="113"/>
  <c r="H56" i="113" s="1"/>
  <c r="D57" i="112"/>
  <c r="L27" i="112"/>
  <c r="L58" i="112" s="1"/>
  <c r="J27" i="112"/>
  <c r="J58" i="112" s="1"/>
  <c r="M54" i="112"/>
  <c r="I74" i="108"/>
  <c r="M32" i="109"/>
  <c r="H27" i="111"/>
  <c r="D139" i="111"/>
  <c r="J23" i="111"/>
  <c r="I102" i="113"/>
  <c r="I110" i="113" s="1"/>
  <c r="M23" i="112"/>
  <c r="D103" i="111"/>
  <c r="H34" i="110"/>
  <c r="F140" i="111"/>
  <c r="J22" i="110"/>
  <c r="J54" i="113"/>
  <c r="M56" i="112"/>
  <c r="J205" i="111"/>
  <c r="I103" i="111"/>
  <c r="I27" i="111"/>
  <c r="I64" i="111" s="1"/>
  <c r="B58" i="112"/>
  <c r="J197" i="111"/>
  <c r="J175" i="111"/>
  <c r="J59" i="111"/>
  <c r="H139" i="111"/>
  <c r="C140" i="111"/>
  <c r="I206" i="111"/>
  <c r="I207" i="111" s="1"/>
  <c r="I32" i="108"/>
  <c r="J115" i="108"/>
  <c r="J108" i="108"/>
  <c r="J52" i="113"/>
  <c r="G110" i="113"/>
  <c r="J98" i="113"/>
  <c r="H74" i="108"/>
  <c r="G32" i="108"/>
  <c r="D74" i="108"/>
  <c r="J62" i="108"/>
  <c r="J22" i="108"/>
  <c r="J23" i="113"/>
  <c r="J135" i="111"/>
  <c r="J139" i="111" s="1"/>
  <c r="J108" i="113"/>
  <c r="J109" i="113" s="1"/>
  <c r="J75" i="110"/>
  <c r="J73" i="108"/>
  <c r="J31" i="108"/>
  <c r="J64" i="110"/>
  <c r="H63" i="111"/>
  <c r="D63" i="111"/>
  <c r="D64" i="111" s="1"/>
  <c r="B64" i="111"/>
  <c r="J101" i="113"/>
  <c r="H110" i="113"/>
  <c r="J33" i="110"/>
  <c r="M27" i="112" l="1"/>
  <c r="G58" i="112"/>
  <c r="D140" i="111"/>
  <c r="H140" i="111"/>
  <c r="D58" i="112"/>
  <c r="J103" i="111"/>
  <c r="J140" i="111" s="1"/>
  <c r="M33" i="109"/>
  <c r="J34" i="110"/>
  <c r="I140" i="111"/>
  <c r="J55" i="113"/>
  <c r="J27" i="113"/>
  <c r="M57" i="112"/>
  <c r="J116" i="108"/>
  <c r="J27" i="111"/>
  <c r="J76" i="110"/>
  <c r="J102" i="113"/>
  <c r="J110" i="113" s="1"/>
  <c r="J206" i="111"/>
  <c r="J207" i="111" s="1"/>
  <c r="J74" i="108"/>
  <c r="J32" i="108"/>
  <c r="J63" i="111"/>
  <c r="H64" i="111"/>
  <c r="M58" i="112" l="1"/>
  <c r="J64" i="111"/>
  <c r="J56" i="113"/>
  <c r="I124" i="97" l="1"/>
  <c r="I125" i="97"/>
  <c r="I126" i="97"/>
  <c r="I127" i="97"/>
  <c r="I130" i="97"/>
  <c r="I131" i="97"/>
  <c r="I132" i="97"/>
  <c r="I133" i="97"/>
  <c r="I134" i="97"/>
  <c r="I135" i="97"/>
  <c r="I136" i="97"/>
  <c r="I137" i="97"/>
  <c r="I138" i="97"/>
  <c r="I139" i="97"/>
  <c r="I123" i="97"/>
  <c r="H124" i="97"/>
  <c r="H125" i="97"/>
  <c r="H126" i="97"/>
  <c r="H127" i="97"/>
  <c r="H130" i="97"/>
  <c r="H131" i="97"/>
  <c r="H132" i="97"/>
  <c r="H133" i="97"/>
  <c r="H134" i="97"/>
  <c r="H135" i="97"/>
  <c r="H136" i="97"/>
  <c r="H137" i="97"/>
  <c r="H138" i="97"/>
  <c r="H139" i="97"/>
  <c r="H123" i="97"/>
  <c r="H160" i="97"/>
  <c r="I160" i="97"/>
  <c r="H161" i="97"/>
  <c r="I161" i="97"/>
  <c r="H162" i="97"/>
  <c r="I162" i="97"/>
  <c r="H163" i="97"/>
  <c r="I163" i="97"/>
  <c r="H164" i="97"/>
  <c r="I164" i="97"/>
  <c r="H167" i="97"/>
  <c r="I167" i="97"/>
  <c r="H168" i="97"/>
  <c r="I168" i="97"/>
  <c r="H169" i="97"/>
  <c r="I169" i="97"/>
  <c r="H170" i="97"/>
  <c r="I170" i="97"/>
  <c r="H172" i="97"/>
  <c r="I172" i="97"/>
  <c r="H173" i="97"/>
  <c r="I173" i="97"/>
  <c r="H174" i="97"/>
  <c r="I174" i="97"/>
  <c r="H175" i="97"/>
  <c r="I175" i="97"/>
  <c r="H176" i="97"/>
  <c r="I176" i="97"/>
  <c r="H177" i="97"/>
  <c r="I177" i="97"/>
  <c r="H178" i="97"/>
  <c r="I178" i="97"/>
  <c r="H179" i="97"/>
  <c r="I179" i="97"/>
  <c r="H180" i="97"/>
  <c r="I180" i="97"/>
  <c r="H181" i="97"/>
  <c r="I181" i="97"/>
  <c r="H195" i="97"/>
  <c r="I195" i="97"/>
  <c r="H196" i="97"/>
  <c r="I196" i="97"/>
  <c r="H197" i="97"/>
  <c r="I197" i="97"/>
  <c r="H198" i="97"/>
  <c r="I198" i="97"/>
  <c r="H199" i="97"/>
  <c r="I199" i="97"/>
  <c r="H200" i="97"/>
  <c r="I200" i="97"/>
  <c r="H201" i="97"/>
  <c r="I201" i="97"/>
  <c r="H202" i="97"/>
  <c r="I202" i="97"/>
  <c r="H203" i="97"/>
  <c r="I203" i="97"/>
  <c r="H204" i="97"/>
  <c r="I204" i="97"/>
  <c r="H205" i="97"/>
  <c r="I205" i="97"/>
  <c r="I159" i="97"/>
  <c r="H159" i="97"/>
  <c r="G160" i="97"/>
  <c r="G161" i="97"/>
  <c r="G162" i="97"/>
  <c r="G163" i="97"/>
  <c r="G164" i="97"/>
  <c r="G159" i="97"/>
  <c r="D160" i="97"/>
  <c r="D161" i="97"/>
  <c r="D162" i="97"/>
  <c r="D163" i="97"/>
  <c r="D164" i="97"/>
  <c r="D159" i="97"/>
  <c r="H147" i="97"/>
  <c r="I147" i="97"/>
  <c r="H148" i="97"/>
  <c r="I148" i="97"/>
  <c r="H157" i="97"/>
  <c r="I157" i="97"/>
  <c r="H158" i="97"/>
  <c r="I158" i="97"/>
  <c r="I146" i="97"/>
  <c r="H146" i="97"/>
  <c r="G147" i="97"/>
  <c r="G148" i="97"/>
  <c r="G157" i="97"/>
  <c r="G158" i="97"/>
  <c r="G146" i="97"/>
  <c r="D147" i="97"/>
  <c r="D148" i="97"/>
  <c r="D157" i="97"/>
  <c r="D158" i="97"/>
  <c r="D146" i="97"/>
  <c r="G131" i="97"/>
  <c r="G132" i="97"/>
  <c r="G133" i="97"/>
  <c r="G134" i="97"/>
  <c r="G135" i="97"/>
  <c r="G136" i="97"/>
  <c r="G137" i="97"/>
  <c r="G138" i="97"/>
  <c r="G139" i="97"/>
  <c r="G130" i="97"/>
  <c r="D131" i="97"/>
  <c r="D132" i="97"/>
  <c r="D133" i="97"/>
  <c r="D134" i="97"/>
  <c r="D135" i="97"/>
  <c r="D136" i="97"/>
  <c r="D137" i="97"/>
  <c r="D138" i="97"/>
  <c r="D139" i="97"/>
  <c r="D130" i="97"/>
  <c r="G124" i="97"/>
  <c r="G125" i="97"/>
  <c r="G126" i="97"/>
  <c r="G127" i="97"/>
  <c r="G123" i="97"/>
  <c r="D124" i="97"/>
  <c r="D125" i="97"/>
  <c r="D126" i="97"/>
  <c r="D127" i="97"/>
  <c r="D123" i="97"/>
  <c r="H85" i="97"/>
  <c r="I85" i="97"/>
  <c r="H86" i="97"/>
  <c r="I86" i="97"/>
  <c r="H87" i="97"/>
  <c r="I87" i="97"/>
  <c r="H89" i="97"/>
  <c r="I89" i="97"/>
  <c r="H90" i="97"/>
  <c r="I90" i="97"/>
  <c r="H91" i="97"/>
  <c r="I91" i="97"/>
  <c r="H92" i="97"/>
  <c r="I92" i="97"/>
  <c r="H93" i="97"/>
  <c r="I93" i="97"/>
  <c r="I84" i="97"/>
  <c r="H84" i="97"/>
  <c r="G85" i="97"/>
  <c r="G86" i="97"/>
  <c r="G87" i="97"/>
  <c r="G89" i="97"/>
  <c r="G90" i="97"/>
  <c r="G91" i="97"/>
  <c r="G92" i="97"/>
  <c r="G93" i="97"/>
  <c r="G84" i="97"/>
  <c r="D85" i="97"/>
  <c r="D86" i="97"/>
  <c r="D87" i="97"/>
  <c r="D89" i="97"/>
  <c r="D90" i="97"/>
  <c r="D91" i="97"/>
  <c r="D92" i="97"/>
  <c r="D93" i="97"/>
  <c r="D84" i="97"/>
  <c r="H55" i="97"/>
  <c r="I55" i="97"/>
  <c r="H56" i="97"/>
  <c r="I56" i="97"/>
  <c r="H57" i="97"/>
  <c r="I57" i="97"/>
  <c r="H59" i="97"/>
  <c r="I59" i="97"/>
  <c r="H60" i="97"/>
  <c r="I60" i="97"/>
  <c r="H61" i="97"/>
  <c r="I61" i="97"/>
  <c r="H62" i="97"/>
  <c r="I62" i="97"/>
  <c r="H63" i="97"/>
  <c r="I63" i="97"/>
  <c r="H64" i="97"/>
  <c r="I64" i="97"/>
  <c r="H65" i="97"/>
  <c r="I65" i="97"/>
  <c r="H66" i="97"/>
  <c r="I66" i="97"/>
  <c r="H67" i="97"/>
  <c r="I67" i="97"/>
  <c r="H68" i="97"/>
  <c r="I68" i="97"/>
  <c r="H69" i="97"/>
  <c r="I69" i="97"/>
  <c r="H70" i="97"/>
  <c r="I70" i="97"/>
  <c r="I54" i="97"/>
  <c r="H54" i="97"/>
  <c r="G55" i="97"/>
  <c r="G56" i="97"/>
  <c r="G57" i="97"/>
  <c r="G59" i="97"/>
  <c r="G60" i="97"/>
  <c r="G61" i="97"/>
  <c r="G62" i="97"/>
  <c r="G63" i="97"/>
  <c r="G64" i="97"/>
  <c r="G65" i="97"/>
  <c r="G66" i="97"/>
  <c r="G67" i="97"/>
  <c r="G68" i="97"/>
  <c r="G69" i="97"/>
  <c r="G70" i="97"/>
  <c r="G54" i="97"/>
  <c r="D55" i="97"/>
  <c r="D56" i="97"/>
  <c r="D57" i="97"/>
  <c r="D59" i="97"/>
  <c r="D60" i="97"/>
  <c r="D61" i="97"/>
  <c r="D62" i="97"/>
  <c r="D63" i="97"/>
  <c r="D64" i="97"/>
  <c r="D65" i="97"/>
  <c r="D66" i="97"/>
  <c r="D67" i="97"/>
  <c r="D68" i="97"/>
  <c r="D69" i="97"/>
  <c r="D70" i="97"/>
  <c r="D54" i="97"/>
  <c r="H34" i="97"/>
  <c r="I34" i="97"/>
  <c r="H43" i="97"/>
  <c r="I43" i="97"/>
  <c r="H44" i="97"/>
  <c r="I44" i="97"/>
  <c r="H45" i="97"/>
  <c r="I45" i="97"/>
  <c r="H47" i="97"/>
  <c r="I47" i="97"/>
  <c r="H48" i="97"/>
  <c r="I48" i="97"/>
  <c r="H49" i="97"/>
  <c r="I49" i="97"/>
  <c r="H50" i="97"/>
  <c r="I50" i="97"/>
  <c r="H51" i="97"/>
  <c r="I51" i="97"/>
  <c r="I33" i="97"/>
  <c r="H33" i="97"/>
  <c r="G34" i="97"/>
  <c r="G43" i="97"/>
  <c r="G44" i="97"/>
  <c r="G45" i="97"/>
  <c r="G47" i="97"/>
  <c r="G48" i="97"/>
  <c r="G49" i="97"/>
  <c r="G50" i="97"/>
  <c r="G51" i="97"/>
  <c r="G33" i="97"/>
  <c r="D34" i="97"/>
  <c r="D43" i="97"/>
  <c r="D44" i="97"/>
  <c r="D45" i="97"/>
  <c r="D47" i="97"/>
  <c r="D48" i="97"/>
  <c r="D49" i="97"/>
  <c r="D50" i="97"/>
  <c r="D51" i="97"/>
  <c r="D33" i="97"/>
  <c r="H17" i="97"/>
  <c r="I17" i="97"/>
  <c r="H18" i="97"/>
  <c r="I18" i="97"/>
  <c r="H19" i="97"/>
  <c r="I19" i="97"/>
  <c r="H20" i="97"/>
  <c r="I20" i="97"/>
  <c r="H21" i="97"/>
  <c r="I21" i="97"/>
  <c r="H22" i="97"/>
  <c r="I22" i="97"/>
  <c r="H23" i="97"/>
  <c r="I23" i="97"/>
  <c r="H24" i="97"/>
  <c r="I24" i="97"/>
  <c r="I16" i="97"/>
  <c r="H16" i="97"/>
  <c r="H10" i="97"/>
  <c r="I10" i="97"/>
  <c r="H11" i="97"/>
  <c r="I11" i="97"/>
  <c r="H12" i="97"/>
  <c r="I12" i="97"/>
  <c r="H13" i="97"/>
  <c r="I13" i="97"/>
  <c r="I9" i="97"/>
  <c r="H9" i="97"/>
  <c r="G17" i="97"/>
  <c r="G18" i="97"/>
  <c r="G19" i="97"/>
  <c r="G20" i="97"/>
  <c r="G21" i="97"/>
  <c r="G22" i="97"/>
  <c r="G23" i="97"/>
  <c r="G24" i="97"/>
  <c r="G16" i="97"/>
  <c r="G10" i="97"/>
  <c r="G11" i="97"/>
  <c r="G12" i="97"/>
  <c r="G13" i="97"/>
  <c r="G9" i="97"/>
  <c r="D17" i="97"/>
  <c r="D18" i="97"/>
  <c r="D19" i="97"/>
  <c r="D20" i="97"/>
  <c r="D21" i="97"/>
  <c r="D22" i="97"/>
  <c r="D23" i="97"/>
  <c r="D24" i="97"/>
  <c r="D16" i="97"/>
  <c r="D10" i="97"/>
  <c r="D11" i="97"/>
  <c r="D12" i="97"/>
  <c r="D13" i="97"/>
  <c r="D9" i="97"/>
  <c r="K144" i="96"/>
  <c r="L144" i="96"/>
  <c r="K145" i="96"/>
  <c r="L145" i="96"/>
  <c r="L143" i="96"/>
  <c r="K143" i="96"/>
  <c r="J144" i="96"/>
  <c r="J145" i="96"/>
  <c r="J143" i="96"/>
  <c r="G144" i="96"/>
  <c r="G145" i="96"/>
  <c r="G143" i="96"/>
  <c r="D144" i="96"/>
  <c r="D145" i="96"/>
  <c r="D143" i="96"/>
  <c r="C146" i="96"/>
  <c r="E146" i="96"/>
  <c r="F146" i="96"/>
  <c r="H146" i="96"/>
  <c r="I146" i="96"/>
  <c r="B146" i="96"/>
  <c r="K137" i="96"/>
  <c r="L137" i="96"/>
  <c r="K138" i="96"/>
  <c r="L138" i="96"/>
  <c r="K139" i="96"/>
  <c r="L139" i="96"/>
  <c r="K140" i="96"/>
  <c r="L140" i="96"/>
  <c r="L136" i="96"/>
  <c r="K136" i="96"/>
  <c r="J137" i="96"/>
  <c r="J138" i="96"/>
  <c r="J139" i="96"/>
  <c r="J140" i="96"/>
  <c r="J136" i="96"/>
  <c r="G137" i="96"/>
  <c r="G138" i="96"/>
  <c r="G139" i="96"/>
  <c r="G140" i="96"/>
  <c r="G136" i="96"/>
  <c r="D137" i="96"/>
  <c r="D138" i="96"/>
  <c r="D139" i="96"/>
  <c r="D140" i="96"/>
  <c r="D136" i="96"/>
  <c r="C141" i="96"/>
  <c r="E141" i="96"/>
  <c r="F141" i="96"/>
  <c r="H141" i="96"/>
  <c r="I141" i="96"/>
  <c r="B141" i="96"/>
  <c r="J138" i="97" l="1"/>
  <c r="J134" i="97"/>
  <c r="J130" i="97"/>
  <c r="J124" i="97"/>
  <c r="D146" i="96"/>
  <c r="F147" i="96"/>
  <c r="K146" i="96"/>
  <c r="E147" i="96"/>
  <c r="H88" i="97"/>
  <c r="H94" i="97" s="1"/>
  <c r="I88" i="97"/>
  <c r="I94" i="97" s="1"/>
  <c r="D88" i="97"/>
  <c r="G88" i="97"/>
  <c r="G94" i="97" s="1"/>
  <c r="G46" i="97"/>
  <c r="G52" i="97" s="1"/>
  <c r="I46" i="97"/>
  <c r="I52" i="97" s="1"/>
  <c r="D46" i="97"/>
  <c r="D52" i="97" s="1"/>
  <c r="H46" i="97"/>
  <c r="H52" i="97" s="1"/>
  <c r="M138" i="96"/>
  <c r="I165" i="97"/>
  <c r="D165" i="97"/>
  <c r="D207" i="97" s="1"/>
  <c r="I206" i="97"/>
  <c r="H165" i="97"/>
  <c r="B147" i="96"/>
  <c r="M140" i="96"/>
  <c r="G165" i="97"/>
  <c r="G207" i="97" s="1"/>
  <c r="H206" i="97"/>
  <c r="H207" i="97" s="1"/>
  <c r="J123" i="97"/>
  <c r="J136" i="97"/>
  <c r="J132" i="97"/>
  <c r="J126" i="97"/>
  <c r="J51" i="97"/>
  <c r="J205" i="97"/>
  <c r="J204" i="97"/>
  <c r="J50" i="97"/>
  <c r="J48" i="97"/>
  <c r="J203" i="97"/>
  <c r="J202" i="97"/>
  <c r="J49" i="97"/>
  <c r="J201" i="97"/>
  <c r="J200" i="97"/>
  <c r="J195" i="97"/>
  <c r="J180" i="97"/>
  <c r="J181" i="97"/>
  <c r="J179" i="97"/>
  <c r="M144" i="96"/>
  <c r="M139" i="96"/>
  <c r="M137" i="96"/>
  <c r="L141" i="96"/>
  <c r="J146" i="96"/>
  <c r="J199" i="97"/>
  <c r="J198" i="97"/>
  <c r="J196" i="97"/>
  <c r="J146" i="97"/>
  <c r="J157" i="97"/>
  <c r="J159" i="97"/>
  <c r="J178" i="97"/>
  <c r="J177" i="97"/>
  <c r="J176" i="97"/>
  <c r="J175" i="97"/>
  <c r="J174" i="97"/>
  <c r="J172" i="97"/>
  <c r="J170" i="97"/>
  <c r="J169" i="97"/>
  <c r="J168" i="97"/>
  <c r="J167" i="97"/>
  <c r="J164" i="97"/>
  <c r="J163" i="97"/>
  <c r="J162" i="97"/>
  <c r="J161" i="97"/>
  <c r="J160" i="97"/>
  <c r="J13" i="97"/>
  <c r="J12" i="97"/>
  <c r="J11" i="97"/>
  <c r="J10" i="97"/>
  <c r="J24" i="97"/>
  <c r="J23" i="97"/>
  <c r="J22" i="97"/>
  <c r="J21" i="97"/>
  <c r="J20" i="97"/>
  <c r="J19" i="97"/>
  <c r="J18" i="97"/>
  <c r="J17" i="97"/>
  <c r="M143" i="96"/>
  <c r="G146" i="96"/>
  <c r="J197" i="97"/>
  <c r="J84" i="97"/>
  <c r="J158" i="97"/>
  <c r="J148" i="97"/>
  <c r="J139" i="97"/>
  <c r="J137" i="97"/>
  <c r="J135" i="97"/>
  <c r="J133" i="97"/>
  <c r="J131" i="97"/>
  <c r="J127" i="97"/>
  <c r="J125" i="97"/>
  <c r="J147" i="97"/>
  <c r="J173" i="97"/>
  <c r="J47" i="97"/>
  <c r="J45" i="97"/>
  <c r="J44" i="97"/>
  <c r="J43" i="97"/>
  <c r="J34" i="97"/>
  <c r="J93" i="97"/>
  <c r="J92" i="97"/>
  <c r="J91" i="97"/>
  <c r="J90" i="97"/>
  <c r="J89" i="97"/>
  <c r="J87" i="97"/>
  <c r="J86" i="97"/>
  <c r="J85" i="97"/>
  <c r="J70" i="97"/>
  <c r="J69" i="97"/>
  <c r="J68" i="97"/>
  <c r="J67" i="97"/>
  <c r="J66" i="97"/>
  <c r="J65" i="97"/>
  <c r="J64" i="97"/>
  <c r="J63" i="97"/>
  <c r="J62" i="97"/>
  <c r="J61" i="97"/>
  <c r="J60" i="97"/>
  <c r="J59" i="97"/>
  <c r="J57" i="97"/>
  <c r="J56" i="97"/>
  <c r="J55" i="97"/>
  <c r="D94" i="97"/>
  <c r="J9" i="97"/>
  <c r="J16" i="97"/>
  <c r="J33" i="97"/>
  <c r="J54" i="97"/>
  <c r="K141" i="96"/>
  <c r="L146" i="96"/>
  <c r="H147" i="96"/>
  <c r="G141" i="96"/>
  <c r="D141" i="96"/>
  <c r="D147" i="96" s="1"/>
  <c r="M136" i="96"/>
  <c r="I147" i="96"/>
  <c r="C147" i="96"/>
  <c r="J141" i="96"/>
  <c r="L98" i="96"/>
  <c r="L99" i="96"/>
  <c r="L100" i="96"/>
  <c r="L101" i="96"/>
  <c r="L102" i="96"/>
  <c r="L66" i="96"/>
  <c r="L67" i="96"/>
  <c r="L68" i="96"/>
  <c r="L69" i="96"/>
  <c r="L70" i="96"/>
  <c r="L71" i="96"/>
  <c r="L72" i="96"/>
  <c r="L73" i="96"/>
  <c r="L74" i="96"/>
  <c r="L75" i="96"/>
  <c r="L76" i="96"/>
  <c r="L77" i="96"/>
  <c r="L93" i="96"/>
  <c r="L94" i="96"/>
  <c r="L95" i="96"/>
  <c r="L96" i="96"/>
  <c r="L62" i="96"/>
  <c r="L63" i="96"/>
  <c r="L64" i="96"/>
  <c r="K98" i="96"/>
  <c r="M98" i="96" s="1"/>
  <c r="K99" i="96"/>
  <c r="M99" i="96" s="1"/>
  <c r="K100" i="96"/>
  <c r="M100" i="96" s="1"/>
  <c r="K101" i="96"/>
  <c r="M101" i="96" s="1"/>
  <c r="K102" i="96"/>
  <c r="M102" i="96" s="1"/>
  <c r="K66" i="96"/>
  <c r="M66" i="96" s="1"/>
  <c r="K67" i="96"/>
  <c r="M67" i="96" s="1"/>
  <c r="K68" i="96"/>
  <c r="M68" i="96" s="1"/>
  <c r="K69" i="96"/>
  <c r="M69" i="96" s="1"/>
  <c r="K70" i="96"/>
  <c r="M70" i="96" s="1"/>
  <c r="K71" i="96"/>
  <c r="M71" i="96" s="1"/>
  <c r="K72" i="96"/>
  <c r="M72" i="96" s="1"/>
  <c r="K73" i="96"/>
  <c r="M73" i="96" s="1"/>
  <c r="K74" i="96"/>
  <c r="M74" i="96" s="1"/>
  <c r="K75" i="96"/>
  <c r="M75" i="96" s="1"/>
  <c r="K76" i="96"/>
  <c r="M76" i="96" s="1"/>
  <c r="K77" i="96"/>
  <c r="M77" i="96" s="1"/>
  <c r="K93" i="96"/>
  <c r="M93" i="96" s="1"/>
  <c r="K94" i="96"/>
  <c r="M94" i="96" s="1"/>
  <c r="K95" i="96"/>
  <c r="M95" i="96" s="1"/>
  <c r="K96" i="96"/>
  <c r="M96" i="96" s="1"/>
  <c r="K62" i="96"/>
  <c r="M62" i="96" s="1"/>
  <c r="K63" i="96"/>
  <c r="M63" i="96" s="1"/>
  <c r="K64" i="96"/>
  <c r="M64" i="96" s="1"/>
  <c r="L61" i="96"/>
  <c r="K61" i="96"/>
  <c r="J62" i="96"/>
  <c r="J63" i="96"/>
  <c r="J64" i="96"/>
  <c r="J66" i="96"/>
  <c r="J67" i="96"/>
  <c r="J68" i="96"/>
  <c r="J69" i="96"/>
  <c r="J70" i="96"/>
  <c r="J71" i="96"/>
  <c r="J72" i="96"/>
  <c r="J73" i="96"/>
  <c r="J74" i="96"/>
  <c r="J75" i="96"/>
  <c r="J76" i="96"/>
  <c r="J77" i="96"/>
  <c r="J93" i="96"/>
  <c r="J94" i="96"/>
  <c r="J95" i="96"/>
  <c r="J96" i="96"/>
  <c r="J98" i="96"/>
  <c r="J99" i="96"/>
  <c r="J100" i="96"/>
  <c r="J101" i="96"/>
  <c r="J102" i="96"/>
  <c r="J61" i="96"/>
  <c r="G62" i="96"/>
  <c r="G63" i="96"/>
  <c r="G64" i="96"/>
  <c r="G66" i="96"/>
  <c r="G67" i="96"/>
  <c r="G68" i="96"/>
  <c r="G69" i="96"/>
  <c r="G70" i="96"/>
  <c r="G71" i="96"/>
  <c r="G72" i="96"/>
  <c r="G73" i="96"/>
  <c r="G74" i="96"/>
  <c r="G75" i="96"/>
  <c r="G76" i="96"/>
  <c r="G77" i="96"/>
  <c r="G93" i="96"/>
  <c r="G94" i="96"/>
  <c r="G95" i="96"/>
  <c r="G96" i="96"/>
  <c r="G98" i="96"/>
  <c r="G99" i="96"/>
  <c r="G100" i="96"/>
  <c r="G101" i="96"/>
  <c r="G102" i="96"/>
  <c r="G61" i="96"/>
  <c r="D62" i="96"/>
  <c r="D63" i="96"/>
  <c r="D64" i="96"/>
  <c r="D66" i="96"/>
  <c r="D67" i="96"/>
  <c r="D68" i="96"/>
  <c r="D69" i="96"/>
  <c r="D70" i="96"/>
  <c r="D71" i="96"/>
  <c r="D72" i="96"/>
  <c r="D73" i="96"/>
  <c r="D74" i="96"/>
  <c r="D75" i="96"/>
  <c r="D76" i="96"/>
  <c r="D77" i="96"/>
  <c r="D93" i="96"/>
  <c r="D94" i="96"/>
  <c r="D95" i="96"/>
  <c r="D96" i="96"/>
  <c r="D98" i="96"/>
  <c r="D99" i="96"/>
  <c r="D100" i="96"/>
  <c r="D101" i="96"/>
  <c r="D102" i="96"/>
  <c r="D61" i="96"/>
  <c r="K54" i="96"/>
  <c r="L54" i="96"/>
  <c r="K55" i="96"/>
  <c r="L55" i="96"/>
  <c r="K56" i="96"/>
  <c r="L56" i="96"/>
  <c r="K57" i="96"/>
  <c r="L57" i="96"/>
  <c r="K58" i="96"/>
  <c r="L58" i="96"/>
  <c r="L52" i="96"/>
  <c r="K52" i="96"/>
  <c r="L16" i="96"/>
  <c r="L17" i="96"/>
  <c r="L18" i="96"/>
  <c r="L19" i="96"/>
  <c r="L20" i="96"/>
  <c r="L21" i="96"/>
  <c r="L22" i="96"/>
  <c r="L23" i="96"/>
  <c r="L24" i="96"/>
  <c r="L10" i="96"/>
  <c r="L11" i="96"/>
  <c r="L12" i="96"/>
  <c r="L13" i="96"/>
  <c r="L9" i="96"/>
  <c r="K16" i="96"/>
  <c r="K17" i="96"/>
  <c r="K18" i="96"/>
  <c r="K19" i="96"/>
  <c r="K20" i="96"/>
  <c r="K21" i="96"/>
  <c r="K22" i="96"/>
  <c r="K23" i="96"/>
  <c r="K24" i="96"/>
  <c r="K10" i="96"/>
  <c r="K11" i="96"/>
  <c r="K12" i="96"/>
  <c r="K13" i="96"/>
  <c r="K9" i="96"/>
  <c r="J54" i="96"/>
  <c r="J55" i="96"/>
  <c r="J56" i="96"/>
  <c r="J57" i="96"/>
  <c r="J58" i="96"/>
  <c r="J52" i="96"/>
  <c r="J10" i="96"/>
  <c r="J11" i="96"/>
  <c r="J12" i="96"/>
  <c r="J13" i="96"/>
  <c r="J16" i="96"/>
  <c r="J17" i="96"/>
  <c r="J18" i="96"/>
  <c r="J19" i="96"/>
  <c r="J20" i="96"/>
  <c r="J21" i="96"/>
  <c r="J22" i="96"/>
  <c r="J23" i="96"/>
  <c r="J24" i="96"/>
  <c r="J9" i="96"/>
  <c r="G54" i="96"/>
  <c r="G55" i="96"/>
  <c r="G56" i="96"/>
  <c r="G57" i="96"/>
  <c r="G58" i="96"/>
  <c r="G52" i="96"/>
  <c r="G10" i="96"/>
  <c r="G11" i="96"/>
  <c r="G12" i="96"/>
  <c r="G13" i="96"/>
  <c r="G16" i="96"/>
  <c r="G17" i="96"/>
  <c r="G18" i="96"/>
  <c r="G19" i="96"/>
  <c r="G20" i="96"/>
  <c r="G21" i="96"/>
  <c r="G22" i="96"/>
  <c r="G23" i="96"/>
  <c r="G24" i="96"/>
  <c r="G9" i="96"/>
  <c r="D54" i="96"/>
  <c r="D55" i="96"/>
  <c r="D56" i="96"/>
  <c r="D57" i="96"/>
  <c r="D58" i="96"/>
  <c r="D52" i="96"/>
  <c r="D10" i="96"/>
  <c r="D11" i="96"/>
  <c r="D12" i="96"/>
  <c r="D13" i="96"/>
  <c r="D16" i="96"/>
  <c r="D17" i="96"/>
  <c r="D18" i="96"/>
  <c r="D19" i="96"/>
  <c r="D20" i="96"/>
  <c r="D21" i="96"/>
  <c r="D22" i="96"/>
  <c r="D23" i="96"/>
  <c r="D24" i="96"/>
  <c r="D9" i="96"/>
  <c r="C59" i="96"/>
  <c r="C104" i="96" s="1"/>
  <c r="E59" i="96"/>
  <c r="E104" i="96" s="1"/>
  <c r="F59" i="96"/>
  <c r="F104" i="96" s="1"/>
  <c r="H59" i="96"/>
  <c r="H104" i="96" s="1"/>
  <c r="B59" i="96"/>
  <c r="B104" i="96" s="1"/>
  <c r="I213" i="95"/>
  <c r="I214" i="95"/>
  <c r="I215" i="95"/>
  <c r="I204" i="95"/>
  <c r="I205" i="95"/>
  <c r="I206" i="95"/>
  <c r="I207" i="95"/>
  <c r="I208" i="95"/>
  <c r="I209" i="95"/>
  <c r="I210" i="95"/>
  <c r="H213" i="95"/>
  <c r="H214" i="95"/>
  <c r="H215" i="95"/>
  <c r="H204" i="95"/>
  <c r="H205" i="95"/>
  <c r="H206" i="95"/>
  <c r="H207" i="95"/>
  <c r="J207" i="95" s="1"/>
  <c r="H208" i="95"/>
  <c r="H209" i="95"/>
  <c r="H210" i="95"/>
  <c r="I203" i="95"/>
  <c r="H203" i="95"/>
  <c r="G204" i="95"/>
  <c r="G205" i="95"/>
  <c r="G206" i="95"/>
  <c r="G207" i="95"/>
  <c r="G208" i="95"/>
  <c r="G209" i="95"/>
  <c r="G210" i="95"/>
  <c r="G203" i="95"/>
  <c r="D204" i="95"/>
  <c r="D205" i="95"/>
  <c r="D206" i="95"/>
  <c r="D207" i="95"/>
  <c r="D208" i="95"/>
  <c r="D209" i="95"/>
  <c r="D210" i="95"/>
  <c r="D213" i="95"/>
  <c r="D214" i="95"/>
  <c r="D215" i="95"/>
  <c r="D203" i="95"/>
  <c r="H181" i="95"/>
  <c r="I181" i="95"/>
  <c r="H182" i="95"/>
  <c r="I182" i="95"/>
  <c r="H183" i="95"/>
  <c r="I183" i="95"/>
  <c r="H184" i="95"/>
  <c r="I184" i="95"/>
  <c r="H185" i="95"/>
  <c r="I185" i="95"/>
  <c r="H186" i="95"/>
  <c r="I186" i="95"/>
  <c r="H187" i="95"/>
  <c r="I187" i="95"/>
  <c r="H188" i="95"/>
  <c r="I188" i="95"/>
  <c r="H189" i="95"/>
  <c r="I189" i="95"/>
  <c r="H177" i="95"/>
  <c r="I177" i="95"/>
  <c r="H178" i="95"/>
  <c r="I178" i="95"/>
  <c r="H179" i="95"/>
  <c r="I179" i="95"/>
  <c r="I176" i="95"/>
  <c r="H176" i="95"/>
  <c r="G177" i="95"/>
  <c r="G178" i="95"/>
  <c r="G179" i="95"/>
  <c r="G181" i="95"/>
  <c r="G182" i="95"/>
  <c r="G183" i="95"/>
  <c r="G184" i="95"/>
  <c r="G185" i="95"/>
  <c r="G186" i="95"/>
  <c r="G187" i="95"/>
  <c r="G188" i="95"/>
  <c r="G189" i="95"/>
  <c r="G176" i="95"/>
  <c r="D177" i="95"/>
  <c r="D178" i="95"/>
  <c r="D179" i="95"/>
  <c r="D181" i="95"/>
  <c r="D182" i="95"/>
  <c r="D183" i="95"/>
  <c r="D184" i="95"/>
  <c r="D185" i="95"/>
  <c r="D186" i="95"/>
  <c r="D187" i="95"/>
  <c r="D188" i="95"/>
  <c r="D189" i="95"/>
  <c r="D176" i="95"/>
  <c r="C211" i="95"/>
  <c r="C217" i="95" s="1"/>
  <c r="E211" i="95"/>
  <c r="F211" i="95"/>
  <c r="F217" i="95" s="1"/>
  <c r="B211" i="95"/>
  <c r="B217" i="95" s="1"/>
  <c r="H85" i="95"/>
  <c r="C93" i="95"/>
  <c r="C99" i="95" s="1"/>
  <c r="E93" i="95"/>
  <c r="E99" i="95" s="1"/>
  <c r="F93" i="95"/>
  <c r="B93" i="95"/>
  <c r="G85" i="95"/>
  <c r="J85" i="95" s="1"/>
  <c r="C58" i="95"/>
  <c r="E58" i="95"/>
  <c r="C129" i="7"/>
  <c r="E129" i="7"/>
  <c r="F129" i="7"/>
  <c r="B129" i="7"/>
  <c r="I128" i="7"/>
  <c r="H128" i="7"/>
  <c r="G128" i="7"/>
  <c r="D128" i="7"/>
  <c r="I127" i="7"/>
  <c r="H127" i="7"/>
  <c r="G127" i="7"/>
  <c r="D127" i="7"/>
  <c r="I126" i="7"/>
  <c r="H126" i="7"/>
  <c r="G126" i="7"/>
  <c r="D126" i="7"/>
  <c r="I125" i="7"/>
  <c r="H125" i="7"/>
  <c r="G125" i="7"/>
  <c r="D125" i="7"/>
  <c r="I124" i="7"/>
  <c r="H124" i="7"/>
  <c r="G124" i="7"/>
  <c r="D124" i="7"/>
  <c r="I123" i="7"/>
  <c r="H123" i="7"/>
  <c r="G123" i="7"/>
  <c r="D123" i="7"/>
  <c r="I122" i="7"/>
  <c r="I129" i="7" s="1"/>
  <c r="H122" i="7"/>
  <c r="G122" i="7"/>
  <c r="G129" i="7" s="1"/>
  <c r="D122" i="7"/>
  <c r="D129" i="7" s="1"/>
  <c r="C105" i="7"/>
  <c r="C130" i="7" s="1"/>
  <c r="E105" i="7"/>
  <c r="E130" i="7" s="1"/>
  <c r="F105" i="7"/>
  <c r="F130" i="7" s="1"/>
  <c r="B105" i="7"/>
  <c r="B130" i="7" s="1"/>
  <c r="H44" i="7"/>
  <c r="I44" i="7"/>
  <c r="H45" i="7"/>
  <c r="I45" i="7"/>
  <c r="H46" i="7"/>
  <c r="I46" i="7"/>
  <c r="H47" i="7"/>
  <c r="I47" i="7"/>
  <c r="H48" i="7"/>
  <c r="I48" i="7"/>
  <c r="H49" i="7"/>
  <c r="I49" i="7"/>
  <c r="I43" i="7"/>
  <c r="H43" i="7"/>
  <c r="C50" i="7"/>
  <c r="E50" i="7"/>
  <c r="F50" i="7"/>
  <c r="I50" i="7" s="1"/>
  <c r="B50" i="7"/>
  <c r="C27" i="7"/>
  <c r="E27" i="7"/>
  <c r="F27" i="7"/>
  <c r="B27" i="7"/>
  <c r="G46" i="7"/>
  <c r="G47" i="7"/>
  <c r="G48" i="7"/>
  <c r="G49" i="7"/>
  <c r="G45" i="7"/>
  <c r="G44" i="7"/>
  <c r="G43" i="7"/>
  <c r="D46" i="7"/>
  <c r="D47" i="7"/>
  <c r="D48" i="7"/>
  <c r="D49" i="7"/>
  <c r="D45" i="7"/>
  <c r="D44" i="7"/>
  <c r="D43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I9" i="7"/>
  <c r="H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9" i="7"/>
  <c r="C49" i="6"/>
  <c r="E49" i="6"/>
  <c r="F49" i="6"/>
  <c r="H49" i="6"/>
  <c r="I49" i="6"/>
  <c r="B49" i="6"/>
  <c r="L45" i="6"/>
  <c r="L46" i="6"/>
  <c r="L47" i="6"/>
  <c r="L48" i="6"/>
  <c r="L44" i="6"/>
  <c r="L43" i="6"/>
  <c r="K43" i="6"/>
  <c r="K44" i="6"/>
  <c r="K45" i="6"/>
  <c r="M45" i="6" s="1"/>
  <c r="K46" i="6"/>
  <c r="M46" i="6" s="1"/>
  <c r="K47" i="6"/>
  <c r="M47" i="6" s="1"/>
  <c r="K48" i="6"/>
  <c r="M48" i="6" s="1"/>
  <c r="L42" i="6"/>
  <c r="K42" i="6"/>
  <c r="J43" i="6"/>
  <c r="J44" i="6"/>
  <c r="J45" i="6"/>
  <c r="J46" i="6"/>
  <c r="J47" i="6"/>
  <c r="J48" i="6"/>
  <c r="J42" i="6"/>
  <c r="G43" i="6"/>
  <c r="G44" i="6"/>
  <c r="G45" i="6"/>
  <c r="G46" i="6"/>
  <c r="G47" i="6"/>
  <c r="G48" i="6"/>
  <c r="G42" i="6"/>
  <c r="D43" i="6"/>
  <c r="D44" i="6"/>
  <c r="D45" i="6"/>
  <c r="D46" i="6"/>
  <c r="D47" i="6"/>
  <c r="D48" i="6"/>
  <c r="D42" i="6"/>
  <c r="K10" i="6"/>
  <c r="L10" i="6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L9" i="6"/>
  <c r="K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9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9" i="6"/>
  <c r="C122" i="5"/>
  <c r="E122" i="5"/>
  <c r="F122" i="5"/>
  <c r="B122" i="5"/>
  <c r="I86" i="5"/>
  <c r="H86" i="5"/>
  <c r="D87" i="5"/>
  <c r="D88" i="5"/>
  <c r="D89" i="5"/>
  <c r="D90" i="5"/>
  <c r="D91" i="5"/>
  <c r="D92" i="5"/>
  <c r="D93" i="5"/>
  <c r="D94" i="5"/>
  <c r="D95" i="5"/>
  <c r="D96" i="5"/>
  <c r="D86" i="5"/>
  <c r="D79" i="5"/>
  <c r="D80" i="5"/>
  <c r="D81" i="5"/>
  <c r="D82" i="5"/>
  <c r="D83" i="5"/>
  <c r="D84" i="5"/>
  <c r="D85" i="5"/>
  <c r="C97" i="5"/>
  <c r="E97" i="5"/>
  <c r="F97" i="5"/>
  <c r="B97" i="5"/>
  <c r="H112" i="5"/>
  <c r="I112" i="5"/>
  <c r="H113" i="5"/>
  <c r="I113" i="5"/>
  <c r="H114" i="5"/>
  <c r="I114" i="5"/>
  <c r="H115" i="5"/>
  <c r="I115" i="5"/>
  <c r="H116" i="5"/>
  <c r="I116" i="5"/>
  <c r="H117" i="5"/>
  <c r="I117" i="5"/>
  <c r="H118" i="5"/>
  <c r="I118" i="5"/>
  <c r="H119" i="5"/>
  <c r="I119" i="5"/>
  <c r="H120" i="5"/>
  <c r="I120" i="5"/>
  <c r="H121" i="5"/>
  <c r="I121" i="5"/>
  <c r="I111" i="5"/>
  <c r="H111" i="5"/>
  <c r="G112" i="5"/>
  <c r="G113" i="5"/>
  <c r="G114" i="5"/>
  <c r="G115" i="5"/>
  <c r="G116" i="5"/>
  <c r="G117" i="5"/>
  <c r="G118" i="5"/>
  <c r="G119" i="5"/>
  <c r="G120" i="5"/>
  <c r="G121" i="5"/>
  <c r="G111" i="5"/>
  <c r="D112" i="5"/>
  <c r="D113" i="5"/>
  <c r="D114" i="5"/>
  <c r="D115" i="5"/>
  <c r="D116" i="5"/>
  <c r="D117" i="5"/>
  <c r="D118" i="5"/>
  <c r="D119" i="5"/>
  <c r="D120" i="5"/>
  <c r="D121" i="5"/>
  <c r="D111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7" i="5"/>
  <c r="I87" i="5"/>
  <c r="H88" i="5"/>
  <c r="I88" i="5"/>
  <c r="H89" i="5"/>
  <c r="I89" i="5"/>
  <c r="H90" i="5"/>
  <c r="I90" i="5"/>
  <c r="H91" i="5"/>
  <c r="I91" i="5"/>
  <c r="H92" i="5"/>
  <c r="I92" i="5"/>
  <c r="H93" i="5"/>
  <c r="I93" i="5"/>
  <c r="H94" i="5"/>
  <c r="I94" i="5"/>
  <c r="H95" i="5"/>
  <c r="I95" i="5"/>
  <c r="H96" i="5"/>
  <c r="I96" i="5"/>
  <c r="I78" i="5"/>
  <c r="H78" i="5"/>
  <c r="G79" i="5"/>
  <c r="G80" i="5"/>
  <c r="G81" i="5"/>
  <c r="G82" i="5"/>
  <c r="G83" i="5"/>
  <c r="G84" i="5"/>
  <c r="G85" i="5"/>
  <c r="G87" i="5"/>
  <c r="G88" i="5"/>
  <c r="G89" i="5"/>
  <c r="G90" i="5"/>
  <c r="G91" i="5"/>
  <c r="G92" i="5"/>
  <c r="G93" i="5"/>
  <c r="G94" i="5"/>
  <c r="G95" i="5"/>
  <c r="G96" i="5"/>
  <c r="G78" i="5"/>
  <c r="D78" i="5"/>
  <c r="J122" i="7" l="1"/>
  <c r="J123" i="7"/>
  <c r="J124" i="7"/>
  <c r="J126" i="7"/>
  <c r="J127" i="7"/>
  <c r="J128" i="7"/>
  <c r="J208" i="95"/>
  <c r="J204" i="95"/>
  <c r="J121" i="5"/>
  <c r="J119" i="5"/>
  <c r="J117" i="5"/>
  <c r="J115" i="5"/>
  <c r="J215" i="95"/>
  <c r="J147" i="96"/>
  <c r="K147" i="96"/>
  <c r="M10" i="96"/>
  <c r="M21" i="96"/>
  <c r="M17" i="96"/>
  <c r="J209" i="95"/>
  <c r="J210" i="95"/>
  <c r="J206" i="95"/>
  <c r="J214" i="95"/>
  <c r="J205" i="95"/>
  <c r="J213" i="95"/>
  <c r="M141" i="96"/>
  <c r="G95" i="97"/>
  <c r="E217" i="95"/>
  <c r="G217" i="95" s="1"/>
  <c r="H211" i="95"/>
  <c r="D93" i="95"/>
  <c r="D99" i="95" s="1"/>
  <c r="B99" i="95"/>
  <c r="B100" i="95" s="1"/>
  <c r="I93" i="95"/>
  <c r="I99" i="95" s="1"/>
  <c r="F99" i="95"/>
  <c r="H93" i="95"/>
  <c r="H99" i="95" s="1"/>
  <c r="G93" i="95"/>
  <c r="D58" i="95"/>
  <c r="H58" i="95"/>
  <c r="D50" i="7"/>
  <c r="J113" i="5"/>
  <c r="D95" i="97"/>
  <c r="I95" i="97"/>
  <c r="J88" i="97"/>
  <c r="J94" i="97" s="1"/>
  <c r="H95" i="97"/>
  <c r="I207" i="97"/>
  <c r="J46" i="97"/>
  <c r="J52" i="97" s="1"/>
  <c r="M42" i="6"/>
  <c r="L97" i="96"/>
  <c r="L103" i="96" s="1"/>
  <c r="J165" i="97"/>
  <c r="M13" i="96"/>
  <c r="M24" i="96"/>
  <c r="M20" i="96"/>
  <c r="M16" i="96"/>
  <c r="L147" i="96"/>
  <c r="M9" i="6"/>
  <c r="D49" i="6"/>
  <c r="M43" i="6"/>
  <c r="J178" i="95"/>
  <c r="M12" i="96"/>
  <c r="M23" i="96"/>
  <c r="M19" i="96"/>
  <c r="L53" i="96"/>
  <c r="L59" i="96" s="1"/>
  <c r="J206" i="97"/>
  <c r="J120" i="5"/>
  <c r="J118" i="5"/>
  <c r="J116" i="5"/>
  <c r="J114" i="5"/>
  <c r="J112" i="5"/>
  <c r="J86" i="5"/>
  <c r="G97" i="5"/>
  <c r="J111" i="5"/>
  <c r="D122" i="5"/>
  <c r="D97" i="5"/>
  <c r="J97" i="96"/>
  <c r="J103" i="96" s="1"/>
  <c r="D53" i="96"/>
  <c r="D59" i="96" s="1"/>
  <c r="G53" i="96"/>
  <c r="G59" i="96" s="1"/>
  <c r="G97" i="96"/>
  <c r="G103" i="96" s="1"/>
  <c r="K97" i="96"/>
  <c r="K103" i="96" s="1"/>
  <c r="J53" i="96"/>
  <c r="J59" i="96" s="1"/>
  <c r="M9" i="96"/>
  <c r="K53" i="96"/>
  <c r="K59" i="96" s="1"/>
  <c r="D97" i="96"/>
  <c r="D103" i="96" s="1"/>
  <c r="M11" i="96"/>
  <c r="M22" i="96"/>
  <c r="M18" i="96"/>
  <c r="G147" i="96"/>
  <c r="J179" i="95"/>
  <c r="J177" i="95"/>
  <c r="J188" i="95"/>
  <c r="J186" i="95"/>
  <c r="J184" i="95"/>
  <c r="J187" i="95"/>
  <c r="J182" i="95"/>
  <c r="J185" i="95"/>
  <c r="J183" i="95"/>
  <c r="J181" i="95"/>
  <c r="M61" i="96"/>
  <c r="M97" i="96" s="1"/>
  <c r="M103" i="96" s="1"/>
  <c r="M52" i="96"/>
  <c r="F218" i="95"/>
  <c r="J176" i="95"/>
  <c r="M58" i="96"/>
  <c r="M57" i="96"/>
  <c r="M56" i="96"/>
  <c r="M55" i="96"/>
  <c r="M54" i="96"/>
  <c r="I59" i="96"/>
  <c r="I104" i="96" s="1"/>
  <c r="B218" i="95"/>
  <c r="D217" i="95"/>
  <c r="D211" i="95"/>
  <c r="I211" i="95"/>
  <c r="J189" i="95"/>
  <c r="G211" i="95"/>
  <c r="J203" i="95"/>
  <c r="C100" i="95"/>
  <c r="E100" i="95"/>
  <c r="F58" i="95"/>
  <c r="I58" i="95" s="1"/>
  <c r="H129" i="7"/>
  <c r="J49" i="7"/>
  <c r="J48" i="7"/>
  <c r="J47" i="7"/>
  <c r="J46" i="7"/>
  <c r="J45" i="7"/>
  <c r="J44" i="7"/>
  <c r="J125" i="7"/>
  <c r="I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H50" i="7"/>
  <c r="J43" i="7"/>
  <c r="J10" i="7"/>
  <c r="G27" i="7"/>
  <c r="J50" i="7"/>
  <c r="J9" i="7"/>
  <c r="D27" i="7"/>
  <c r="G50" i="7"/>
  <c r="H27" i="7"/>
  <c r="M24" i="6"/>
  <c r="M22" i="6"/>
  <c r="M21" i="6"/>
  <c r="M20" i="6"/>
  <c r="M19" i="6"/>
  <c r="M18" i="6"/>
  <c r="M17" i="6"/>
  <c r="M16" i="6"/>
  <c r="M14" i="6"/>
  <c r="M13" i="6"/>
  <c r="M12" i="6"/>
  <c r="M11" i="6"/>
  <c r="M10" i="6"/>
  <c r="K49" i="6"/>
  <c r="M44" i="6"/>
  <c r="M49" i="6" s="1"/>
  <c r="M23" i="6"/>
  <c r="J49" i="6"/>
  <c r="G49" i="6"/>
  <c r="L49" i="6"/>
  <c r="M15" i="6"/>
  <c r="M26" i="6"/>
  <c r="M25" i="6"/>
  <c r="B123" i="5"/>
  <c r="E123" i="5"/>
  <c r="G122" i="5"/>
  <c r="I122" i="5"/>
  <c r="F123" i="5"/>
  <c r="C123" i="5"/>
  <c r="I97" i="5"/>
  <c r="H122" i="5"/>
  <c r="J96" i="5"/>
  <c r="J95" i="5"/>
  <c r="J94" i="5"/>
  <c r="J93" i="5"/>
  <c r="J92" i="5"/>
  <c r="J91" i="5"/>
  <c r="J90" i="5"/>
  <c r="J89" i="5"/>
  <c r="J88" i="5"/>
  <c r="J87" i="5"/>
  <c r="J85" i="5"/>
  <c r="J84" i="5"/>
  <c r="J83" i="5"/>
  <c r="J82" i="5"/>
  <c r="J81" i="5"/>
  <c r="J80" i="5"/>
  <c r="J79" i="5"/>
  <c r="H97" i="5"/>
  <c r="J78" i="5"/>
  <c r="I54" i="5"/>
  <c r="I51" i="5"/>
  <c r="I52" i="5"/>
  <c r="I53" i="5"/>
  <c r="I50" i="5"/>
  <c r="I49" i="5"/>
  <c r="I47" i="5"/>
  <c r="I48" i="5"/>
  <c r="H54" i="5"/>
  <c r="H51" i="5"/>
  <c r="H52" i="5"/>
  <c r="H53" i="5"/>
  <c r="H50" i="5"/>
  <c r="H49" i="5"/>
  <c r="H47" i="5"/>
  <c r="H48" i="5"/>
  <c r="H45" i="5"/>
  <c r="H46" i="5"/>
  <c r="I45" i="5"/>
  <c r="I44" i="5"/>
  <c r="H44" i="5"/>
  <c r="G45" i="5"/>
  <c r="G46" i="5"/>
  <c r="G47" i="5"/>
  <c r="G48" i="5"/>
  <c r="G49" i="5"/>
  <c r="G50" i="5"/>
  <c r="G51" i="5"/>
  <c r="G52" i="5"/>
  <c r="G53" i="5"/>
  <c r="G54" i="5"/>
  <c r="G44" i="5"/>
  <c r="D45" i="5"/>
  <c r="D46" i="5"/>
  <c r="D47" i="5"/>
  <c r="D48" i="5"/>
  <c r="D49" i="5"/>
  <c r="D50" i="5"/>
  <c r="D51" i="5"/>
  <c r="D52" i="5"/>
  <c r="D53" i="5"/>
  <c r="D54" i="5"/>
  <c r="D44" i="5"/>
  <c r="C55" i="5"/>
  <c r="E55" i="5"/>
  <c r="F55" i="5"/>
  <c r="B55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17" i="5"/>
  <c r="I17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I9" i="5"/>
  <c r="H9" i="5"/>
  <c r="D18" i="5"/>
  <c r="D19" i="5"/>
  <c r="D20" i="5"/>
  <c r="D21" i="5"/>
  <c r="D22" i="5"/>
  <c r="D23" i="5"/>
  <c r="D24" i="5"/>
  <c r="D25" i="5"/>
  <c r="D26" i="5"/>
  <c r="D27" i="5"/>
  <c r="D17" i="5"/>
  <c r="D10" i="5"/>
  <c r="D11" i="5"/>
  <c r="D12" i="5"/>
  <c r="D13" i="5"/>
  <c r="D14" i="5"/>
  <c r="D15" i="5"/>
  <c r="D16" i="5"/>
  <c r="D9" i="5"/>
  <c r="C28" i="5"/>
  <c r="E28" i="5"/>
  <c r="F28" i="5"/>
  <c r="B28" i="5"/>
  <c r="J129" i="7" l="1"/>
  <c r="J207" i="97"/>
  <c r="J104" i="96"/>
  <c r="I217" i="95"/>
  <c r="I218" i="95" s="1"/>
  <c r="L104" i="96"/>
  <c r="D104" i="96"/>
  <c r="J93" i="95"/>
  <c r="J99" i="95" s="1"/>
  <c r="G99" i="95"/>
  <c r="C218" i="95"/>
  <c r="E218" i="95"/>
  <c r="G218" i="95" s="1"/>
  <c r="D100" i="95"/>
  <c r="H100" i="95"/>
  <c r="G58" i="95"/>
  <c r="J58" i="95" s="1"/>
  <c r="J95" i="97"/>
  <c r="D123" i="5"/>
  <c r="J27" i="7"/>
  <c r="J16" i="5"/>
  <c r="J12" i="5"/>
  <c r="J10" i="5"/>
  <c r="J27" i="5"/>
  <c r="J25" i="5"/>
  <c r="J23" i="5"/>
  <c r="J122" i="5"/>
  <c r="J14" i="5"/>
  <c r="J15" i="5"/>
  <c r="J13" i="5"/>
  <c r="J11" i="5"/>
  <c r="J26" i="5"/>
  <c r="G123" i="5"/>
  <c r="J44" i="5"/>
  <c r="J21" i="5"/>
  <c r="J45" i="5"/>
  <c r="I28" i="5"/>
  <c r="J24" i="5"/>
  <c r="J22" i="5"/>
  <c r="J20" i="5"/>
  <c r="I123" i="5"/>
  <c r="M53" i="96"/>
  <c r="M59" i="96" s="1"/>
  <c r="M104" i="96" s="1"/>
  <c r="J211" i="95"/>
  <c r="K104" i="96"/>
  <c r="G104" i="96"/>
  <c r="H217" i="95"/>
  <c r="D218" i="95"/>
  <c r="F100" i="95"/>
  <c r="I100" i="95" s="1"/>
  <c r="J19" i="5"/>
  <c r="H123" i="5"/>
  <c r="J97" i="5"/>
  <c r="J18" i="5"/>
  <c r="J9" i="5"/>
  <c r="H28" i="5"/>
  <c r="H55" i="5"/>
  <c r="D28" i="5"/>
  <c r="D55" i="5"/>
  <c r="J47" i="5"/>
  <c r="J48" i="5"/>
  <c r="J49" i="5"/>
  <c r="J53" i="5"/>
  <c r="J51" i="5"/>
  <c r="J50" i="5"/>
  <c r="J52" i="5"/>
  <c r="J54" i="5"/>
  <c r="G55" i="5"/>
  <c r="I55" i="5"/>
  <c r="J55" i="5" s="1"/>
  <c r="J17" i="5"/>
  <c r="H127" i="4"/>
  <c r="I127" i="4"/>
  <c r="H128" i="4"/>
  <c r="I128" i="4"/>
  <c r="H129" i="4"/>
  <c r="I129" i="4"/>
  <c r="H130" i="4"/>
  <c r="I130" i="4"/>
  <c r="H131" i="4"/>
  <c r="I131" i="4"/>
  <c r="H132" i="4"/>
  <c r="I132" i="4"/>
  <c r="H133" i="4"/>
  <c r="I133" i="4"/>
  <c r="H134" i="4"/>
  <c r="I134" i="4"/>
  <c r="H135" i="4"/>
  <c r="I135" i="4"/>
  <c r="H136" i="4"/>
  <c r="I136" i="4"/>
  <c r="H137" i="4"/>
  <c r="I137" i="4"/>
  <c r="H126" i="4"/>
  <c r="I126" i="4"/>
  <c r="I125" i="4"/>
  <c r="H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25" i="4"/>
  <c r="D126" i="4"/>
  <c r="D125" i="4"/>
  <c r="C138" i="4"/>
  <c r="E138" i="4"/>
  <c r="F138" i="4"/>
  <c r="B138" i="4"/>
  <c r="H119" i="4"/>
  <c r="I119" i="4"/>
  <c r="H120" i="4"/>
  <c r="I120" i="4"/>
  <c r="H121" i="4"/>
  <c r="I121" i="4"/>
  <c r="H122" i="4"/>
  <c r="I122" i="4"/>
  <c r="I118" i="4"/>
  <c r="H118" i="4"/>
  <c r="G119" i="4"/>
  <c r="G120" i="4"/>
  <c r="G121" i="4"/>
  <c r="G122" i="4"/>
  <c r="G118" i="4"/>
  <c r="D119" i="4"/>
  <c r="D120" i="4"/>
  <c r="D121" i="4"/>
  <c r="D122" i="4"/>
  <c r="D118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I83" i="4"/>
  <c r="H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83" i="4"/>
  <c r="C123" i="4"/>
  <c r="E123" i="4"/>
  <c r="F123" i="4"/>
  <c r="B123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51" i="4"/>
  <c r="I51" i="4"/>
  <c r="I50" i="4"/>
  <c r="H50" i="4"/>
  <c r="G52" i="4"/>
  <c r="G53" i="4"/>
  <c r="G54" i="4"/>
  <c r="G55" i="4"/>
  <c r="G56" i="4"/>
  <c r="G57" i="4"/>
  <c r="G58" i="4"/>
  <c r="G59" i="4"/>
  <c r="G60" i="4"/>
  <c r="G61" i="4"/>
  <c r="G62" i="4"/>
  <c r="G51" i="4"/>
  <c r="G50" i="4"/>
  <c r="D51" i="4"/>
  <c r="D50" i="4"/>
  <c r="C48" i="4"/>
  <c r="E48" i="4"/>
  <c r="F48" i="4"/>
  <c r="B48" i="4"/>
  <c r="I47" i="4"/>
  <c r="H47" i="4"/>
  <c r="D47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9" i="4"/>
  <c r="H43" i="4"/>
  <c r="I43" i="4"/>
  <c r="H44" i="4"/>
  <c r="I44" i="4"/>
  <c r="H45" i="4"/>
  <c r="I45" i="4"/>
  <c r="H46" i="4"/>
  <c r="I46" i="4"/>
  <c r="I42" i="4"/>
  <c r="H42" i="4"/>
  <c r="G43" i="4"/>
  <c r="G42" i="4"/>
  <c r="D42" i="4"/>
  <c r="D43" i="4"/>
  <c r="D44" i="4"/>
  <c r="D45" i="4"/>
  <c r="D46" i="4"/>
  <c r="I9" i="4"/>
  <c r="H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9" i="4"/>
  <c r="J126" i="4" l="1"/>
  <c r="J136" i="4"/>
  <c r="J133" i="4"/>
  <c r="J131" i="4"/>
  <c r="J129" i="4"/>
  <c r="J127" i="4"/>
  <c r="J100" i="4"/>
  <c r="J98" i="4"/>
  <c r="J96" i="4"/>
  <c r="J94" i="4"/>
  <c r="J92" i="4"/>
  <c r="J90" i="4"/>
  <c r="J88" i="4"/>
  <c r="J86" i="4"/>
  <c r="J84" i="4"/>
  <c r="J121" i="4"/>
  <c r="J217" i="95"/>
  <c r="J218" i="95" s="1"/>
  <c r="G100" i="95"/>
  <c r="J100" i="95" s="1"/>
  <c r="J119" i="4"/>
  <c r="J123" i="5"/>
  <c r="J101" i="4"/>
  <c r="J99" i="4"/>
  <c r="J97" i="4"/>
  <c r="J95" i="4"/>
  <c r="J93" i="4"/>
  <c r="J91" i="4"/>
  <c r="J89" i="4"/>
  <c r="J87" i="4"/>
  <c r="J85" i="4"/>
  <c r="J122" i="4"/>
  <c r="J120" i="4"/>
  <c r="J137" i="4"/>
  <c r="J135" i="4"/>
  <c r="J134" i="4"/>
  <c r="J132" i="4"/>
  <c r="J130" i="4"/>
  <c r="J128" i="4"/>
  <c r="J28" i="5"/>
  <c r="I138" i="4"/>
  <c r="J42" i="4"/>
  <c r="I123" i="4"/>
  <c r="J47" i="4"/>
  <c r="J50" i="4"/>
  <c r="J118" i="4"/>
  <c r="J83" i="4"/>
  <c r="B139" i="4"/>
  <c r="H138" i="4"/>
  <c r="J138" i="4" s="1"/>
  <c r="J125" i="4"/>
  <c r="C139" i="4"/>
  <c r="H218" i="95"/>
  <c r="G48" i="4"/>
  <c r="H123" i="4"/>
  <c r="F139" i="4"/>
  <c r="J46" i="4"/>
  <c r="D123" i="4"/>
  <c r="E139" i="4"/>
  <c r="G138" i="4"/>
  <c r="G123" i="4"/>
  <c r="J51" i="4"/>
  <c r="J62" i="4"/>
  <c r="J61" i="4"/>
  <c r="J60" i="4"/>
  <c r="J59" i="4"/>
  <c r="J58" i="4"/>
  <c r="J57" i="4"/>
  <c r="J56" i="4"/>
  <c r="J55" i="4"/>
  <c r="J54" i="4"/>
  <c r="J53" i="4"/>
  <c r="J52" i="4"/>
  <c r="D48" i="4"/>
  <c r="J45" i="4"/>
  <c r="J44" i="4"/>
  <c r="J43" i="4"/>
  <c r="J9" i="4"/>
  <c r="F89" i="3"/>
  <c r="C89" i="3"/>
  <c r="B89" i="3"/>
  <c r="C92" i="3"/>
  <c r="C93" i="3" s="1"/>
  <c r="E92" i="3"/>
  <c r="F92" i="3"/>
  <c r="H92" i="3"/>
  <c r="I92" i="3"/>
  <c r="B92" i="3"/>
  <c r="K91" i="3"/>
  <c r="L91" i="3"/>
  <c r="J91" i="3"/>
  <c r="G91" i="3"/>
  <c r="D91" i="3"/>
  <c r="K88" i="3"/>
  <c r="L88" i="3"/>
  <c r="K86" i="3"/>
  <c r="K87" i="3"/>
  <c r="J85" i="3"/>
  <c r="J86" i="3"/>
  <c r="J87" i="3"/>
  <c r="J88" i="3"/>
  <c r="G88" i="3"/>
  <c r="D84" i="3"/>
  <c r="D85" i="3"/>
  <c r="E85" i="3" s="1"/>
  <c r="K85" i="3" s="1"/>
  <c r="D86" i="3"/>
  <c r="D87" i="3"/>
  <c r="D88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AG45" i="3" s="1"/>
  <c r="L54" i="3"/>
  <c r="AH45" i="3" s="1"/>
  <c r="K55" i="3"/>
  <c r="L55" i="3"/>
  <c r="K56" i="3"/>
  <c r="L56" i="3"/>
  <c r="K57" i="3"/>
  <c r="L57" i="3"/>
  <c r="K58" i="3"/>
  <c r="L58" i="3"/>
  <c r="K59" i="3"/>
  <c r="L59" i="3"/>
  <c r="L47" i="3"/>
  <c r="K47" i="3"/>
  <c r="J48" i="3"/>
  <c r="J49" i="3"/>
  <c r="J50" i="3"/>
  <c r="J51" i="3"/>
  <c r="J52" i="3"/>
  <c r="J53" i="3"/>
  <c r="J54" i="3"/>
  <c r="J55" i="3"/>
  <c r="J56" i="3"/>
  <c r="J57" i="3"/>
  <c r="J58" i="3"/>
  <c r="J59" i="3"/>
  <c r="J47" i="3"/>
  <c r="G48" i="3"/>
  <c r="G49" i="3"/>
  <c r="G50" i="3"/>
  <c r="G51" i="3"/>
  <c r="G52" i="3"/>
  <c r="G53" i="3"/>
  <c r="G54" i="3"/>
  <c r="G55" i="3"/>
  <c r="G56" i="3"/>
  <c r="G57" i="3"/>
  <c r="G58" i="3"/>
  <c r="G59" i="3"/>
  <c r="G47" i="3"/>
  <c r="D48" i="3"/>
  <c r="D49" i="3"/>
  <c r="D50" i="3"/>
  <c r="D51" i="3"/>
  <c r="D52" i="3"/>
  <c r="D53" i="3"/>
  <c r="D54" i="3"/>
  <c r="D55" i="3"/>
  <c r="D56" i="3"/>
  <c r="D57" i="3"/>
  <c r="D58" i="3"/>
  <c r="D59" i="3"/>
  <c r="D47" i="3"/>
  <c r="K29" i="3"/>
  <c r="L29" i="3"/>
  <c r="K30" i="3"/>
  <c r="L30" i="3"/>
  <c r="K31" i="3"/>
  <c r="L31" i="3"/>
  <c r="K32" i="3"/>
  <c r="L32" i="3"/>
  <c r="L28" i="3"/>
  <c r="K28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L9" i="3"/>
  <c r="K9" i="3"/>
  <c r="J10" i="3"/>
  <c r="J11" i="3"/>
  <c r="J12" i="3"/>
  <c r="J13" i="3"/>
  <c r="J14" i="3"/>
  <c r="J15" i="3"/>
  <c r="J16" i="3"/>
  <c r="J17" i="3"/>
  <c r="J18" i="3"/>
  <c r="J19" i="3"/>
  <c r="J20" i="3"/>
  <c r="J21" i="3"/>
  <c r="J9" i="3"/>
  <c r="G10" i="3"/>
  <c r="G11" i="3"/>
  <c r="G12" i="3"/>
  <c r="G13" i="3"/>
  <c r="G14" i="3"/>
  <c r="G15" i="3"/>
  <c r="G16" i="3"/>
  <c r="G17" i="3"/>
  <c r="G18" i="3"/>
  <c r="G19" i="3"/>
  <c r="G20" i="3"/>
  <c r="G21" i="3"/>
  <c r="G9" i="3"/>
  <c r="D10" i="3"/>
  <c r="D11" i="3"/>
  <c r="D12" i="3"/>
  <c r="D13" i="3"/>
  <c r="D14" i="3"/>
  <c r="D15" i="3"/>
  <c r="D16" i="3"/>
  <c r="D17" i="3"/>
  <c r="D18" i="3"/>
  <c r="D19" i="3"/>
  <c r="D20" i="3"/>
  <c r="D21" i="3"/>
  <c r="D9" i="3"/>
  <c r="H117" i="2"/>
  <c r="I117" i="2"/>
  <c r="H118" i="2"/>
  <c r="I118" i="2"/>
  <c r="H119" i="2"/>
  <c r="I119" i="2"/>
  <c r="H120" i="2"/>
  <c r="I120" i="2"/>
  <c r="H121" i="2"/>
  <c r="I121" i="2"/>
  <c r="H122" i="2"/>
  <c r="I122" i="2"/>
  <c r="H123" i="2"/>
  <c r="I123" i="2"/>
  <c r="H124" i="2"/>
  <c r="I124" i="2"/>
  <c r="H125" i="2"/>
  <c r="I125" i="2"/>
  <c r="H126" i="2"/>
  <c r="I126" i="2"/>
  <c r="H127" i="2"/>
  <c r="I127" i="2"/>
  <c r="H128" i="2"/>
  <c r="I128" i="2"/>
  <c r="I116" i="2"/>
  <c r="H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16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I83" i="2"/>
  <c r="H83" i="2"/>
  <c r="G84" i="2"/>
  <c r="G85" i="2"/>
  <c r="G86" i="2"/>
  <c r="G87" i="2"/>
  <c r="G88" i="2"/>
  <c r="G89" i="2"/>
  <c r="G90" i="2"/>
  <c r="G91" i="2"/>
  <c r="G92" i="2"/>
  <c r="G93" i="2"/>
  <c r="G94" i="2"/>
  <c r="G95" i="2"/>
  <c r="G83" i="2"/>
  <c r="D84" i="2"/>
  <c r="D85" i="2"/>
  <c r="D86" i="2"/>
  <c r="D87" i="2"/>
  <c r="D88" i="2"/>
  <c r="D89" i="2"/>
  <c r="D90" i="2"/>
  <c r="D91" i="2"/>
  <c r="D92" i="2"/>
  <c r="D93" i="2"/>
  <c r="D94" i="2"/>
  <c r="D95" i="2"/>
  <c r="D83" i="2"/>
  <c r="H56" i="2"/>
  <c r="I56" i="2"/>
  <c r="H57" i="2"/>
  <c r="I57" i="2"/>
  <c r="H58" i="2"/>
  <c r="I58" i="2"/>
  <c r="H59" i="2"/>
  <c r="I59" i="2"/>
  <c r="I51" i="2"/>
  <c r="H51" i="2"/>
  <c r="I48" i="2"/>
  <c r="H49" i="2"/>
  <c r="H50" i="2"/>
  <c r="H48" i="2"/>
  <c r="G51" i="2"/>
  <c r="G56" i="2"/>
  <c r="G57" i="2"/>
  <c r="G58" i="2"/>
  <c r="G59" i="2"/>
  <c r="G49" i="2"/>
  <c r="G50" i="2"/>
  <c r="G48" i="2"/>
  <c r="D56" i="2"/>
  <c r="D57" i="2"/>
  <c r="D58" i="2"/>
  <c r="D59" i="2"/>
  <c r="D49" i="2"/>
  <c r="D50" i="2"/>
  <c r="D51" i="2"/>
  <c r="D48" i="2"/>
  <c r="H30" i="2"/>
  <c r="I30" i="2"/>
  <c r="H31" i="2"/>
  <c r="I31" i="2"/>
  <c r="H32" i="2"/>
  <c r="I32" i="2"/>
  <c r="I29" i="2"/>
  <c r="H2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I9" i="2"/>
  <c r="H9" i="2"/>
  <c r="G30" i="2"/>
  <c r="G31" i="2"/>
  <c r="G32" i="2"/>
  <c r="G2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9" i="2"/>
  <c r="D30" i="2"/>
  <c r="D31" i="2"/>
  <c r="D32" i="2"/>
  <c r="D2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9" i="2"/>
  <c r="C61" i="2"/>
  <c r="I139" i="4" l="1"/>
  <c r="B93" i="3"/>
  <c r="D129" i="2"/>
  <c r="H129" i="2"/>
  <c r="J123" i="4"/>
  <c r="K33" i="3"/>
  <c r="D60" i="3"/>
  <c r="J60" i="3"/>
  <c r="K60" i="3"/>
  <c r="G60" i="3"/>
  <c r="L33" i="3"/>
  <c r="L60" i="3"/>
  <c r="D89" i="3"/>
  <c r="G92" i="3"/>
  <c r="K92" i="3"/>
  <c r="I129" i="2"/>
  <c r="G129" i="2"/>
  <c r="D33" i="2"/>
  <c r="H33" i="2"/>
  <c r="D60" i="2"/>
  <c r="G60" i="2"/>
  <c r="H60" i="2"/>
  <c r="I33" i="2"/>
  <c r="G33" i="2"/>
  <c r="J119" i="2"/>
  <c r="G139" i="4"/>
  <c r="D92" i="3"/>
  <c r="H139" i="4"/>
  <c r="L92" i="3"/>
  <c r="J48" i="2"/>
  <c r="M91" i="3"/>
  <c r="J92" i="3"/>
  <c r="E89" i="3"/>
  <c r="E93" i="3" s="1"/>
  <c r="M20" i="3"/>
  <c r="M18" i="3"/>
  <c r="M16" i="3"/>
  <c r="M14" i="3"/>
  <c r="M12" i="3"/>
  <c r="M10" i="3"/>
  <c r="M88" i="3"/>
  <c r="L85" i="3"/>
  <c r="G85" i="3"/>
  <c r="M85" i="3" s="1"/>
  <c r="L87" i="3"/>
  <c r="G87" i="3"/>
  <c r="M87" i="3" s="1"/>
  <c r="L86" i="3"/>
  <c r="G86" i="3"/>
  <c r="M86" i="3" s="1"/>
  <c r="G84" i="3"/>
  <c r="H84" i="3" s="1"/>
  <c r="F93" i="3"/>
  <c r="M21" i="3"/>
  <c r="M19" i="3"/>
  <c r="M17" i="3"/>
  <c r="M15" i="3"/>
  <c r="M13" i="3"/>
  <c r="M11" i="3"/>
  <c r="M47" i="3"/>
  <c r="B61" i="3"/>
  <c r="M9" i="3"/>
  <c r="M58" i="3"/>
  <c r="M55" i="3"/>
  <c r="M53" i="3"/>
  <c r="M51" i="3"/>
  <c r="M49" i="3"/>
  <c r="H61" i="3"/>
  <c r="E61" i="3"/>
  <c r="M59" i="3"/>
  <c r="M57" i="3"/>
  <c r="M56" i="3"/>
  <c r="M54" i="3"/>
  <c r="AI45" i="3" s="1"/>
  <c r="M52" i="3"/>
  <c r="M50" i="3"/>
  <c r="M48" i="3"/>
  <c r="I61" i="3"/>
  <c r="F61" i="3"/>
  <c r="C61" i="3"/>
  <c r="J95" i="2"/>
  <c r="J93" i="2"/>
  <c r="J91" i="2"/>
  <c r="J89" i="2"/>
  <c r="J87" i="2"/>
  <c r="J85" i="2"/>
  <c r="J128" i="2"/>
  <c r="J126" i="2"/>
  <c r="J125" i="2"/>
  <c r="J123" i="2"/>
  <c r="J121" i="2"/>
  <c r="J117" i="2"/>
  <c r="J83" i="2"/>
  <c r="J94" i="2"/>
  <c r="J92" i="2"/>
  <c r="J90" i="2"/>
  <c r="J88" i="2"/>
  <c r="J86" i="2"/>
  <c r="J84" i="2"/>
  <c r="J127" i="2"/>
  <c r="J124" i="2"/>
  <c r="J122" i="2"/>
  <c r="J120" i="2"/>
  <c r="J118" i="2"/>
  <c r="J58" i="2"/>
  <c r="J56" i="2"/>
  <c r="J116" i="2"/>
  <c r="J59" i="2"/>
  <c r="J57" i="2"/>
  <c r="J51" i="2"/>
  <c r="J9" i="2"/>
  <c r="J21" i="2"/>
  <c r="J19" i="2"/>
  <c r="J17" i="2"/>
  <c r="J15" i="2"/>
  <c r="J13" i="2"/>
  <c r="J11" i="2"/>
  <c r="J29" i="2"/>
  <c r="J31" i="2"/>
  <c r="B61" i="2"/>
  <c r="F61" i="2"/>
  <c r="I61" i="2" s="1"/>
  <c r="J22" i="2"/>
  <c r="J20" i="2"/>
  <c r="J18" i="2"/>
  <c r="J14" i="2"/>
  <c r="J12" i="2"/>
  <c r="J10" i="2"/>
  <c r="J32" i="2"/>
  <c r="J30" i="2"/>
  <c r="E61" i="2"/>
  <c r="J16" i="2"/>
  <c r="F24" i="107"/>
  <c r="E24" i="107"/>
  <c r="C24" i="107"/>
  <c r="B24" i="107"/>
  <c r="I23" i="107"/>
  <c r="I24" i="107" s="1"/>
  <c r="H23" i="107"/>
  <c r="H24" i="107" s="1"/>
  <c r="G23" i="107"/>
  <c r="G24" i="107" s="1"/>
  <c r="D23" i="107"/>
  <c r="D24" i="107" s="1"/>
  <c r="F12" i="107"/>
  <c r="E12" i="107"/>
  <c r="C12" i="107"/>
  <c r="B12" i="107"/>
  <c r="I11" i="107"/>
  <c r="I12" i="107" s="1"/>
  <c r="H11" i="107"/>
  <c r="H12" i="107" s="1"/>
  <c r="G11" i="107"/>
  <c r="G12" i="107" s="1"/>
  <c r="D11" i="107"/>
  <c r="D12" i="107" s="1"/>
  <c r="F47" i="105"/>
  <c r="E47" i="105"/>
  <c r="C47" i="105"/>
  <c r="B47" i="105"/>
  <c r="I47" i="105"/>
  <c r="H47" i="105"/>
  <c r="G47" i="105"/>
  <c r="D47" i="105"/>
  <c r="F23" i="105"/>
  <c r="E23" i="105"/>
  <c r="C23" i="105"/>
  <c r="B23" i="105"/>
  <c r="I22" i="105"/>
  <c r="I23" i="105" s="1"/>
  <c r="H22" i="105"/>
  <c r="H23" i="105" s="1"/>
  <c r="G22" i="105"/>
  <c r="G23" i="105" s="1"/>
  <c r="D23" i="105"/>
  <c r="F10" i="105"/>
  <c r="E10" i="105"/>
  <c r="C10" i="105"/>
  <c r="B10" i="105"/>
  <c r="I9" i="105"/>
  <c r="I10" i="105" s="1"/>
  <c r="H9" i="105"/>
  <c r="H10" i="105" s="1"/>
  <c r="G9" i="105"/>
  <c r="G10" i="105" s="1"/>
  <c r="D9" i="105"/>
  <c r="D10" i="105" s="1"/>
  <c r="L61" i="3" l="1"/>
  <c r="K61" i="3"/>
  <c r="D93" i="3"/>
  <c r="M60" i="3"/>
  <c r="J129" i="2"/>
  <c r="J33" i="2"/>
  <c r="M92" i="3"/>
  <c r="H61" i="2"/>
  <c r="J23" i="105"/>
  <c r="D61" i="2"/>
  <c r="H89" i="3"/>
  <c r="H93" i="3" s="1"/>
  <c r="K84" i="3"/>
  <c r="K89" i="3" s="1"/>
  <c r="K93" i="3" s="1"/>
  <c r="G89" i="3"/>
  <c r="G93" i="3" s="1"/>
  <c r="I84" i="3"/>
  <c r="G61" i="2"/>
  <c r="J9" i="105"/>
  <c r="J10" i="105" s="1"/>
  <c r="J22" i="105"/>
  <c r="J11" i="107"/>
  <c r="J12" i="107" s="1"/>
  <c r="J23" i="107"/>
  <c r="J24" i="107" s="1"/>
  <c r="J47" i="105"/>
  <c r="J61" i="2" l="1"/>
  <c r="I89" i="3"/>
  <c r="I93" i="3" s="1"/>
  <c r="L84" i="3"/>
  <c r="J84" i="3"/>
  <c r="L89" i="3" l="1"/>
  <c r="L93" i="3" s="1"/>
  <c r="J89" i="3"/>
  <c r="J93" i="3" s="1"/>
  <c r="M84" i="3"/>
  <c r="M89" i="3" s="1"/>
  <c r="M93" i="3" s="1"/>
  <c r="M145" i="96" l="1"/>
  <c r="M146" i="96" s="1"/>
  <c r="M147" i="96" s="1"/>
  <c r="F51" i="7" l="1"/>
  <c r="D87" i="7"/>
  <c r="G87" i="7"/>
  <c r="H87" i="7"/>
  <c r="I87" i="7"/>
  <c r="D88" i="7"/>
  <c r="G88" i="7"/>
  <c r="H88" i="7"/>
  <c r="I88" i="7"/>
  <c r="D89" i="7"/>
  <c r="G89" i="7"/>
  <c r="H89" i="7"/>
  <c r="I89" i="7"/>
  <c r="D90" i="7"/>
  <c r="G90" i="7"/>
  <c r="H90" i="7"/>
  <c r="I90" i="7"/>
  <c r="D91" i="7"/>
  <c r="G91" i="7"/>
  <c r="H91" i="7"/>
  <c r="I91" i="7"/>
  <c r="D92" i="7"/>
  <c r="G92" i="7"/>
  <c r="H92" i="7"/>
  <c r="I92" i="7"/>
  <c r="D93" i="7"/>
  <c r="G93" i="7"/>
  <c r="H93" i="7"/>
  <c r="I93" i="7"/>
  <c r="D94" i="7"/>
  <c r="G94" i="7"/>
  <c r="H94" i="7"/>
  <c r="I94" i="7"/>
  <c r="D95" i="7"/>
  <c r="G95" i="7"/>
  <c r="H95" i="7"/>
  <c r="I95" i="7"/>
  <c r="D96" i="7"/>
  <c r="G96" i="7"/>
  <c r="H96" i="7"/>
  <c r="I96" i="7"/>
  <c r="D97" i="7"/>
  <c r="G97" i="7"/>
  <c r="H97" i="7"/>
  <c r="I97" i="7"/>
  <c r="D98" i="7"/>
  <c r="G98" i="7"/>
  <c r="H98" i="7"/>
  <c r="I98" i="7"/>
  <c r="D99" i="7"/>
  <c r="G99" i="7"/>
  <c r="H99" i="7"/>
  <c r="I99" i="7"/>
  <c r="D100" i="7"/>
  <c r="G100" i="7"/>
  <c r="H100" i="7"/>
  <c r="I100" i="7"/>
  <c r="D101" i="7"/>
  <c r="G101" i="7"/>
  <c r="H101" i="7"/>
  <c r="I101" i="7"/>
  <c r="D102" i="7"/>
  <c r="G102" i="7"/>
  <c r="H102" i="7"/>
  <c r="I102" i="7"/>
  <c r="D103" i="7"/>
  <c r="G103" i="7"/>
  <c r="H103" i="7"/>
  <c r="I103" i="7"/>
  <c r="D104" i="7"/>
  <c r="G104" i="7"/>
  <c r="H104" i="7"/>
  <c r="I104" i="7"/>
  <c r="B27" i="6"/>
  <c r="B50" i="6" s="1"/>
  <c r="C27" i="6"/>
  <c r="C50" i="6" s="1"/>
  <c r="E27" i="6"/>
  <c r="E50" i="6" s="1"/>
  <c r="F27" i="6"/>
  <c r="F50" i="6" s="1"/>
  <c r="H27" i="6"/>
  <c r="H50" i="6" s="1"/>
  <c r="I27" i="6"/>
  <c r="G9" i="5"/>
  <c r="G10" i="5"/>
  <c r="G11" i="5"/>
  <c r="G12" i="5"/>
  <c r="G13" i="5"/>
  <c r="G14" i="5"/>
  <c r="G15" i="5"/>
  <c r="G16" i="5"/>
  <c r="G18" i="5"/>
  <c r="G19" i="5"/>
  <c r="G20" i="5"/>
  <c r="G21" i="5"/>
  <c r="G22" i="5"/>
  <c r="G23" i="5"/>
  <c r="G24" i="5"/>
  <c r="G25" i="5"/>
  <c r="G26" i="5"/>
  <c r="G27" i="5"/>
  <c r="I46" i="5"/>
  <c r="J46" i="5" s="1"/>
  <c r="C56" i="5"/>
  <c r="F56" i="5"/>
  <c r="B56" i="5"/>
  <c r="E56" i="5"/>
  <c r="D151" i="5"/>
  <c r="G151" i="5"/>
  <c r="I151" i="5"/>
  <c r="D152" i="5"/>
  <c r="G152" i="5"/>
  <c r="D153" i="5"/>
  <c r="G153" i="5"/>
  <c r="D154" i="5"/>
  <c r="G154" i="5"/>
  <c r="D155" i="5"/>
  <c r="G155" i="5"/>
  <c r="D156" i="5"/>
  <c r="G156" i="5"/>
  <c r="D157" i="5"/>
  <c r="G157" i="5"/>
  <c r="D158" i="5"/>
  <c r="G158" i="5"/>
  <c r="G160" i="5"/>
  <c r="G161" i="5"/>
  <c r="G162" i="5"/>
  <c r="G163" i="5"/>
  <c r="G164" i="5"/>
  <c r="G166" i="5"/>
  <c r="G167" i="5"/>
  <c r="G199" i="5" l="1"/>
  <c r="G200" i="5" s="1"/>
  <c r="D199" i="5"/>
  <c r="D200" i="5" s="1"/>
  <c r="J151" i="5"/>
  <c r="J199" i="5" s="1"/>
  <c r="J200" i="5" s="1"/>
  <c r="I199" i="5"/>
  <c r="I200" i="5" s="1"/>
  <c r="D56" i="5"/>
  <c r="H105" i="7"/>
  <c r="H130" i="7" s="1"/>
  <c r="D105" i="7"/>
  <c r="D130" i="7" s="1"/>
  <c r="I105" i="7"/>
  <c r="I130" i="7" s="1"/>
  <c r="G105" i="7"/>
  <c r="G130" i="7" s="1"/>
  <c r="B51" i="7"/>
  <c r="J103" i="7"/>
  <c r="J100" i="7"/>
  <c r="J99" i="7"/>
  <c r="J97" i="7"/>
  <c r="J92" i="7"/>
  <c r="J90" i="7"/>
  <c r="L27" i="6"/>
  <c r="L50" i="6" s="1"/>
  <c r="I50" i="6"/>
  <c r="J27" i="6"/>
  <c r="J50" i="6" s="1"/>
  <c r="G27" i="6"/>
  <c r="G50" i="6" s="1"/>
  <c r="K27" i="6"/>
  <c r="D27" i="6"/>
  <c r="D50" i="6" s="1"/>
  <c r="H56" i="5"/>
  <c r="G56" i="5"/>
  <c r="G28" i="5"/>
  <c r="I56" i="5"/>
  <c r="J89" i="7"/>
  <c r="J98" i="7"/>
  <c r="J104" i="7"/>
  <c r="J93" i="7"/>
  <c r="C51" i="7"/>
  <c r="E51" i="7"/>
  <c r="D51" i="7"/>
  <c r="I51" i="7"/>
  <c r="J102" i="7"/>
  <c r="J101" i="7"/>
  <c r="J96" i="7"/>
  <c r="J95" i="7"/>
  <c r="J94" i="7"/>
  <c r="J91" i="7"/>
  <c r="J88" i="7"/>
  <c r="J87" i="7"/>
  <c r="J105" i="7" l="1"/>
  <c r="J130" i="7" s="1"/>
  <c r="G51" i="7"/>
  <c r="M27" i="6"/>
  <c r="M50" i="6" s="1"/>
  <c r="K50" i="6"/>
  <c r="J56" i="5"/>
  <c r="H51" i="7"/>
  <c r="J51" i="7"/>
  <c r="C63" i="4" l="1"/>
  <c r="C64" i="4" s="1"/>
  <c r="E63" i="4"/>
  <c r="E64" i="4" s="1"/>
  <c r="F63" i="4"/>
  <c r="B63" i="4"/>
  <c r="B64" i="4" s="1"/>
  <c r="D58" i="4"/>
  <c r="D133" i="4"/>
  <c r="D134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D137" i="4"/>
  <c r="D136" i="4"/>
  <c r="D135" i="4"/>
  <c r="D132" i="4"/>
  <c r="D131" i="4"/>
  <c r="D130" i="4"/>
  <c r="D129" i="4"/>
  <c r="D128" i="4"/>
  <c r="D127" i="4"/>
  <c r="D62" i="4"/>
  <c r="D61" i="4"/>
  <c r="D60" i="4"/>
  <c r="D59" i="4"/>
  <c r="D57" i="4"/>
  <c r="D56" i="4"/>
  <c r="D55" i="4"/>
  <c r="D54" i="4"/>
  <c r="D53" i="4"/>
  <c r="D52" i="4"/>
  <c r="J32" i="3"/>
  <c r="J31" i="3"/>
  <c r="J30" i="3"/>
  <c r="J29" i="3"/>
  <c r="J28" i="3"/>
  <c r="G32" i="3"/>
  <c r="G31" i="3"/>
  <c r="G30" i="3"/>
  <c r="G29" i="3"/>
  <c r="G28" i="3"/>
  <c r="D29" i="3"/>
  <c r="D30" i="3"/>
  <c r="D31" i="3"/>
  <c r="D32" i="3"/>
  <c r="D28" i="3"/>
  <c r="J26" i="4" l="1"/>
  <c r="J25" i="4"/>
  <c r="J24" i="4"/>
  <c r="J23" i="4"/>
  <c r="J22" i="4"/>
  <c r="J21" i="4"/>
  <c r="J20" i="4"/>
  <c r="J18" i="4"/>
  <c r="J16" i="4"/>
  <c r="J14" i="4"/>
  <c r="J12" i="4"/>
  <c r="G33" i="3"/>
  <c r="J19" i="4"/>
  <c r="J17" i="4"/>
  <c r="J15" i="4"/>
  <c r="J13" i="4"/>
  <c r="J33" i="3"/>
  <c r="J61" i="3" s="1"/>
  <c r="D33" i="3"/>
  <c r="D61" i="3" s="1"/>
  <c r="D138" i="4"/>
  <c r="D139" i="4" s="1"/>
  <c r="I63" i="4"/>
  <c r="F64" i="4"/>
  <c r="H63" i="4"/>
  <c r="G63" i="4"/>
  <c r="G64" i="4" s="1"/>
  <c r="H48" i="4"/>
  <c r="I48" i="4"/>
  <c r="J11" i="4"/>
  <c r="J10" i="4"/>
  <c r="G61" i="3"/>
  <c r="M28" i="3"/>
  <c r="M29" i="3"/>
  <c r="M31" i="3"/>
  <c r="M30" i="3"/>
  <c r="M32" i="3"/>
  <c r="D63" i="4"/>
  <c r="D64" i="4" s="1"/>
  <c r="J139" i="4"/>
  <c r="I106" i="2"/>
  <c r="H106" i="2"/>
  <c r="I105" i="2"/>
  <c r="H105" i="2"/>
  <c r="I104" i="2"/>
  <c r="H104" i="2"/>
  <c r="I103" i="2"/>
  <c r="H103" i="2"/>
  <c r="I102" i="2"/>
  <c r="H102" i="2"/>
  <c r="G106" i="2"/>
  <c r="G105" i="2"/>
  <c r="G104" i="2"/>
  <c r="G103" i="2"/>
  <c r="G102" i="2"/>
  <c r="D106" i="2"/>
  <c r="D105" i="2"/>
  <c r="D104" i="2"/>
  <c r="D103" i="2"/>
  <c r="D102" i="2"/>
  <c r="I50" i="2"/>
  <c r="J50" i="2" s="1"/>
  <c r="I49" i="2"/>
  <c r="H107" i="2" l="1"/>
  <c r="H130" i="2" s="1"/>
  <c r="I107" i="2"/>
  <c r="I130" i="2" s="1"/>
  <c r="I64" i="4"/>
  <c r="J48" i="4"/>
  <c r="M33" i="3"/>
  <c r="M61" i="3" s="1"/>
  <c r="D107" i="2"/>
  <c r="D130" i="2" s="1"/>
  <c r="G107" i="2"/>
  <c r="G130" i="2" s="1"/>
  <c r="J49" i="2"/>
  <c r="J60" i="2" s="1"/>
  <c r="I60" i="2"/>
  <c r="J63" i="4"/>
  <c r="H64" i="4"/>
  <c r="J106" i="2"/>
  <c r="J102" i="2"/>
  <c r="J103" i="2"/>
  <c r="J104" i="2"/>
  <c r="J105" i="2"/>
  <c r="AI58" i="3"/>
  <c r="AH58" i="3"/>
  <c r="AG58" i="3"/>
  <c r="AI57" i="3"/>
  <c r="AH57" i="3"/>
  <c r="AG57" i="3"/>
  <c r="AI56" i="3"/>
  <c r="AH56" i="3"/>
  <c r="AG56" i="3"/>
  <c r="AI54" i="3"/>
  <c r="AH54" i="3"/>
  <c r="AG54" i="3"/>
  <c r="AI53" i="3"/>
  <c r="AH53" i="3"/>
  <c r="AG53" i="3"/>
  <c r="AI52" i="3"/>
  <c r="AH52" i="3"/>
  <c r="AG52" i="3"/>
  <c r="AI51" i="3"/>
  <c r="AH51" i="3"/>
  <c r="AG51" i="3"/>
  <c r="AI50" i="3"/>
  <c r="AH50" i="3"/>
  <c r="AG50" i="3"/>
  <c r="AI49" i="3"/>
  <c r="AH49" i="3"/>
  <c r="AG49" i="3"/>
  <c r="AI47" i="3"/>
  <c r="AH47" i="3"/>
  <c r="AG47" i="3"/>
  <c r="AI31" i="3"/>
  <c r="AH31" i="3"/>
  <c r="AG31" i="3"/>
  <c r="AI30" i="3"/>
  <c r="AH30" i="3"/>
  <c r="AG30" i="3"/>
  <c r="AI29" i="3"/>
  <c r="AH29" i="3"/>
  <c r="AG29" i="3"/>
  <c r="AI28" i="3"/>
  <c r="AH28" i="3"/>
  <c r="AG28" i="3"/>
  <c r="AI21" i="3"/>
  <c r="AH21" i="3"/>
  <c r="AG21" i="3"/>
  <c r="AI20" i="3"/>
  <c r="AH20" i="3"/>
  <c r="AG20" i="3"/>
  <c r="AI19" i="3"/>
  <c r="AH19" i="3"/>
  <c r="AG19" i="3"/>
  <c r="AI18" i="3"/>
  <c r="AH18" i="3"/>
  <c r="AG18" i="3"/>
  <c r="AI17" i="3"/>
  <c r="AH17" i="3"/>
  <c r="AG17" i="3"/>
  <c r="AI16" i="3"/>
  <c r="AH16" i="3"/>
  <c r="AG16" i="3"/>
  <c r="AI15" i="3"/>
  <c r="AH15" i="3"/>
  <c r="AG15" i="3"/>
  <c r="AI14" i="3"/>
  <c r="AH14" i="3"/>
  <c r="AG14" i="3"/>
  <c r="AI13" i="3"/>
  <c r="AH13" i="3"/>
  <c r="AG13" i="3"/>
  <c r="AI12" i="3"/>
  <c r="AH12" i="3"/>
  <c r="AG12" i="3"/>
  <c r="AI11" i="3"/>
  <c r="AH11" i="3"/>
  <c r="AG11" i="3"/>
  <c r="AI10" i="3"/>
  <c r="AH10" i="3"/>
  <c r="AG10" i="3"/>
  <c r="AI9" i="3"/>
  <c r="AH9" i="3"/>
  <c r="AG9" i="3"/>
  <c r="J64" i="4" l="1"/>
  <c r="J107" i="2"/>
  <c r="J130" i="2" s="1"/>
</calcChain>
</file>

<file path=xl/comments1.xml><?xml version="1.0" encoding="utf-8"?>
<comments xmlns="http://schemas.openxmlformats.org/spreadsheetml/2006/main">
  <authors>
    <author>Mcis1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Mcis1: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Mcis1: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<sst xmlns="http://schemas.openxmlformats.org/spreadsheetml/2006/main" count="20285" uniqueCount="2077">
  <si>
    <t>الكلية</t>
  </si>
  <si>
    <t>عراقيون</t>
  </si>
  <si>
    <t>عرب</t>
  </si>
  <si>
    <t>المجموع</t>
  </si>
  <si>
    <t>College</t>
  </si>
  <si>
    <t>Iraqi's</t>
  </si>
  <si>
    <t>Arab</t>
  </si>
  <si>
    <t>Total</t>
  </si>
  <si>
    <t>ذكور</t>
  </si>
  <si>
    <t>إناث</t>
  </si>
  <si>
    <t>مجموع</t>
  </si>
  <si>
    <t>Male</t>
  </si>
  <si>
    <t>Female</t>
  </si>
  <si>
    <t>دراسات صباحية</t>
  </si>
  <si>
    <t>Morning study</t>
  </si>
  <si>
    <t>الطب</t>
  </si>
  <si>
    <t>Medicine</t>
  </si>
  <si>
    <t>Kindy medicine</t>
  </si>
  <si>
    <t>طب الاسنان</t>
  </si>
  <si>
    <t>Dentistry</t>
  </si>
  <si>
    <t>الصيدلة</t>
  </si>
  <si>
    <t>Pharmacy</t>
  </si>
  <si>
    <t>التمريض</t>
  </si>
  <si>
    <t>Nursing</t>
  </si>
  <si>
    <t>الهندسة</t>
  </si>
  <si>
    <t>Engineering</t>
  </si>
  <si>
    <t>الهندسة الخوارزمي</t>
  </si>
  <si>
    <t xml:space="preserve">Engineering Khwarizmi </t>
  </si>
  <si>
    <t>الزراعة</t>
  </si>
  <si>
    <t>Agriculture</t>
  </si>
  <si>
    <t>الطب البيطري</t>
  </si>
  <si>
    <t>Veterinary</t>
  </si>
  <si>
    <t>العلوم</t>
  </si>
  <si>
    <t xml:space="preserve"> sciences</t>
  </si>
  <si>
    <t>العلوم للبنات</t>
  </si>
  <si>
    <t xml:space="preserve">  sciences for girls</t>
  </si>
  <si>
    <t>الادارة والاقتصاد</t>
  </si>
  <si>
    <t>Economic and administration</t>
  </si>
  <si>
    <t xml:space="preserve">كلية التربية ابن رشد للعلوم الانسانية </t>
  </si>
  <si>
    <t>التربية للعلوم الصرفة /ابن الهيثم</t>
  </si>
  <si>
    <t>Pure sciences Ibn-alhaitham</t>
  </si>
  <si>
    <t>التربية للبنات</t>
  </si>
  <si>
    <t xml:space="preserve">  Education for girls</t>
  </si>
  <si>
    <t>الاداب</t>
  </si>
  <si>
    <t>اللغات</t>
  </si>
  <si>
    <t>Languages</t>
  </si>
  <si>
    <t>الاعلام</t>
  </si>
  <si>
    <t>Media</t>
  </si>
  <si>
    <t>القانون</t>
  </si>
  <si>
    <t>Law</t>
  </si>
  <si>
    <t>العلوم السياسية</t>
  </si>
  <si>
    <t>Political sciences</t>
  </si>
  <si>
    <t>الفنون الجميلة</t>
  </si>
  <si>
    <t>Fine arts</t>
  </si>
  <si>
    <t>العلوم الاسلامية</t>
  </si>
  <si>
    <t>Islamic sciences</t>
  </si>
  <si>
    <t>مجموع الدراسات الصباحية</t>
  </si>
  <si>
    <t>Total morning studies</t>
  </si>
  <si>
    <t>دراسات مسائية</t>
  </si>
  <si>
    <t>Evening studies</t>
  </si>
  <si>
    <t>Sciences</t>
  </si>
  <si>
    <t>مجموع الدراسات المسائية</t>
  </si>
  <si>
    <t>Total Evening studies</t>
  </si>
  <si>
    <t>Total university</t>
  </si>
  <si>
    <t xml:space="preserve">الهندسة </t>
  </si>
  <si>
    <t>Sciences for girls</t>
  </si>
  <si>
    <t xml:space="preserve"> Education for girls</t>
  </si>
  <si>
    <t>اناث</t>
  </si>
  <si>
    <t>طب البيطري</t>
  </si>
  <si>
    <t>المعهد العالي للتخطيط الحضري والاقليمي</t>
  </si>
  <si>
    <t>High institute of planning</t>
  </si>
  <si>
    <t>معهد الليزر للدراسات العليا</t>
  </si>
  <si>
    <t>Laser institute for high studies</t>
  </si>
  <si>
    <t xml:space="preserve">معهد الهندسة الوراثية والتقنيات الاحيائية </t>
  </si>
  <si>
    <t>المعهد العالي للدراسات المحاسبية والمالية</t>
  </si>
  <si>
    <t>High institute of financial and accountants</t>
  </si>
  <si>
    <t>مركز البحوث التربوية والابحاث النفسية</t>
  </si>
  <si>
    <t xml:space="preserve"> Education centre</t>
  </si>
  <si>
    <t>مركز بحوث ومتحف التاريخ الطبيعي</t>
  </si>
  <si>
    <t>Nature history museum</t>
  </si>
  <si>
    <t>مركز احياء التراث العلمي العربي</t>
  </si>
  <si>
    <t>Arabic heritage centre</t>
  </si>
  <si>
    <t>مركز بحوث السوق وحماية المستهلك</t>
  </si>
  <si>
    <t>Market research centre</t>
  </si>
  <si>
    <t xml:space="preserve">مركز الدراسات الستراتيجية والدولية </t>
  </si>
  <si>
    <t>Strategical international studies centre</t>
  </si>
  <si>
    <t xml:space="preserve">المركز الوطني الريادي لبحوث السرطان </t>
  </si>
  <si>
    <t>Cancer research centre</t>
  </si>
  <si>
    <t>مركز الحاسبة الالكترونية</t>
  </si>
  <si>
    <t>Computer centre</t>
  </si>
  <si>
    <t>المكتبة المركزية</t>
  </si>
  <si>
    <t>Central library</t>
  </si>
  <si>
    <t>مركز التطوير والتعليم المستمر</t>
  </si>
  <si>
    <t>Development and continue teaching centre</t>
  </si>
  <si>
    <t>رئاسة الجامعة</t>
  </si>
  <si>
    <t>Headship of university</t>
  </si>
  <si>
    <t>راسبون</t>
  </si>
  <si>
    <t>مؤجلون</t>
  </si>
  <si>
    <t>تاركون</t>
  </si>
  <si>
    <t>Failures</t>
  </si>
  <si>
    <t>Postponed</t>
  </si>
  <si>
    <t>Leaving</t>
  </si>
  <si>
    <t>طب اسنان</t>
  </si>
  <si>
    <t>Morning studies</t>
  </si>
  <si>
    <t xml:space="preserve">الطب البيطري </t>
  </si>
  <si>
    <t>Total evening studies</t>
  </si>
  <si>
    <t xml:space="preserve">العلوم </t>
  </si>
  <si>
    <t>التربية للعلوم الصرفة ابن الهيثم</t>
  </si>
  <si>
    <t>التربية البدنية وعلوم الرياضة</t>
  </si>
  <si>
    <t xml:space="preserve">التربية البدنية وعلوم الرياضة للبنات </t>
  </si>
  <si>
    <t xml:space="preserve">(جدول ( 11 </t>
  </si>
  <si>
    <t>(جدول  (12</t>
  </si>
  <si>
    <t>(11)Table</t>
  </si>
  <si>
    <t>(تابع جدول  (11</t>
  </si>
  <si>
    <t>تابع جدول (12)</t>
  </si>
  <si>
    <t>(جدول ( 13</t>
  </si>
  <si>
    <t>تابع جدول  (13)</t>
  </si>
  <si>
    <t xml:space="preserve">Physical Education </t>
  </si>
  <si>
    <t xml:space="preserve"> Physical Education for girl</t>
  </si>
  <si>
    <t xml:space="preserve">( جدول  (14 </t>
  </si>
  <si>
    <t xml:space="preserve">(جدول  (15 </t>
  </si>
  <si>
    <t>تابع جدول (14)</t>
  </si>
  <si>
    <t>Seas sciences centre</t>
  </si>
  <si>
    <t>مركز علوم البحار</t>
  </si>
  <si>
    <t>Palm research centre</t>
  </si>
  <si>
    <t>مركز ابحاث النخيل</t>
  </si>
  <si>
    <t>Basrah studies centre</t>
  </si>
  <si>
    <t xml:space="preserve">مركز دراسات البصره والخليج العربي </t>
  </si>
  <si>
    <t>Polymer research centre</t>
  </si>
  <si>
    <t>مركز ابحاث البوليمر</t>
  </si>
  <si>
    <t>Law and political sciences</t>
  </si>
  <si>
    <t xml:space="preserve">القانون والعلوم السياسية </t>
  </si>
  <si>
    <t>Education for girls</t>
  </si>
  <si>
    <t xml:space="preserve">التربية للبنات </t>
  </si>
  <si>
    <t>Kurna education</t>
  </si>
  <si>
    <t xml:space="preserve">التربية القرنة </t>
  </si>
  <si>
    <t>Pure sciences</t>
  </si>
  <si>
    <t xml:space="preserve">التربية للعلوم الصرفة </t>
  </si>
  <si>
    <t>Human science</t>
  </si>
  <si>
    <t xml:space="preserve">التربية للعلوم الانسانية </t>
  </si>
  <si>
    <t xml:space="preserve">الادارة والاقتصاد </t>
  </si>
  <si>
    <t>Computer Sciences and Information Technology</t>
  </si>
  <si>
    <t>علوم الحاسوب وتكنولوجيا المعلومات</t>
  </si>
  <si>
    <t xml:space="preserve">الزراعة </t>
  </si>
  <si>
    <t xml:space="preserve">التمريض </t>
  </si>
  <si>
    <t xml:space="preserve">(16 )جدول  </t>
  </si>
  <si>
    <t>تابع جدول  (16)</t>
  </si>
  <si>
    <t>(جدول  (17</t>
  </si>
  <si>
    <t>تابع جدول  (17)</t>
  </si>
  <si>
    <t xml:space="preserve">مركز الحاسبة الالكترونية </t>
  </si>
  <si>
    <t>الجامعة</t>
  </si>
  <si>
    <t>مجموع الجامعة</t>
  </si>
  <si>
    <t>Literature</t>
  </si>
  <si>
    <t xml:space="preserve">ذكور </t>
  </si>
  <si>
    <t>المجموع الكلي</t>
  </si>
  <si>
    <t>مجموع الدراسات مسائية</t>
  </si>
  <si>
    <t xml:space="preserve">(جدول ( 3  </t>
  </si>
  <si>
    <t>University</t>
  </si>
  <si>
    <t>بغداد</t>
  </si>
  <si>
    <t>Baghdad</t>
  </si>
  <si>
    <t>المستنصرية</t>
  </si>
  <si>
    <t>Al-mustanseriya</t>
  </si>
  <si>
    <t>التكنولوجية</t>
  </si>
  <si>
    <t>Technology</t>
  </si>
  <si>
    <t>النهرين</t>
  </si>
  <si>
    <t>Al-Nahrain</t>
  </si>
  <si>
    <t>العراقية</t>
  </si>
  <si>
    <t>Al-Iraqia</t>
  </si>
  <si>
    <t>الموصل</t>
  </si>
  <si>
    <t>..</t>
  </si>
  <si>
    <t xml:space="preserve">نينوى </t>
  </si>
  <si>
    <t>Nineveh</t>
  </si>
  <si>
    <t xml:space="preserve">الحمدانية </t>
  </si>
  <si>
    <t xml:space="preserve">تلعفر </t>
  </si>
  <si>
    <t>Teleafar</t>
  </si>
  <si>
    <t>البصرة</t>
  </si>
  <si>
    <t>البصرة للنفط والغاز</t>
  </si>
  <si>
    <t>الكوفة</t>
  </si>
  <si>
    <t>Kufa</t>
  </si>
  <si>
    <t>جابر بن حيان الطبية</t>
  </si>
  <si>
    <t>Jabir bin Hayan medical</t>
  </si>
  <si>
    <t>تكريت</t>
  </si>
  <si>
    <t>Tikrit</t>
  </si>
  <si>
    <t xml:space="preserve">سامراء </t>
  </si>
  <si>
    <t>Samara'a</t>
  </si>
  <si>
    <t>القادسية</t>
  </si>
  <si>
    <t>Al-Qadisiya</t>
  </si>
  <si>
    <t>الانبار</t>
  </si>
  <si>
    <t>Al-Anbar</t>
  </si>
  <si>
    <t xml:space="preserve">الفلوجة </t>
  </si>
  <si>
    <t>بابل</t>
  </si>
  <si>
    <t>Babylon</t>
  </si>
  <si>
    <t>القاسم الحضراء</t>
  </si>
  <si>
    <t>ديالى</t>
  </si>
  <si>
    <t>Dyala</t>
  </si>
  <si>
    <t>كربلاء</t>
  </si>
  <si>
    <t>Kerbela</t>
  </si>
  <si>
    <t>ذي قار</t>
  </si>
  <si>
    <t>Thi-Qar</t>
  </si>
  <si>
    <t xml:space="preserve">سومر </t>
  </si>
  <si>
    <t>Sumar</t>
  </si>
  <si>
    <t>كركوك</t>
  </si>
  <si>
    <t>Kirkuk</t>
  </si>
  <si>
    <t>واسط</t>
  </si>
  <si>
    <t>Wasit</t>
  </si>
  <si>
    <t xml:space="preserve">(تابع جدول ( 3  </t>
  </si>
  <si>
    <t>ميسان</t>
  </si>
  <si>
    <t>Missan</t>
  </si>
  <si>
    <t>المثنى</t>
  </si>
  <si>
    <t>Al-Muthanna</t>
  </si>
  <si>
    <t xml:space="preserve">تكنولوجيا المعلومات والاتصالات </t>
  </si>
  <si>
    <t xml:space="preserve"> Information and communications</t>
  </si>
  <si>
    <t>مجموع الجامعات</t>
  </si>
  <si>
    <t>Total universitys</t>
  </si>
  <si>
    <t xml:space="preserve">التقنية الشمالية </t>
  </si>
  <si>
    <t xml:space="preserve">التقنية الوسطى </t>
  </si>
  <si>
    <t>الفرات الأوسط التقنية</t>
  </si>
  <si>
    <t xml:space="preserve">التقنية الجنوبية </t>
  </si>
  <si>
    <t>الكليات الاهلية</t>
  </si>
  <si>
    <t>Private colleges</t>
  </si>
  <si>
    <t>الفلوجة</t>
  </si>
  <si>
    <t xml:space="preserve">بابل </t>
  </si>
  <si>
    <t xml:space="preserve">ذي قار </t>
  </si>
  <si>
    <t>(جدول (4</t>
  </si>
  <si>
    <t>الحمدانية</t>
  </si>
  <si>
    <t>تلعفر</t>
  </si>
  <si>
    <t xml:space="preserve">القاسم الخضراء </t>
  </si>
  <si>
    <t>(تابع جدول  (4</t>
  </si>
  <si>
    <t>Total Universities</t>
  </si>
  <si>
    <t xml:space="preserve">المثنى </t>
  </si>
  <si>
    <t>Technical colleges</t>
  </si>
  <si>
    <t>( جدول (5</t>
  </si>
  <si>
    <t>(تابع جدول  (5</t>
  </si>
  <si>
    <t xml:space="preserve">ديوان الوزارة </t>
  </si>
  <si>
    <t xml:space="preserve">الهيئة العراقية للحاسبات والمعلوماتية </t>
  </si>
  <si>
    <t>Technical institutes</t>
  </si>
  <si>
    <t>Tabel (3)</t>
  </si>
  <si>
    <t>Table (3) cont .</t>
  </si>
  <si>
    <t>Tabel (4)</t>
  </si>
  <si>
    <t>Table (4) cont .</t>
  </si>
  <si>
    <t>Tabel (5)</t>
  </si>
  <si>
    <t>Table (5) cont .</t>
  </si>
  <si>
    <t>ابن سينا للعلوم الطبية والصيدلانية</t>
  </si>
  <si>
    <t>الكرخ للعلوم</t>
  </si>
  <si>
    <t>(جدول  (6</t>
  </si>
  <si>
    <t>Tabel (6)</t>
  </si>
  <si>
    <t>( تابع جدول  (6</t>
  </si>
  <si>
    <t>Table (6) cont .</t>
  </si>
  <si>
    <t>( جدول  (7</t>
  </si>
  <si>
    <t>Tabel (7)</t>
  </si>
  <si>
    <t xml:space="preserve">(جدول  (8 </t>
  </si>
  <si>
    <t>Tabel (8)</t>
  </si>
  <si>
    <t xml:space="preserve">(تابع جدول  (8  </t>
  </si>
  <si>
    <t>Table (8) cont .</t>
  </si>
  <si>
    <t xml:space="preserve">(جدول  (9 </t>
  </si>
  <si>
    <t>Tabel (9)</t>
  </si>
  <si>
    <t>Table (9) cont .</t>
  </si>
  <si>
    <t>المجلس العراقي للاختصاصات الطبية</t>
  </si>
  <si>
    <t>Table (11) cont .</t>
  </si>
  <si>
    <t xml:space="preserve">مركز الارشاد التربوي </t>
  </si>
  <si>
    <t xml:space="preserve">المكتبة المركزية </t>
  </si>
  <si>
    <t xml:space="preserve">مجموع الجامعة </t>
  </si>
  <si>
    <t>(12)Table</t>
  </si>
  <si>
    <t>Table (12) cont .</t>
  </si>
  <si>
    <t>(13)Table</t>
  </si>
  <si>
    <t>Table (13) cont .</t>
  </si>
  <si>
    <t>Al-Falluja</t>
  </si>
  <si>
    <t>Al-Mustanseriya</t>
  </si>
  <si>
    <t>Al-Hamdania</t>
  </si>
  <si>
    <t>AL-Iraqi Council for medical specialization</t>
  </si>
  <si>
    <t>Ibn Sina for medical sciences and pharamtics</t>
  </si>
  <si>
    <t>Al- Karakh for sciences</t>
  </si>
  <si>
    <t>Table (14) cont .</t>
  </si>
  <si>
    <t>(16)Table</t>
  </si>
  <si>
    <t>Table (16) cont .</t>
  </si>
  <si>
    <t>Engineering Khwarizmi</t>
  </si>
  <si>
    <t>(17)Table</t>
  </si>
  <si>
    <t>Table (17) cont .</t>
  </si>
  <si>
    <t>Physical Education</t>
  </si>
  <si>
    <t>Al-Qasim Al-khadraa</t>
  </si>
  <si>
    <t xml:space="preserve"> Sciences</t>
  </si>
  <si>
    <t>Center of the calculator electronic</t>
  </si>
  <si>
    <t>Center of guidance of education</t>
  </si>
  <si>
    <t>Centerl library</t>
  </si>
  <si>
    <t>Information and communications</t>
  </si>
  <si>
    <t>Number of Iraqi failures ,postponed and leaving students in academical and private colleges distributed by university  and gender for 2015/2016</t>
  </si>
  <si>
    <t>Egineering Khwarizmi</t>
  </si>
  <si>
    <t xml:space="preserve">  Sciences for girls</t>
  </si>
  <si>
    <t>Computer Sciences and InformationTechnology</t>
  </si>
  <si>
    <t>Total University</t>
  </si>
  <si>
    <t xml:space="preserve">المجموع </t>
  </si>
  <si>
    <t xml:space="preserve"> هندسة النفط والغاز </t>
  </si>
  <si>
    <t>Engineering of oil and gas</t>
  </si>
  <si>
    <t xml:space="preserve">هندسة النفط والغاز </t>
  </si>
  <si>
    <t xml:space="preserve">    عدد الطلبة المقبولين في التعليم الجامعي الأولي في جامعة بغداد موزعين حسب الكلية والجنسية والجنس للعام الدراسي 2017/2016</t>
  </si>
  <si>
    <t xml:space="preserve">          عدد الطلبة الموجودين في التعليم الجامعي الأولي في جامعة بغداد موزعين حسب الكلية والجنسية والجنس للعام الدراسي 2017/2016</t>
  </si>
  <si>
    <t>عدد أعضاء الهيئة التدريسية في التعليم الجامعي الاولي في جامعة بغداد موزعين حسب الكلية والجنسية والجنس للعام الدراسي 2017/2016</t>
  </si>
  <si>
    <t xml:space="preserve">العلوم للبنات </t>
  </si>
  <si>
    <t xml:space="preserve">القانون </t>
  </si>
  <si>
    <t xml:space="preserve">العلوم الاسلامية </t>
  </si>
  <si>
    <t>عدد الطلبة العراقيين الراسبين والمؤجلين والتاركين في التعليم الجامعي الاولي في جامعة بغداد  موزعين حسب الكلية والجنس  للعام الدراسي 2016/2015</t>
  </si>
  <si>
    <t>عدد الطلبة المقبولين في التعليم الجامعي الاولي في جامعة البصرة للنفط والغاز موزعين حسب الكلية والجنسية والجنس للعام الدراسي 2017/2016</t>
  </si>
  <si>
    <t>عدد الطلبة الموجودين في التعليم الجامعي الاولي في جامعة البصرة للنفط والغاز موزعين حسب الكلية والجنسية والجنس للعام الدراسي 2017/2016</t>
  </si>
  <si>
    <t>عدد أعضاء الهيئة التدريسية في التعليم الجامعي الأولي في جامعة البصرة للنفط والغاز موزعين حسب الكلية والجنسية والجنس  للعام الدراسي 2017/2016</t>
  </si>
  <si>
    <t>Number of failures ,postponed and leaving students in  academical  teaching of Al-Basara  university for oil and gas distributed by college  and gender for2015/2016</t>
  </si>
  <si>
    <t>عدد الطلبة المشتركين في الامتحان النهائي في التعليم الجامعي الاولي في جامعة البصرة للنفط والغاز موزعين حسب الكلية والجنسية والجنس للعام الدراسي 2016/2015</t>
  </si>
  <si>
    <t>عدد الطلبة الناجحين في التعليم الجامعي الاولي في جامعة البصرة للنفط والغاز موزعين حسب الكلية والجنسية والجنس للعام الدراسي 2016/2015</t>
  </si>
  <si>
    <t>Number of participated students in final exam in academical  teaching of Al-Basrah  university for oil and gas  distributed by college ,nationality and gender for 2015/2016</t>
  </si>
  <si>
    <t>Number of succeedded students in academical  teaching of Al-Basrah  university for oil and gas distributed by college ,nationality and gender for 2015/2016</t>
  </si>
  <si>
    <t xml:space="preserve">علوم البحار </t>
  </si>
  <si>
    <t>علوم البحار</t>
  </si>
  <si>
    <t xml:space="preserve">    sea Sciences </t>
  </si>
  <si>
    <t>عدد الطلبة المقبولين في التعليم الجامعي الأولي في جامعة البصرة موزعين حسب الكلية والجنسية والجنس للعام الدراسي 2017/2016</t>
  </si>
  <si>
    <t>عدد الطلبة الموجودين في التعليم الجامعي الأولي في جامعة البصرة موزعين حسب الكلية والجنسية والجنس للعام الدراسي 2017/2016</t>
  </si>
  <si>
    <t>عدد اعضاء الهيئة التدريسية في التعليم الجامعي الاولي في جامعة البصرة موزعين حسب الكلية والجنسية والجنس للعام الدراسي 2017/2016</t>
  </si>
  <si>
    <t xml:space="preserve">       Number of teaching staff in  academical teaching of basrah university distributed by college nationality and gender for 2016/2017 </t>
  </si>
  <si>
    <t>عدد الطلبة العراقيين الراسبين والمؤجلين والتاركين في التعليم الجامعي الاولي في جامعة البصرة موزعين حسب الكلية والجنس للعام الدراسي 2015 / 2016</t>
  </si>
  <si>
    <t>عدد الطلبة المشتركين في الامتحان النهائي في التعليم الجامعي الأولي في جامعة البصرة موزعين حسب الكلية والجنسية والجنس للعام الدراسي 2015 / 2016</t>
  </si>
  <si>
    <t xml:space="preserve"> Total evening studies</t>
  </si>
  <si>
    <t xml:space="preserve"> </t>
  </si>
  <si>
    <t>عدد الطلبة الناجحين في التعليم الجامعي الأولي في جامعة البصرة موزعين حسب الكلية والجنسية والجنس للعام الدراسي 2015 / 2016</t>
  </si>
  <si>
    <t xml:space="preserve">ابن سينا للعلوم الطبية والصيدلانية </t>
  </si>
  <si>
    <t>تكنولوجيا المعلومات والاتصالات</t>
  </si>
  <si>
    <t>عدد الطلبة العرب الراسبين والمؤجلين والتاركين في التعليم الجامعي الأولي في الجامعات كافة والكليات الأهلية موزعين حسب الجامعة الجنس للعام الدراسي 2016/2015</t>
  </si>
  <si>
    <t>Number of Arab failures ,postponed and leaving and foreign students in academical and private colleges distributed by university  and gender for 2015/2016</t>
  </si>
  <si>
    <t xml:space="preserve">عدد الطلبة العراقيين الراسبين والمؤجلين والتاركين في التعليم الجامعي الأولي في الجامعات كافة  والكليات الأهلية  موزعين حسب الجامعة  والجنسية والجنس للعام الدراسي 2016/2015                              </t>
  </si>
  <si>
    <t>عدد الطلبة المشتركين في الامتحان النهائي في التعليم الجامعي الأولي في الجامعات كافة والكليات الأهلية موزعين حسب الجامعة والجنسية والجنس للعام الدراسي 2016/2015</t>
  </si>
  <si>
    <t>Number of participated studentsin final exam in academical and private colleges  distributed by college ,nationality and gender for 2015/2016</t>
  </si>
  <si>
    <t>عدد الطلبة الناجحين في التعليم الجامعي الأولي في الجامعات كافة والكليات الأهلية موزعين حسب الجامعة والجنسية والجنس للعام الدراسي 2016/2015</t>
  </si>
  <si>
    <t>Number of  succeeded students in academical and and private colleges distributed by college nationality and gender for 2015/2016</t>
  </si>
  <si>
    <t>Pharmacentics</t>
  </si>
  <si>
    <t>عدد الطلبة العرب الراسبين والمؤجلين والتاركين في التعليم الجامعي الاولي في جامعة بغداد  موزعين حسب الكلية  والجنس للعام الدراسي 2016/2015</t>
  </si>
  <si>
    <t xml:space="preserve">          عدد الطلبة المشتركين في الامتحان النهائي في التعليم الجامعي الأولي في جامعة بغداد موزعين حسب الكلية والجنسية والجنس للعام الدراسي 2016/2015</t>
  </si>
  <si>
    <t xml:space="preserve">       Number of accepted  students in  academical  teaching ofAl- Basrah university for oil and gas distributed by college ,nationality and gender for  2016/2017</t>
  </si>
  <si>
    <t xml:space="preserve">       Number of existing  students in  academical  teaching ofAl- Basrah university for oil and gas  distributed by college,nationality and gender for  2016/2017 </t>
  </si>
  <si>
    <t xml:space="preserve">       Number of teaching staff in  academical  teaching ofAl- Basrah university for oil and gas distributed by college ,nationality and gender for 2016/2017</t>
  </si>
  <si>
    <t xml:space="preserve">عدد الطلبة العراقيين الراسبين والمؤجلين والتاركين في التعليم الجامعي الاولي في جامعة البصرة للنفط والغاز موزعين حسب الكلية والجنس للعام الدراسي 2016/2015  </t>
  </si>
  <si>
    <t>Al-Technology</t>
  </si>
  <si>
    <t>Ibn Sina for Medical and Pharmaceutics</t>
  </si>
  <si>
    <t>AL- Kaharakh for sciences</t>
  </si>
  <si>
    <t>Al- Basrah</t>
  </si>
  <si>
    <t>Al- Mosul</t>
  </si>
  <si>
    <t>Al- Kufa</t>
  </si>
  <si>
    <t>Al- Basrah for oil and Gaz</t>
  </si>
  <si>
    <t>Al-Kufa</t>
  </si>
  <si>
    <t>Al-Mosul</t>
  </si>
  <si>
    <t>Al-Basrah</t>
  </si>
  <si>
    <t xml:space="preserve">       Number of accepted  students in  academical and private colleges distributed by university, nationality and gender for 2016/2017 </t>
  </si>
  <si>
    <t>عدد الطلبة الموجودين في التعليم الجامعي الأولي في الجامعات كافة والكليات الأهلية  موزعين حسب الجامعة والجنسية والجنس للعام الدراسي 2017/2016</t>
  </si>
  <si>
    <t xml:space="preserve">       Number of existing  students in  academical and private colleges distributed by university, nationality and gender for 2016/2017 </t>
  </si>
  <si>
    <t xml:space="preserve"> Northen technical</t>
  </si>
  <si>
    <t xml:space="preserve">Furat Al-Awsat technical </t>
  </si>
  <si>
    <t xml:space="preserve"> Middle technical </t>
  </si>
  <si>
    <t xml:space="preserve"> Southern technical</t>
  </si>
  <si>
    <t xml:space="preserve">       Number of teaching staff in  academical  and private colleges distributed by university, nationality and gender for 2016/2017  </t>
  </si>
  <si>
    <t>طب الكندي</t>
  </si>
  <si>
    <t xml:space="preserve">       Number of accepted  students in  academical  teaching of Baghdad university distributed by college ,nationality and gender for 2016/2017 </t>
  </si>
  <si>
    <t xml:space="preserve">       Number of existing  students in  academical  teaching of Baghdad university distributed by college ,nationality and gender for 2016/2017 </t>
  </si>
  <si>
    <t xml:space="preserve"> Ibn -rushd Pure sciences </t>
  </si>
  <si>
    <t>Number of Iraqi failures ,postponed and leaving students in  academical  teaching of Baghdad  university distributed by college  and gender for 2015/2016</t>
  </si>
  <si>
    <t>Number of Arab students failures ,postponed and leaving  in  academical  teaching of Baghdad  university distributed by college  and gender for 2015/2016</t>
  </si>
  <si>
    <t xml:space="preserve">Number of participated studentsin final exam in academical  teaching of Baghdad  university   distributed by college nationality and gender for 2015/2016 </t>
  </si>
  <si>
    <t xml:space="preserve">          عدد الطلبة الناجحين في التعليم الجامعي الأولي في جامعة بغداد موزعين حسب الكلية والجنسية والجنس للعام الدراسي 2016/2015</t>
  </si>
  <si>
    <t>Number of succeedded students in final exam  in academical  teaching of Baghdad  university distributed by college nationality and gender for 2015/2016</t>
  </si>
  <si>
    <t>عدد الطلبة المقبولين في التعليم الجامعي الأولي في الجامعات كافة والكليات الأهلية موزعين حسب الجامعة والجنسية والجنس للعام الدراسي 2016 / 2017</t>
  </si>
  <si>
    <t xml:space="preserve"> Ibn -rushd Education for man sciences</t>
  </si>
  <si>
    <t>Ibn -rushd Education for man sciences</t>
  </si>
  <si>
    <t xml:space="preserve">       Number of existing  students in  academical teaching of Basrah university distributed by college nationality and gender for 2016/2017 </t>
  </si>
  <si>
    <t>Number of participated students in final exam of academical teaching of Basrah university distributed by college ,nationality and gender for 2015 / 2016</t>
  </si>
  <si>
    <t xml:space="preserve">    عدد الطلبة المقبولين في التعليم الجامعي الأولي في الجامعة المستنصرية موزعين حسب الكلية والجنسية والجنس للعام الدراسي 2017/2016</t>
  </si>
  <si>
    <t xml:space="preserve">(جدول ( 18 </t>
  </si>
  <si>
    <t>(18)Table</t>
  </si>
  <si>
    <t>Pharmaceutics</t>
  </si>
  <si>
    <t>العلوم السياحية</t>
  </si>
  <si>
    <t>Touristic sciences</t>
  </si>
  <si>
    <t xml:space="preserve">التربية </t>
  </si>
  <si>
    <t>Education</t>
  </si>
  <si>
    <t>التربية الاساسية</t>
  </si>
  <si>
    <t>Basic education</t>
  </si>
  <si>
    <t>Total Morning study</t>
  </si>
  <si>
    <t>Evening study</t>
  </si>
  <si>
    <t>Total evening study</t>
  </si>
  <si>
    <t xml:space="preserve">          عدد الطلبة الموجودين في التعليم الجامعي الأولي في الجامعة المستنصرية موزعين حسب الكلية والجنسية والجنس للعام الدراسي 2017/2016</t>
  </si>
  <si>
    <t>(جدول  (19</t>
  </si>
  <si>
    <t>(19)Table</t>
  </si>
  <si>
    <t>مجموع الجامعة الكلي</t>
  </si>
  <si>
    <t>عدد أعضاء الهيئة التدريسية في التعليم الجامعي الاولي في الجامعة المستنصرية موزعين حسب الكلية والجنسية والجنس للعام الدراسي 2017/2016</t>
  </si>
  <si>
    <t>(جدول ( 20</t>
  </si>
  <si>
    <t>(20)Table</t>
  </si>
  <si>
    <t>المركز الوطني لبحوث وعلاج امراض الدم</t>
  </si>
  <si>
    <t>National centre of blood treatment</t>
  </si>
  <si>
    <t>مركز المستنصرية للدراسات العربية والدولية</t>
  </si>
  <si>
    <t>Al-mustaniriya for research and studies</t>
  </si>
  <si>
    <t>المركز الوطني لعلاج وبحوث السكري</t>
  </si>
  <si>
    <t>National centre for diabetes treatment</t>
  </si>
  <si>
    <r>
      <t xml:space="preserve">المركز العراقي لبحوث السرطان </t>
    </r>
    <r>
      <rPr>
        <b/>
        <sz val="12"/>
        <color theme="1"/>
        <rFont val="Arial"/>
        <family val="2"/>
      </rPr>
      <t xml:space="preserve">والوراثة الطبية </t>
    </r>
  </si>
  <si>
    <t>Iraqi centre for research on cancer genetics</t>
  </si>
  <si>
    <t>مركز الحاسبة</t>
  </si>
  <si>
    <t xml:space="preserve">مركز ابن سينا </t>
  </si>
  <si>
    <t>Iben sena centre</t>
  </si>
  <si>
    <t>عدد الطلبة العراقيين الراسبين والمؤجلين والتاركين في التعليم الجامعي الاولي في الجامعة المستنصرية  موزعين حسب الكلية والجنس  للعام الدراسي 2016/2015</t>
  </si>
  <si>
    <t>Number of Iraqi failures ,postponed and leaving students in  academical  teaching of baghdad  university distributed by college  and gender for 2015/2016</t>
  </si>
  <si>
    <t xml:space="preserve">( جدول  (21 </t>
  </si>
  <si>
    <t>(21)Table</t>
  </si>
  <si>
    <t>Number of participated students in final exam in academical  teaching of baghdad  university   distributed by college ,nationality and gender for 2015/2016</t>
  </si>
  <si>
    <t xml:space="preserve">(22) جدول  </t>
  </si>
  <si>
    <t>(22)Table</t>
  </si>
  <si>
    <t xml:space="preserve">          عدد الطلبة الناجحين في التعليم الجامعي الأولي في الجامعة المستنصرية موزعين حسب الكلية والجنسية والجنس للعام الدراسي 2016/2015</t>
  </si>
  <si>
    <t>Number of succeedded students in final exam  in academical  teaching of baghdad  university distributed by college ,nationality and gender for 2015/2016</t>
  </si>
  <si>
    <t>(23)Table</t>
  </si>
  <si>
    <t>عدد الطلبة المقبولين في التعليم الجامعي الاولي في الجامعة التكنولوجية موزعين حسب القسم والجنسية والجنس للعام الدراسي 2017/2016</t>
  </si>
  <si>
    <t>جدول (24 )</t>
  </si>
  <si>
    <t>(24)Table</t>
  </si>
  <si>
    <t>القسم</t>
  </si>
  <si>
    <t>department</t>
  </si>
  <si>
    <t>الهندسة الميكانيكية</t>
  </si>
  <si>
    <t>Mechanic Engineering</t>
  </si>
  <si>
    <t>الهندسة الكهربائية</t>
  </si>
  <si>
    <t>Electric engineering</t>
  </si>
  <si>
    <t>هندسة البناء والانشاءات</t>
  </si>
  <si>
    <t>Building  engineering</t>
  </si>
  <si>
    <t xml:space="preserve">الهندسة الكهروميكانيكية </t>
  </si>
  <si>
    <t>هندسة السيطرة والنظم</t>
  </si>
  <si>
    <t>Control and systems engineering</t>
  </si>
  <si>
    <t>هندسة الانتاج والمعادن</t>
  </si>
  <si>
    <t>Production and metal engineering</t>
  </si>
  <si>
    <t>الهندسة الكيمياوية</t>
  </si>
  <si>
    <t>Chemical engineering</t>
  </si>
  <si>
    <t>هندسة العمارة</t>
  </si>
  <si>
    <t>Architecture Engineering</t>
  </si>
  <si>
    <t>هندسة الحاسوب</t>
  </si>
  <si>
    <t>Computer engineering</t>
  </si>
  <si>
    <t>هندسة المواد</t>
  </si>
  <si>
    <t xml:space="preserve">Material engineering  </t>
  </si>
  <si>
    <t>هندسة الليزر والالكترونيات البصرية</t>
  </si>
  <si>
    <t xml:space="preserve">Laser engineering </t>
  </si>
  <si>
    <t xml:space="preserve">هندسة تكنولوجيا النفط </t>
  </si>
  <si>
    <t>Oil technology engineering</t>
  </si>
  <si>
    <t>هندسة الاتصالات</t>
  </si>
  <si>
    <t>Communication Engineering</t>
  </si>
  <si>
    <t>الهندسة الطبية</t>
  </si>
  <si>
    <t>Medical Engineering</t>
  </si>
  <si>
    <t>مجموع الاقسام الهندسية</t>
  </si>
  <si>
    <t>Total engineering sections</t>
  </si>
  <si>
    <t>العلوم التطبيقية</t>
  </si>
  <si>
    <t>Applied sciences</t>
  </si>
  <si>
    <t>علوم الحاسوب وتكنلوجيا المعلومات</t>
  </si>
  <si>
    <t>مجموع الاقسام العلمية</t>
  </si>
  <si>
    <t>Total scientific sections</t>
  </si>
  <si>
    <t>تابع جدول (24 )</t>
  </si>
  <si>
    <t>Table(24)con.</t>
  </si>
  <si>
    <t>هندسة الميكانيكية</t>
  </si>
  <si>
    <t xml:space="preserve">هندسة الليزر والالكترونيات البصرية </t>
  </si>
  <si>
    <t xml:space="preserve">علوم الحاسوب وتكنولوجيا المعلومات </t>
  </si>
  <si>
    <t>Total Evening study</t>
  </si>
  <si>
    <t>عدد الطلبة الموجودين في التعليم الجامعي الاولي في الجامعة التكنولوجية موزعين حسب القسم والجنسية والجنس للعام الدراسي 2017/2016</t>
  </si>
  <si>
    <t xml:space="preserve"> جدول  (25 ) </t>
  </si>
  <si>
    <t>(25)Table</t>
  </si>
  <si>
    <t xml:space="preserve"> تابع جدول  (25 ) </t>
  </si>
  <si>
    <t>Table (25) cont .</t>
  </si>
  <si>
    <t>عدد أعضاء الهيئة التدريسية في التعليم الجامعي الاولي  في جامعة التكنولوجية موزعين حسب القسم والجنسية والجنس للعام الدراسي 2017/2016</t>
  </si>
  <si>
    <t>جدول (26 )</t>
  </si>
  <si>
    <t>(26)Table</t>
  </si>
  <si>
    <t>تابع جدول (26 )</t>
  </si>
  <si>
    <t>Table (26) cont .</t>
  </si>
  <si>
    <t>مركز التدريب والمعامل</t>
  </si>
  <si>
    <t>Training centre</t>
  </si>
  <si>
    <t>مركز البحوث البيئية</t>
  </si>
  <si>
    <t>Environment centre</t>
  </si>
  <si>
    <t xml:space="preserve">مركز بحوث الطاقة والطاقات المتجددة </t>
  </si>
  <si>
    <t>Energy research entre</t>
  </si>
  <si>
    <t xml:space="preserve">مركز تقنيات المعلومات والاتصالات </t>
  </si>
  <si>
    <t>Communication and IT</t>
  </si>
  <si>
    <t xml:space="preserve">مركز النانوتكنولوجي والمواد المتقدمة </t>
  </si>
  <si>
    <t>Development materials centre</t>
  </si>
  <si>
    <t xml:space="preserve">مركز اللغة الانكليزية </t>
  </si>
  <si>
    <t>language english center</t>
  </si>
  <si>
    <t>مجموع المراكز ورئاسة الجامعة</t>
  </si>
  <si>
    <t>Number of Iraqi failures ,postponed and leaving students in  academical  teaching of technology  university distributed by department  and gender for 2015/2016</t>
  </si>
  <si>
    <t>جدول  ( 27)</t>
  </si>
  <si>
    <t>(27)Table</t>
  </si>
  <si>
    <t>تابع جدول  ( 27)</t>
  </si>
  <si>
    <t>Table (27) cont .</t>
  </si>
  <si>
    <t xml:space="preserve">عدد الطلبة المشتركين في الامتحان النهائي في التعليم الجامعي الاولي في الجامعة التكنولوجية موزعين حسب القسم والجنسية والجنس للعام الدراسي 2016/2015 </t>
  </si>
  <si>
    <t>Number of participated studentsin final exam in academical teaching of technology university   distributed by department ,nationality and gender for 2015/2016</t>
  </si>
  <si>
    <t>(29)Table</t>
  </si>
  <si>
    <t>Number of succeedded students in final exam  in academical  teaching of technology  university distributed by department ,nationality and gender for 2015/2016</t>
  </si>
  <si>
    <t xml:space="preserve">(جدول (31 </t>
  </si>
  <si>
    <t>Tabel (31)</t>
  </si>
  <si>
    <t>الدراسات الصباحية</t>
  </si>
  <si>
    <t xml:space="preserve">الصيدلة </t>
  </si>
  <si>
    <t>هندسة المعلومات</t>
  </si>
  <si>
    <t>Information technolgy</t>
  </si>
  <si>
    <t xml:space="preserve">التقنيات الحيوية التطبيقية </t>
  </si>
  <si>
    <t>Applied vitality technics</t>
  </si>
  <si>
    <t xml:space="preserve">اقتصاديات الاعمال </t>
  </si>
  <si>
    <t>Business economic</t>
  </si>
  <si>
    <t>الحقوق</t>
  </si>
  <si>
    <t>Total morning study</t>
  </si>
  <si>
    <t>عدد الطلبة الموجودين في التعليم الجامعي الاولي في  جامعة النهرين  موزعين حسب الكلية والجنسية والجنس للعام الدراسي 2017/2016</t>
  </si>
  <si>
    <t xml:space="preserve">       Number of existing  students in  academical  education of Nahrain university distributed by college ,nationality and gender for 2016/2017 </t>
  </si>
  <si>
    <t xml:space="preserve">(جدول (32 </t>
  </si>
  <si>
    <t>Tabel (32)</t>
  </si>
  <si>
    <t xml:space="preserve">دراسات صباحية </t>
  </si>
  <si>
    <t>عدد اعضاء الهيئة التدريسية  في التعليم الجامعي الاولي في جامعة النهرين  موزعين حسب الكلية والجنسية والجنس  للعام الدراسي 2017/2016</t>
  </si>
  <si>
    <t xml:space="preserve">       Number of teaching staff in  academical  education of Nahrain university distributed by college ,nationality and gender for 2016/2017 </t>
  </si>
  <si>
    <t xml:space="preserve">(جدول (33 </t>
  </si>
  <si>
    <t>Tabel (33)</t>
  </si>
  <si>
    <t>مركز بحوث التقنيات الاحيائية</t>
  </si>
  <si>
    <t>Biology centre</t>
  </si>
  <si>
    <t xml:space="preserve">مركز الـ DNA العدلي للبحث والتدريب </t>
  </si>
  <si>
    <t xml:space="preserve">Neutrophilic center of DNA for researech and train </t>
  </si>
  <si>
    <t xml:space="preserve">مركز بحوث النهرين للطاقة المتجددة </t>
  </si>
  <si>
    <t>AL-Nahreen reseach center for renewable energy</t>
  </si>
  <si>
    <t xml:space="preserve">المعهد العالي لتشخيص العقم والتقنيات المساعدة على الانجاب </t>
  </si>
  <si>
    <t>Institute of higher the diagnosis of infertility and techniquse help on reproductive</t>
  </si>
  <si>
    <t>Tabel (34)</t>
  </si>
  <si>
    <t>Number of participated students in final exam in academical  education of Nahrain university   distributed by college ,nationality and gender for 2015/2016</t>
  </si>
  <si>
    <t>Tabel (35)</t>
  </si>
  <si>
    <t>عدد الطلبة الناجحين في التعليم الجامعي الاولي في  جامعة النهرين  موزعين حسب الكلية والجنسية والجنس للعام الدراسي 2016/2015</t>
  </si>
  <si>
    <t>عدد الطلبة المقبولين في التعليم الجامعي الاولي في الجامعة العراقية موزعين حسب الكلية والجنسية والجنس للعام الدراسي 2017/2016</t>
  </si>
  <si>
    <t xml:space="preserve">       Number of accepted  students in  academical  education of Al-iraqia university distributed by college ,nationality and gender for 2016/2017 </t>
  </si>
  <si>
    <t xml:space="preserve">(جدول (37 </t>
  </si>
  <si>
    <t>Tabel ( 37 )</t>
  </si>
  <si>
    <t xml:space="preserve">الطب </t>
  </si>
  <si>
    <t xml:space="preserve"> Medicine </t>
  </si>
  <si>
    <t xml:space="preserve">الهندسة  </t>
  </si>
  <si>
    <t xml:space="preserve">Engineering </t>
  </si>
  <si>
    <t>التربية الطارمية</t>
  </si>
  <si>
    <t>Education Altarmia</t>
  </si>
  <si>
    <t>الدراسات المسائية</t>
  </si>
  <si>
    <t>Engineering network</t>
  </si>
  <si>
    <t>عدد الطلبة الموجودين في التعليم الجامعي الاولي في الجامعة العراقية موزعين حسب الكلية والجنسية والجنس للعام الدراسي 2017/2016</t>
  </si>
  <si>
    <t xml:space="preserve">       Number of existing  students in  academical education of Al-iraqia university distributed by college ,nationality and gender for 2016/2017 </t>
  </si>
  <si>
    <t xml:space="preserve">(جدول (38 </t>
  </si>
  <si>
    <t xml:space="preserve"> Medicine</t>
  </si>
  <si>
    <t xml:space="preserve">الاعلام </t>
  </si>
  <si>
    <t>عدد أعضاء الهيئة التدريسية في التعليم الجامعي الأولي في الجامعة العراقية موزعين حسب الكلية والجنسية والجنس للعام الدراسي2017/2016</t>
  </si>
  <si>
    <t xml:space="preserve">       Number of teaching staff in  academical education of Al-iraqia university distributed by college ,nationality and gender for 2016/2017  </t>
  </si>
  <si>
    <t xml:space="preserve">(جدول (39 </t>
  </si>
  <si>
    <t>Islamic scence</t>
  </si>
  <si>
    <t>مركز بحوث الدراسات الاسلامية</t>
  </si>
  <si>
    <t>Islamic studies researches center</t>
  </si>
  <si>
    <t>عدد الطلبة العراقيين الراسبين والمؤجلين والتاركين في التعليم الجامعي الاولي في الجامعة العراقية موزعين حسب الكلية والجنس للعام الدراسي 2016/2015</t>
  </si>
  <si>
    <t>Number of Iraqi failures ,postponed and leaving students in  academical  education of Al-Iraqia  university distributed by college  and gender for 2015/2016</t>
  </si>
  <si>
    <t>Tabel ( 40 )</t>
  </si>
  <si>
    <t>عدد الطلبة العرب الراسبين والمؤجلين والتاركين في التعليم الجامعي الاولي في الجامعة العراقية  موزعين حسب الكلية والجنس للعام الدراسي 2016/2015</t>
  </si>
  <si>
    <t>Number of Arab failures ,postponed and leaving students in  academical  education of Al-Iraqia  university distributed by college  and gender for 2015/2016</t>
  </si>
  <si>
    <t>Tabel ( 41 )</t>
  </si>
  <si>
    <t>عدد الطلبة المشتركين في الامتحان النهائي في التعليم الجامعي الاولي في الجامعة العراقية موزعين حسب الكلية والجنسية والجنس للعام الدراسي 2016/2015</t>
  </si>
  <si>
    <t>Number of participated studentsin final exam in academical education of Al-Iraqia university   distributed by college ,nationality and gender for 2015/2016</t>
  </si>
  <si>
    <t>Tabel ( 42 )</t>
  </si>
  <si>
    <t>Arts</t>
  </si>
  <si>
    <t>عدد الطلبة الناجحين في التعليم الجامعي الاولي في الجامعة العراقية موزعين حسب الكلية والجنسية والجنس للعام الدراسي 2016/2015</t>
  </si>
  <si>
    <t>عدد الطلبة المقبولين في التعليم الجامعي الاولي في جامعة تلعفر موزعين حسب الكلية والجنسية والجنس للعام الدراسي 2017/2016</t>
  </si>
  <si>
    <t xml:space="preserve">       Number of accepted  students in  academical  teaching of Teleafar university distributed by college ,nationality and gender for 2016/2017 </t>
  </si>
  <si>
    <t>عدد الطلبة الموجودين في التعليم الجامعي الاولي في جامعة تلعفر موزعين حسب الكلية والجنسية والجنس للعام الدراسي 2017/2016</t>
  </si>
  <si>
    <t xml:space="preserve">       Number of existing  students in  academical  teaching of Teleafar university distributed by college,nationality and gender for 2016/2017</t>
  </si>
  <si>
    <t>عدد الطلبة العراقيين الراسبين والمؤجلين والتاركين في التعليم الجامعي الاولي في جامعة  تلعفر موزعين حسب الكلية والجنس للعام الدراسي 2016/2015</t>
  </si>
  <si>
    <t>Number of failures ,postponed and leaving students in  academical  teaching of Teleafar  university distributed by college  and gender for 2015/2016</t>
  </si>
  <si>
    <t>عدد الطلبة المشتركين في الامتحان النهائي في التعليم الجامعي الاولي في جامعة تلعفر موزعين حسب الكلية والجنسية والجنس للعام الدراسي 2016/2015</t>
  </si>
  <si>
    <t>Number of participated students in final exam in academical  teaching of Teleafar university   distributed by college,nationality and gender for 2015/2016</t>
  </si>
  <si>
    <t>عدد الطلبة الناجحين في التعليم الجامعي الاولي في جامعة تلعفر موزعين حسب الكلية والجنسية والجنس للعام الدراسي 2016/2015</t>
  </si>
  <si>
    <t>Number of succeedded students in final exam  in academical  teaching of Teleafar  university distributed by college ,nationality and gender for 2015/2016</t>
  </si>
  <si>
    <t>عدد الطلبة المقبولين في التعليم الجامعي الاولي في جامعة الحمدانية موزعين حسب الكلية والجنسية والجنس للعام الدراسي 2017/2016</t>
  </si>
  <si>
    <t xml:space="preserve">       Number of accepted  students in  academical  teaching of Al-Hamdania university distributed by college ,nationality and gender for 2016/2017 </t>
  </si>
  <si>
    <t>Tabel(44)</t>
  </si>
  <si>
    <t>عدد الطلبة الموجودين في التعليم الجامعي الاولي في جامعة الحمدانية موزعين حسب الكلية والجنسية والجنس للعام الدراسي 2017/2016</t>
  </si>
  <si>
    <t xml:space="preserve">       Number of existing  students in  academical  teaching of Al-Hamdania university distributed by college,nationality and gender for 2016/2017</t>
  </si>
  <si>
    <t>(جدول (45</t>
  </si>
  <si>
    <t>Tabel(45)</t>
  </si>
  <si>
    <t>عدد الطلبة العراقيين الراسبين والمؤجلين والتاركين في التعليم الجامعي الاولي في جامعة  الحمدانية موزعين حسب الكلية والجنس للعام الدراسي 2016/2015</t>
  </si>
  <si>
    <t>Number of failures ,postponed and leaving students in  academical  teaching of Al-Hamdania  university distributed by college  and gender for 2015/2016</t>
  </si>
  <si>
    <t xml:space="preserve">(جدول (46   </t>
  </si>
  <si>
    <t>عدد الطلبة المشتركين في الامتحان النهائي في التعليم الجامعي الاولي في جامعة الحمدانية موزعين حسب الكلية والجنسية والجنس للعام الدراسي 2016/2015</t>
  </si>
  <si>
    <t>Number of participated students in final exam in academical  teaching of Al-Hamdania university   distributed by college,nationality and gender for 2015/2016</t>
  </si>
  <si>
    <t xml:space="preserve">(جدول (47 </t>
  </si>
  <si>
    <t>Tabel(47)</t>
  </si>
  <si>
    <t>عدد الطلبة الناجحين في التعليم الجامعي الاولي في جامعة الحمدانية موزعين حسب الكلية والجنسية والجنس للعام الدراسي 2016/2015</t>
  </si>
  <si>
    <t>Number of succeedded students in final exam  in academical  teaching of Al-Hamdania  university distributed by college ,nationality and gender for 2015/2016</t>
  </si>
  <si>
    <t>(جدول  (48</t>
  </si>
  <si>
    <t>Tabel(48)</t>
  </si>
  <si>
    <t>عدد الطلبة المقبولين في التعليم الجامعي الاولي في جامعة الكوفة موزعين حسب الكلية والجنسية والجنس للعام الدراسي 2017/2016</t>
  </si>
  <si>
    <t xml:space="preserve">       Number of accepted  students in  academical  teaching of kufa university distributed by college ,nationality and gender for 2016/2017 </t>
  </si>
  <si>
    <t xml:space="preserve">التخطيط العمراني </t>
  </si>
  <si>
    <t>Architectural planning</t>
  </si>
  <si>
    <t>Science</t>
  </si>
  <si>
    <t>Computer science and math</t>
  </si>
  <si>
    <t xml:space="preserve"> التربية للبنات</t>
  </si>
  <si>
    <t xml:space="preserve"> التربية الاساسية</t>
  </si>
  <si>
    <t>Athletic education</t>
  </si>
  <si>
    <t xml:space="preserve">الاثاروالتراث </t>
  </si>
  <si>
    <t>Antiquities</t>
  </si>
  <si>
    <t>الفقه</t>
  </si>
  <si>
    <t>Knowledge</t>
  </si>
  <si>
    <t xml:space="preserve"> afternoon study</t>
  </si>
  <si>
    <t>Total afternoon study</t>
  </si>
  <si>
    <t>عدد الطلبة الموجودين في التعليم الجامعي الاولي في جامعة الكوفة موزعين حسب الكلية والجنسية والجنس للعام الدراسي 2017/2016</t>
  </si>
  <si>
    <t xml:space="preserve">       Number of existing  students in  academical  teaching of kufa university distributed by college ,nationality and gender for 2016/2017 </t>
  </si>
  <si>
    <t xml:space="preserve">اللغات </t>
  </si>
  <si>
    <t xml:space="preserve"> Afternoon study</t>
  </si>
  <si>
    <t>Tourist and hotels administration</t>
  </si>
  <si>
    <t>عدد أعضاء الهيئة التدريسية في التعليم الجامعي الاولي في جامعة الكوفة موزعين حسب الكلية والجنسية والجنس للعام الدراسي 2017/2016</t>
  </si>
  <si>
    <t xml:space="preserve">       Number of teaching staff in  academical  teaching of kufa university distributed by college ,nationality and gender for 2016/2017 </t>
  </si>
  <si>
    <t xml:space="preserve">التربية الاساسية </t>
  </si>
  <si>
    <t>التربية الرياضية</t>
  </si>
  <si>
    <t>Archology and antiquities</t>
  </si>
  <si>
    <t xml:space="preserve">الاثار </t>
  </si>
  <si>
    <t xml:space="preserve">مركز دراسات الكوفة </t>
  </si>
  <si>
    <t>Kufa studies</t>
  </si>
  <si>
    <t xml:space="preserve">مركز البحث والتاهيل المعلوماتي </t>
  </si>
  <si>
    <t>Information centre</t>
  </si>
  <si>
    <t xml:space="preserve"> للتربية للبنات</t>
  </si>
  <si>
    <t xml:space="preserve">  عدد الطلبة العراقيين الراسبين والمؤجلين والتاركين في التعليم الجامعي الاولي في جامعة الكوفة  موزعين حسب الكلية والجنس للعام الدراسي 2016/2015 </t>
  </si>
  <si>
    <t>Number of Iraqi failures ,postponed and leaving students in  academical  teaching of kufa  university distributed by college  and gender for 2015/2016</t>
  </si>
  <si>
    <t xml:space="preserve">طب بيطري </t>
  </si>
  <si>
    <t xml:space="preserve"> عدد الطلبة المشتركين في الامتحان النهائي في التعليم الجامعي الاولي في جامعة الكوفة موزعين حسب الكلية والجنسية والجنس للعام الدراسي 2016/2015</t>
  </si>
  <si>
    <t>Math and sciences</t>
  </si>
  <si>
    <t xml:space="preserve"> Evening studies</t>
  </si>
  <si>
    <t>تمريض</t>
  </si>
  <si>
    <t>عدد الطلبة الناجحين في التعليم الجامعي الاولي في جامعة الكوفة موزعين حسب الكلية والجنسية والجنس  للعام الدراسي 2016/2015</t>
  </si>
  <si>
    <t>عدد الطلبة المقبولين في التعليم الجامعي الاولي في جامعة جابر بن حيان الطبية موزعين حسب الكلية والجنسية والجنس للعام الدراسي 2017/2016</t>
  </si>
  <si>
    <t xml:space="preserve">       Number of accepted  students in academic teaching of Jabir bin Hayan medical university distributed by college ,nationality and gender for 2016/2017 </t>
  </si>
  <si>
    <t>Iraqi</t>
  </si>
  <si>
    <t>عدد الطلبة الموجودين في التعليم الجامعي الاولي في جامعة جابر بن حيان الطبية موزعين حسب الكلية والجنسية والجنس للعام الدراسي 2016 /2017</t>
  </si>
  <si>
    <t xml:space="preserve">      Number of students enrolled in academic teaching of Jabir bin Hayan medical university distributed by college ,nationality and gender for 2016/2017 </t>
  </si>
  <si>
    <t xml:space="preserve">Total university </t>
  </si>
  <si>
    <t>عدد أعضاء الهيئة التدريسية في التعليم الجامعي الاولي في جامعة جابر بن حيان الطبية  موزعين حسب الكلية والجنسية والجنس للعام الدراسي 2017/2016</t>
  </si>
  <si>
    <t xml:space="preserve">       Number of teaching staff in academic teaching of Jabir bin Hayan medical university distributed by college,nationality and gender for 2016/2017</t>
  </si>
  <si>
    <t xml:space="preserve"> University  presidency</t>
  </si>
  <si>
    <t>عدد الطلبة المشتركين في الامتحان النهائي في التعليم الجامعي الاولي في جامعة جابر بن حيان الطبية موزعين حسب الكلية والجنسية والجنس للعام الدراسي2016/2015</t>
  </si>
  <si>
    <t xml:space="preserve">      Number of students participated in the final exam in academic teaching of Jabir bin Hayan medical university distributed by college ,nationality and gender for 2015/2016 </t>
  </si>
  <si>
    <t>عدد الطلبة الناجحين في التعليم الجامعي الاولي في جامعة جابر بن حيان الطبية موزعين حسب الكلية والجنسية والجنس للعام الدراسي 2016/2015</t>
  </si>
  <si>
    <t xml:space="preserve">      Number of students who passed the final exam in academic teaching of Jabir bin Hayan medical university distributed by college ,nationality and gender for 2015/2016 </t>
  </si>
  <si>
    <t xml:space="preserve">     عدد الطلبة المقبولين في التعليم الجامعي الاولي في جامعة تكريت موزعين حسب الكلية والجنسية والجنس للعام الدراسي 2017/2016</t>
  </si>
  <si>
    <t xml:space="preserve">       Number of accepted  students in  academical  teaching of tikrit university distributed by college ,nationality and gender for 2017/2016 </t>
  </si>
  <si>
    <t>هندسة النفط والمعادن</t>
  </si>
  <si>
    <t>Oil engineering</t>
  </si>
  <si>
    <t xml:space="preserve">التربية طوز خور ماتو </t>
  </si>
  <si>
    <t>Education Toz</t>
  </si>
  <si>
    <t xml:space="preserve">التربية الاساسية الشرقاط </t>
  </si>
  <si>
    <t>Political science</t>
  </si>
  <si>
    <t xml:space="preserve">     عدد الطلبة الموجودين في التعليم الجامعي الاولي في جامعة تكريت موزعين حسب الكلية والجنسية والجنس للعام الدراسي 2017/2016</t>
  </si>
  <si>
    <t xml:space="preserve">التربية الاساسية/الشرقاط </t>
  </si>
  <si>
    <t>Table (74)</t>
  </si>
  <si>
    <t>science</t>
  </si>
  <si>
    <t xml:space="preserve">التربية طوز خورماتو </t>
  </si>
  <si>
    <t xml:space="preserve">مجموع الدراسات الصباحية </t>
  </si>
  <si>
    <t xml:space="preserve">  عدد الطلبة العراقيين الراسبين والمؤجلين والتاركين في التعليم الجامعي الاولي في جامعة تكريت موزعين حسب الكلية والجنس للعام الدراسي 2016/2015</t>
  </si>
  <si>
    <t>Number of Iraqi failures ,postponed and leaving students in  academical  teaching of Tikrit  university distributed by college  and gender for 2016/2015</t>
  </si>
  <si>
    <t>Toz Khormato education</t>
  </si>
  <si>
    <t>Basic education of shirkat</t>
  </si>
  <si>
    <t xml:space="preserve">   عدد الطلبة المشتركين في الامتحان النهائي في التعليم الجامعي الاولي في جامعة تكريت  موزعين حسب الكلية والجنسية والجنس للعام الدراسي 2015/2016</t>
  </si>
  <si>
    <t>Number of participated students in final exam in academical  teaching of tikrit university  distributed by college ,nationality and gender for 2015/2016</t>
  </si>
  <si>
    <t>Table (77)</t>
  </si>
  <si>
    <t>التربية طوز خرماتو</t>
  </si>
  <si>
    <t>التربية بنات</t>
  </si>
  <si>
    <t>الآداب</t>
  </si>
  <si>
    <t xml:space="preserve">     عدد الطلبة الناجحين في التعليم الجامعي الاولي في جامعة تكريت  موزعين حسب الكلية والجنسية والجنس للعام الدراسي 2016/2015</t>
  </si>
  <si>
    <t>Number of succeeded students in  academical  teaching of Tikrit  university distributed by college  and gender for 2016/2015</t>
  </si>
  <si>
    <t>Table (78)</t>
  </si>
  <si>
    <t>عدد الطلبة المقبولين في التعليم الجامعي الاولي في جامعة سامراء  موزعين حسب الكلية والجنسية والجنس للعام الدراسي 2017/2016</t>
  </si>
  <si>
    <t xml:space="preserve">       Number of accepted  students in  academical teaching of Samara'a university distributed by college nationality and gender for 2016/2017 </t>
  </si>
  <si>
    <t xml:space="preserve">العلوم التطبيقية </t>
  </si>
  <si>
    <t xml:space="preserve">Education </t>
  </si>
  <si>
    <t>الاثار</t>
  </si>
  <si>
    <t>Antiques</t>
  </si>
  <si>
    <t>عدد الطلبة الموجودين في التعليم الجامعي الاولي في جامعة سامراء  موزعين حسب الكلية والجنسية والجنس للعام الدراسي 2017/2016</t>
  </si>
  <si>
    <t xml:space="preserve">       Number of existing  students in  academical teaching of Samara'a university distributed by college nationality and gender for 2016/2017 </t>
  </si>
  <si>
    <t xml:space="preserve">دراسات مسائية </t>
  </si>
  <si>
    <t xml:space="preserve">2017/2016 عدد أعضاء الهيئة التدريسية  في التعليم الجامعي الاولي في جامعة سامراء  موزعين حسب الكلية والجنسية والجنس للعام الدراسي </t>
  </si>
  <si>
    <t xml:space="preserve">       Number of teaching staff in  academical teaching of Samara'a university distributed by college nationality and gender for 2016/2017 </t>
  </si>
  <si>
    <t xml:space="preserve">رئاسة الجامعة </t>
  </si>
  <si>
    <t xml:space="preserve">University persidency </t>
  </si>
  <si>
    <t xml:space="preserve">        2016/2015 عدد الطلبة العراقيين الراسبين والمؤجلين والتاركين في التعليم الجامعي الاولي في جامعة سامراء  موزعين حسب الكلية  والجنس للعام الدراسي </t>
  </si>
  <si>
    <t>Number of Iraqi failures ,postponed and leaving students in  academical teaching of Samara'a university distributed by college  and gender for 2015/2016</t>
  </si>
  <si>
    <t xml:space="preserve">     عدد الطلبة المشتركين في الامتحان النهائي في التعليم الجامعي الاولي في جامعة سامراء موزعين حسب الكلية والجنسية والجنس للعام الدراسي 2016/2015</t>
  </si>
  <si>
    <t>Number of participated students in final exam of academical teaching of Samara'a university distributed by college ,nationality and gender for 2015/2016</t>
  </si>
  <si>
    <t xml:space="preserve"> عدد الطلبة الناجحين في التعليم الجامعي الاولي في جامعة سامراء موزعين حسب الكلية والجنسية والجنس للعام الدراسي 2016/2015</t>
  </si>
  <si>
    <t>Number of  succeeded students in academical teaching of Samara'a university distributed by college ,nationality and gender for 2015/2016</t>
  </si>
  <si>
    <t xml:space="preserve">     عدد الطلبة المقبولين في التعليم الجامعي الاولي في جامعة القادسية موزعين حسب الكلية والجنسية والجنس للعام الدراسي 2017/2016</t>
  </si>
  <si>
    <t xml:space="preserve">التقانات الاحيائية </t>
  </si>
  <si>
    <t>Biological technologies</t>
  </si>
  <si>
    <t>Education for women</t>
  </si>
  <si>
    <t xml:space="preserve">التربية البدنية وعلوم الرياضة </t>
  </si>
  <si>
    <t>Archology</t>
  </si>
  <si>
    <t>Total Morning studies</t>
  </si>
  <si>
    <t>Total Evening studiess</t>
  </si>
  <si>
    <t xml:space="preserve">     عدد الطلبة الموجودين في التعليم الجامعي الاولي في جامعة القادسية موزعين حسب الكلية والجنسية والجنس للعام الدراسي 2017/2016</t>
  </si>
  <si>
    <t>التربية</t>
  </si>
  <si>
    <t xml:space="preserve">Education for women </t>
  </si>
  <si>
    <t>afternoon studies</t>
  </si>
  <si>
    <t>Total afternoon studies</t>
  </si>
  <si>
    <t xml:space="preserve">طب الاسنان </t>
  </si>
  <si>
    <t xml:space="preserve">         عدد الطلبة العراقيين الراسبين والمؤجلين والتاركين في التعليم الجامعي الاولي في جامعة القادسية موزعين حسب الكلية  والجنس للعام الدراسي 2016/2015</t>
  </si>
  <si>
    <t xml:space="preserve">     عدد الطلبة المشتركين في الامتحان النهائي في التعليم الجامعي الاولي في جامعة القادسية موزعين حسب الكلية والجنسية والجنس للعام الدراسي 2016/2015</t>
  </si>
  <si>
    <t>Biological techniques</t>
  </si>
  <si>
    <t xml:space="preserve">   Sciences for girls</t>
  </si>
  <si>
    <t>Archeology</t>
  </si>
  <si>
    <t xml:space="preserve">     عدد الطلبة الناجحين في التعليم الجامعي الاولي في جامعة القادسية موزعين حسب الكلية والجنسية والجنس للعام الدراسي 2016/2015</t>
  </si>
  <si>
    <t>عدد الطلبة المقبولين في التعليم الجامعي الاولي في جامعة الانبار موزعين حسب الكلية والجنسية والجنس للعام الدراسي 2017/2016</t>
  </si>
  <si>
    <t>العلوم التطبيقية هيت</t>
  </si>
  <si>
    <t>Heet applicable sciences</t>
  </si>
  <si>
    <t>التربيه للعلوم الانسانيه</t>
  </si>
  <si>
    <t>Human sciences</t>
  </si>
  <si>
    <t>التربيه للعلوم الصرفه</t>
  </si>
  <si>
    <t>التربية القائم</t>
  </si>
  <si>
    <t>Education alqa'em</t>
  </si>
  <si>
    <t xml:space="preserve">التربية الاساسية حديثة </t>
  </si>
  <si>
    <t>Basic education hadetha</t>
  </si>
  <si>
    <t>عدد الطلبة الموجودين في التعليم الجامعي الاولي في جامعة الانبار موزعين حسب الكلية والجنسية والجنس  للعام الدراسي 2017/2016</t>
  </si>
  <si>
    <t>Table (92)</t>
  </si>
  <si>
    <t xml:space="preserve">(جدول (93 </t>
  </si>
  <si>
    <t>Table (93)</t>
  </si>
  <si>
    <t xml:space="preserve">صيدلة </t>
  </si>
  <si>
    <t>مركز دراسات الصحراء</t>
  </si>
  <si>
    <t xml:space="preserve"> Desert studies centre</t>
  </si>
  <si>
    <t xml:space="preserve">مركز الدراسات الستراتيجية </t>
  </si>
  <si>
    <t>Strategic studies</t>
  </si>
  <si>
    <t xml:space="preserve">مركز بحوث الطاقة </t>
  </si>
  <si>
    <t>Energy research centre</t>
  </si>
  <si>
    <t xml:space="preserve">مركز طرائق التدريس والتعليم المستمر </t>
  </si>
  <si>
    <t>Methods teaching centre</t>
  </si>
  <si>
    <t xml:space="preserve">مركز تنمية حوض اعالي الفرات </t>
  </si>
  <si>
    <t>Higher Alfurat development</t>
  </si>
  <si>
    <t>عدد الطلبة العراقيين الراسبين والمؤجلين والتاركين في التعليم الجامعي الاولي في جامعة الانبار موزعين حسب الكلية والجنس للعام الدراسي  2016/2015</t>
  </si>
  <si>
    <t>Table (94)</t>
  </si>
  <si>
    <t xml:space="preserve">مؤجلون </t>
  </si>
  <si>
    <t>Computer sciences and information technology</t>
  </si>
  <si>
    <t>التربيه للعلوم الانسانية</t>
  </si>
  <si>
    <t>التربيه للعلوم الصرفة</t>
  </si>
  <si>
    <t>التربية الاساسية حديثة</t>
  </si>
  <si>
    <t>عدد الطلبة المشتركين في الامتحان النهائي في التعليم الجامعي الاولي في جامعة الانبار موزعين حسب الكلية والجنسية والجنس للعام الدراسي   2016/2015</t>
  </si>
  <si>
    <t>Table (95)</t>
  </si>
  <si>
    <t>عدد الطلبة الناجحين في التعليم الجامعي الاولي في جامعة الانبار موزعين حسب الكلية والجنسية والجنس للعام الدراسي 2016/2015</t>
  </si>
  <si>
    <t>Table (96)</t>
  </si>
  <si>
    <t>عدد الطلبة المقبولين في التعليم الجامعي الاولي في جامعة الفلوجة موزعين حسب الكلية والجنسية والجنس للعام الدراسي 2017/2016</t>
  </si>
  <si>
    <t xml:space="preserve">       Number of students addmited to academical  teaching of  Falluja university distributed by college ,nationality and gender for 2016/2017 </t>
  </si>
  <si>
    <t>Management and economy</t>
  </si>
  <si>
    <t xml:space="preserve"> Evening study</t>
  </si>
  <si>
    <t xml:space="preserve"> مجموع الدراسات المسائية</t>
  </si>
  <si>
    <t>عدد الطلبة الموجودين في التعليم الجامعي الاولي في جامعة  الفلوجة موزعين حسب الكلية والجنسية والجنس للعام الدراسي 2017/2016</t>
  </si>
  <si>
    <t xml:space="preserve">       Number of students enrolled in Falluja university distributed by college ,nationality and gender for 2016/2017 </t>
  </si>
  <si>
    <t xml:space="preserve">العلوم الاسلاميه </t>
  </si>
  <si>
    <t>عدد أعضاء الهيئة التدريسية في التعليم الجامعي الاولي في جامعة الفلوجة موزعين حسب الكلية والجنسية والجنس للعام الدراسي 2017/2016</t>
  </si>
  <si>
    <t xml:space="preserve">       Number of teaching staff in  academical  teaching in Falluja university distributed by college ,nationality and gender for 2016/2017 </t>
  </si>
  <si>
    <t>Table (99)</t>
  </si>
  <si>
    <t xml:space="preserve">Total </t>
  </si>
  <si>
    <t>عدد الطلبة  العراقيين الراسبين والمؤجلين والتاركين في التعليم الجامعي الاولي  في جامعة الفلوجة موزعين حسب الكلية والجنس للعام الدراسي 2016/2015</t>
  </si>
  <si>
    <t>Number of Iraqi failed ,postponed and leaving students in  academic teaching in Falluja university distributed by college  and gender for 2015/2016</t>
  </si>
  <si>
    <t>Table (100)</t>
  </si>
  <si>
    <t>Total evening science</t>
  </si>
  <si>
    <t xml:space="preserve">عدد الطلبة المشتركين في الامتحان النهائي في التعليم الجامعي الاولي في جامعة الفلوجة موزعين حسب الكلية والجنسية والجنس للعام الدراسي 2016/2015 </t>
  </si>
  <si>
    <t xml:space="preserve">       Number of students  participated in the final exam in Falluja university distributed by college ,nationality and gender for 2015/2016 </t>
  </si>
  <si>
    <t>Table (101)</t>
  </si>
  <si>
    <t>عدد الطلبة الناجحين في التعليم الجامعي الاولي في جامعة الفلوجة موزعين حسب الكلية والجنسية والجنس للعام الدراسي 2016/2015</t>
  </si>
  <si>
    <t xml:space="preserve"> Iraqi succeeded students in academical teaching in Falluja university distributed by college  and gender for 2015/2016 </t>
  </si>
  <si>
    <t>Table (102)</t>
  </si>
  <si>
    <t>عدد الطلبة المقبولين في التعليم الجامعي الاولي في جامعة بابل موزعين حسب الكلية والجنسية والجنس للعام الدراسي 2017/2016</t>
  </si>
  <si>
    <t>هندسة المسيب</t>
  </si>
  <si>
    <t xml:space="preserve">AL-Museib Engineering </t>
  </si>
  <si>
    <t xml:space="preserve"> Material Engineering </t>
  </si>
  <si>
    <t>علوم الحاسوب تكنولوجيا المعلومات</t>
  </si>
  <si>
    <t>Computer sciences &amp; Information technology</t>
  </si>
  <si>
    <t xml:space="preserve">التربية  للعلوم الانسانية </t>
  </si>
  <si>
    <t>Physical education</t>
  </si>
  <si>
    <t>الدراسات القرأنيه</t>
  </si>
  <si>
    <t xml:space="preserve">       Qura'an</t>
  </si>
  <si>
    <t>Mangement &amp; economy</t>
  </si>
  <si>
    <t>التربية البدنية وعلوم الرياضية</t>
  </si>
  <si>
    <t xml:space="preserve">مجموع الدراسات المسائية </t>
  </si>
  <si>
    <t xml:space="preserve"> Total university</t>
  </si>
  <si>
    <t>عدد الطلبة الموجودين في التعليم الجامعي الاولي في جامعة بابل موزعين حسب الكلية والجنسية والجنس للعام الدراسي 2017/2016</t>
  </si>
  <si>
    <t xml:space="preserve">  Engineering </t>
  </si>
  <si>
    <t xml:space="preserve">  Total university</t>
  </si>
  <si>
    <t>الدراسات القرآنيه</t>
  </si>
  <si>
    <t>مركز بابل للدراسات الحضارية والتاريخية</t>
  </si>
  <si>
    <t xml:space="preserve">    Babylon Centre for civilization and history studies</t>
  </si>
  <si>
    <t xml:space="preserve">مركز بحوث البيئية المحلية </t>
  </si>
  <si>
    <t>Centre of local environmental researches</t>
  </si>
  <si>
    <t xml:space="preserve"> Computer Centre </t>
  </si>
  <si>
    <t>Head of university</t>
  </si>
  <si>
    <t xml:space="preserve">      عدد الطلبة  العراقيين الراسبين والمؤجلين والتاركين في التعليم الجامعي الاولي في جامعة بابل موزعين حسب الكلية والجنس للعام الدراسي 2016/2015 </t>
  </si>
  <si>
    <t>Information technology</t>
  </si>
  <si>
    <t xml:space="preserve">عدد الطلبة الناجحين في التعليم الجامعي الاولي في جامعة بابل موزعين حسب الكلية والجنسية والجنس للعام الدراسي2016/2015 </t>
  </si>
  <si>
    <t>هندسة مواد</t>
  </si>
  <si>
    <t>الادارة  والاقتصاد</t>
  </si>
  <si>
    <t>عدد الطلبة المقبولين في التعليم الجامعي الاولي في جامعة  القاسم الخضراء  موزعين حسب الكلية والجنسية والجنس للعام الدراسي 2017/2016</t>
  </si>
  <si>
    <t xml:space="preserve">       Number of accepted  students in  academical  teaching of Al -Qasim Al-khadraa university distributed by college ,nationality and gender for 2016/2017</t>
  </si>
  <si>
    <t>هندسة الموارد المائية</t>
  </si>
  <si>
    <t>Water resources engineering</t>
  </si>
  <si>
    <t>Biology accuracy</t>
  </si>
  <si>
    <t xml:space="preserve">علوم الاغذية </t>
  </si>
  <si>
    <t>Nutrition sciences</t>
  </si>
  <si>
    <t>علوم البيئة</t>
  </si>
  <si>
    <t xml:space="preserve"> Environment scienes</t>
  </si>
  <si>
    <t>عدد الطلبة الموجودين في التعليم الجامعي الاولي في جامعة القاسم الخضراء  موزعين حسب الكلية والجنسية والجنس للعام الدراسي 2017/2016</t>
  </si>
  <si>
    <t xml:space="preserve">       Number of eisting students in  academical  teaching of Al -Qasim Al-khadraa university distributed by college ,nationality and gender for 2016/2017</t>
  </si>
  <si>
    <t>p</t>
  </si>
  <si>
    <t xml:space="preserve">       Number of teaching staff in  academical  teaching of Al-Qasim Al-khadraa university distributed by college  nationality and gender for 2016/2017  </t>
  </si>
  <si>
    <t xml:space="preserve">دراسات  صباحية </t>
  </si>
  <si>
    <t xml:space="preserve">عدد الطلبة العراقيين الراسبين والمؤجلين والتاركين في التعليم الجامعي الاولي في جامعة  القاسم الخضراء موزعين حسب الكلية والجنس للعام الدراسي 2016/2015  </t>
  </si>
  <si>
    <t>Number of failures ,postponed and leaving students in academical teaching of Al-Qasim Al-khadraa universitydistibted by college gendef  for 2015/2016</t>
  </si>
  <si>
    <t>عدد الطلبة المشتركين في الامتحان النهائي في الامتحان النهائي في التعليم الجامعي الاولي في جامعة  القاسم الخضراء موزعين حسب الكلية والجنسية والجنس للعام الدراسي 2016/2015</t>
  </si>
  <si>
    <t xml:space="preserve">Number of participated students in final exam  in academical  teaching of Al-Qasim Al-khadraa university   distributed by college ,nationality and gender for 2015/2016 </t>
  </si>
  <si>
    <t xml:space="preserve">(جدول (113 </t>
  </si>
  <si>
    <t>عدد الطلبة الناجحين في التعليم الجامعي الاولي في جامعة القاسم الخضراء موزعين حسب الكلية والجنسية والجنس للعام الدراسي 2016/2015</t>
  </si>
  <si>
    <t>Number of succeedded students in final exam  in academical  teaching of Al-Qasim Al-khadraa  university distributed by college ,nationality and gender for 2015/2016</t>
  </si>
  <si>
    <t>عدد الطلبة المقبولين في التعليم الجامعي الاولي في جامعة ديالى موزعين حسب الكلية والجنسية والجنس للعام الدراسي 2017/2016</t>
  </si>
  <si>
    <t xml:space="preserve">       Number of accepted  students in  academical teaching of Dyala university distributed by college nationality and gender for 2016/2017 </t>
  </si>
  <si>
    <t>Veterinary Medicine</t>
  </si>
  <si>
    <t>القانون والعلوم السياسية</t>
  </si>
  <si>
    <t xml:space="preserve">الفنون الجميلة </t>
  </si>
  <si>
    <t>عدد الطلبة الموجودين في التعليم الجامعي الاولي في جامعة ديالى موزعين حسب الكلية والجنسية والجنس للعام الدراسي 2017/2016</t>
  </si>
  <si>
    <t xml:space="preserve">       Number of existing  students in  academical teaching of Dyala university distributed by college ,nationality and gender for 2016/2017 </t>
  </si>
  <si>
    <t>عدد اعضاء الهيئة التدريسية في التعليم الجامعي الاولي في جامعة ديالى موزعين حسب الكلية والجنسية والجنس للعام الدراسي 2017/2016</t>
  </si>
  <si>
    <t xml:space="preserve">       Number of teaching staff in  academical teaching of Dyala university distributed by college ,nationality and gender for 2016/2017 </t>
  </si>
  <si>
    <t xml:space="preserve"> عدد الطلبة العراقيين الراسبين  والمؤجلين والتاركين في التعليم الجامعي الاولي في جامعة ديالى موزعين حسب الكلية والجنس للعام الدراسي 2015/ 2016</t>
  </si>
  <si>
    <t>Number of Iraqi failures ,postponed and leaving students in  academical teaching of dyala university distributed by college  and gender for 2015/2016</t>
  </si>
  <si>
    <t xml:space="preserve">   عدد الطلبة المشتركين في الامتحان النهائي في التعليم الجامعي الاولي في جامعة ديالى موزعين حسب الكلية والجنسية والجنس للعام الدراسي 2015 / 2016 </t>
  </si>
  <si>
    <t>Number of participated students in final exam of academical teaching of dyala university distributed by college ,nationality and gender for 2015/2016</t>
  </si>
  <si>
    <t>عدد الطلبة الناجحين في التعليم الجامعي الاولي في جامعة ديالى موزعين حسب الكلية والجنسية والجنس للعام الدراسي 2015 /2016</t>
  </si>
  <si>
    <t>Number of  succeeded students in academical teaching of dyala university distributed by college ,nationality and gender for 2015/2016</t>
  </si>
  <si>
    <t>عدد الطلبة المقبولين في التعليم الجامعي الاولي في جامعة كربلاء موزعين حسب الكلية والجنسية والجنس للعام الدراسي 2017/2016</t>
  </si>
  <si>
    <t xml:space="preserve">       Number of accepted  students in  academical  teaching of kerbela university distributed by college ,nationality and gender for 2016/2017</t>
  </si>
  <si>
    <t xml:space="preserve">العلوم الطبية التطبيقية </t>
  </si>
  <si>
    <t xml:space="preserve"> Applied sciences</t>
  </si>
  <si>
    <t>Agricaltare</t>
  </si>
  <si>
    <t>Veterinary medicine</t>
  </si>
  <si>
    <t xml:space="preserve">العلوم السياحية </t>
  </si>
  <si>
    <t xml:space="preserve">Tourist </t>
  </si>
  <si>
    <t>pure sciences</t>
  </si>
  <si>
    <t>Islamic science</t>
  </si>
  <si>
    <t>عدد الطلبة الموجودين في التعليم الجامعي الاولي في جامعة كربلاء موزعين حسب الكلية والجنسية والجنس للعام الدراسي 2017/2016</t>
  </si>
  <si>
    <t xml:space="preserve">       Number of existing  students in  academical  teaching of kerbela university distributed by college ,nationality and gender for 2016/2017</t>
  </si>
  <si>
    <t xml:space="preserve">(جدول (122 </t>
  </si>
  <si>
    <t>Table(122)</t>
  </si>
  <si>
    <t>عدد اعضاء الهيئة التدريسية في التعليم الجامعي الاولي في جامعة كربلاء موزعين حسب الكلية والجنسية والجنس للعام الدراسي 2017/2016</t>
  </si>
  <si>
    <t xml:space="preserve">       Number of teaching staff in  academical  teaching of kerbela university distributed by college ,nationality and gender for 2016/2017</t>
  </si>
  <si>
    <t xml:space="preserve">(جدول (123 </t>
  </si>
  <si>
    <t xml:space="preserve">  دراسات صباحية</t>
  </si>
  <si>
    <t xml:space="preserve"> Veterinary medicine</t>
  </si>
  <si>
    <t>مجموع الدراسات  الصباحية</t>
  </si>
  <si>
    <t xml:space="preserve">مجموع الدراسات  المسائية </t>
  </si>
  <si>
    <t>عدد الطلبة  العراقيين الراسبين والمؤجلين والتاركين في التعليم الجامعي الاولي  في جامعة كربلاء موزعين حسب الكلية والجنس للعام الدراسي 2016/2015</t>
  </si>
  <si>
    <t>Number of Iraqi failures ,postponed and leaving students in academical teaching of kerbela university distributed by college and gender for 2015/2016</t>
  </si>
  <si>
    <t>Table(124)</t>
  </si>
  <si>
    <t>عدد الطلبة المشتركين في الامتحان النهائي في التعليم الجامعي الاولي في جامعة كربلاء موزعين حسب الكلية والجنسية والجنس للعام لدراسي 2016/2015</t>
  </si>
  <si>
    <t>Number of participated students in final exam in academical teaching of kerbela  university distributed by college ,nationality and gender for 2015/2016</t>
  </si>
  <si>
    <t>Table(125)</t>
  </si>
  <si>
    <t xml:space="preserve"> دراسات مسائية</t>
  </si>
  <si>
    <t xml:space="preserve"> All total university</t>
  </si>
  <si>
    <t>عدد الطلبة الناجحين في التعليم الجامعي الاولي في جامعة كربلاء موزعين حسب الكلية والجنسية والجنس للعام الدراسي  2016/2015</t>
  </si>
  <si>
    <t>Number of succeedded students in final exam  in academical  teaching of kerbela  university distributed by college ,nationality and gender for 2015/2016</t>
  </si>
  <si>
    <t>عدد الطلبة المقبولين في التعليم الجامعي الاولي في جامعة ذي قار موزعين حسب الكلية والجنسية والجنس للعام الدراسي 2017/2016</t>
  </si>
  <si>
    <t xml:space="preserve">       Number of accepted  students in  academical  teaching of Thi-qar university distributed by college ,nationality and gender for 2016/2017 </t>
  </si>
  <si>
    <t>الزراعة والاهوار</t>
  </si>
  <si>
    <t xml:space="preserve"> الادارة والاقتصاد  </t>
  </si>
  <si>
    <t xml:space="preserve">التربية للعلوم الانسانبة </t>
  </si>
  <si>
    <t xml:space="preserve">Pure sciences </t>
  </si>
  <si>
    <t xml:space="preserve">التربية للبنات الشطرة </t>
  </si>
  <si>
    <t>Al-Shatrah education for women</t>
  </si>
  <si>
    <t>Table (127) cont.</t>
  </si>
  <si>
    <t>دراسات المسائية</t>
  </si>
  <si>
    <t>عدد الطلبة الموجودين في التعليم الجامعي الاولي في جامعة ذي قار موزعين حسب الكلية والجنسية والجنس للعام الدراسي 2017/2016</t>
  </si>
  <si>
    <t xml:space="preserve">       Number of existing  students in  academical  teaching of Thi-qar university distributed by college ,nationality and gender for 2016/2017 </t>
  </si>
  <si>
    <t xml:space="preserve">(جدول (128 </t>
  </si>
  <si>
    <t>Table(128)</t>
  </si>
  <si>
    <t>Table (128) cont.</t>
  </si>
  <si>
    <t xml:space="preserve">الاداب </t>
  </si>
  <si>
    <t>عدد اعضاء الهيئة التدريسية في التعليم الجامعي الاولي في جامعة ذي قار موزعين حسب الكلية والجنسية والجنس للعام الدراسي 2017/2016</t>
  </si>
  <si>
    <t xml:space="preserve">       Number of teaching staff in  academical  teaching of Thi-qar university distributed by college ,nationality and gender for 2016/2017 </t>
  </si>
  <si>
    <t xml:space="preserve">(جدول (129 </t>
  </si>
  <si>
    <t>مركز أبحاث الاهوار</t>
  </si>
  <si>
    <t>Al-Ahwar Researches Centre</t>
  </si>
  <si>
    <t xml:space="preserve">مركز ذي قار الدراسات التاريخية والاثارية  </t>
  </si>
  <si>
    <t xml:space="preserve">Center of Thi-qar studies historical and archaeological </t>
  </si>
  <si>
    <t>عدد الطلبة العراقيين الراسبين والمؤجلين والتاركين في التعليم الجامعي الاولي في جامعة ذي قار موزعين حسب الكلية والجنس للعام الدراسي 2016/2015</t>
  </si>
  <si>
    <t>Number of Iraqi failures ,postponed and leaving students in  academical  teaching of Thi-qar  university distributed by college  and gender for 2015/2016</t>
  </si>
  <si>
    <t>Table(130)</t>
  </si>
  <si>
    <t xml:space="preserve">التربية للعلوم الصرفة  </t>
  </si>
  <si>
    <t>التربية للبنات الشطرة</t>
  </si>
  <si>
    <t xml:space="preserve">عدد الطلبة المشتركين في الامتحان النهائي في التعليم الجامعي الاولي في جامعة ذي قار موزعين حسب الكلية والجنسية والجنس للعام الدراسي 2016/2015 </t>
  </si>
  <si>
    <t>Number of participated students in final exam in academical  teaching of Thi-qar  university   distributed by college,nationality and gender for 2015/2016</t>
  </si>
  <si>
    <t xml:space="preserve">(جدول (131 </t>
  </si>
  <si>
    <t>Table(131)</t>
  </si>
  <si>
    <t xml:space="preserve"> Morning studies</t>
  </si>
  <si>
    <t>Table (131) cont.</t>
  </si>
  <si>
    <t xml:space="preserve">عدد الطلبة الناجحين في التعليم الجامعي الاولي في جامعة ذي قار موزعين حسب الكلية والجنسية والجنس للعام الدراسي 2016/2015 </t>
  </si>
  <si>
    <t>Number of succeedded students in final exam  in academical  teaching of Thi-qar  university distributed by college ,nationality and gender for 2015/2016</t>
  </si>
  <si>
    <t>Table (132) cont.</t>
  </si>
  <si>
    <t>عدد الطلبة المقبولين في التعليم الجامعي الاولي في جامعة سومر  موزعين حسب الكلية والجنسية والجنس للعام الدراسي 2017/2016</t>
  </si>
  <si>
    <t xml:space="preserve">       Number of accepted  students in  academical teaching of Sumar university distributed by college, nationality and gender for            2016/2017 </t>
  </si>
  <si>
    <t>Information Technology&amp; computer science</t>
  </si>
  <si>
    <t>عدد الطلبة الموجودين في التعليم الجامعي الاولي في جامعة سومر  موزعين حسب الكلية والجنسية والجنس للعام الدراسي 2017/2016</t>
  </si>
  <si>
    <t>Number of existing  students in  academical teaching of Sumar  university distributed by college ,nationality and gender for 2016/2017</t>
  </si>
  <si>
    <t xml:space="preserve">(جدول (134 </t>
  </si>
  <si>
    <t>Information Technology&amp; computer Science</t>
  </si>
  <si>
    <t>عدد اعضاء الهيئة التدريسية في التعليم الجامعي الاولي في جامعة سومر موزعين حسب الكلية والجنسية والجنس  للعام الدراسي 2017/2016</t>
  </si>
  <si>
    <t xml:space="preserve">(جدول (135 </t>
  </si>
  <si>
    <t xml:space="preserve"> university persidency </t>
  </si>
  <si>
    <t>عدد الطلبة العراقيين الراسبين والمؤجلين والتاركين في التعليم الجامعي الاولي في جامعة سومر  موزعين حسب الكلية والجنس للعام الدراسي 2016/2015</t>
  </si>
  <si>
    <t>Number of Iraqi failures ,postponed and leaving students in  academical teaching of Sumar university distributed by college  and gender for 2015/2016</t>
  </si>
  <si>
    <t xml:space="preserve">المجموع الدراسات المسائية </t>
  </si>
  <si>
    <t>عدد الطلبة المشتركين في الامتحان النهائي في التعليم الجامعي الاولي في جامعة سومر موزعين حسب الكلية والجنسية والجنس للعام الدراسي2066/2015</t>
  </si>
  <si>
    <t>Number of participated students in final exam of academical teaching of Sumar university distributed by college ,nationality and gender for 2015/2016</t>
  </si>
  <si>
    <t xml:space="preserve">مجموع الدراسات  الصباحية </t>
  </si>
  <si>
    <t>عدد الطلبة الناجحين في التعليم الجامعي الاولي في جامعة سومر موزعين حسب الكلية والجنسية والجنس للعام الدراسي 2016/2015</t>
  </si>
  <si>
    <t>Number of  succeeded students in academical teaching of Sumar university distributed by college ,nationality and gender for 2015/2016</t>
  </si>
  <si>
    <t>عدد الطلبة المقبولين في التعليم الجامعي الاولي في جامعة كركوك موزعين حسب الكلية والجنسية والجنس للعام الدراسي 2017/2016</t>
  </si>
  <si>
    <t xml:space="preserve">       Number of accepted  students in  academical education of kirkuk university distributed by college ,nationality and gender for 2016/2017 </t>
  </si>
  <si>
    <t xml:space="preserve">الكلية </t>
  </si>
  <si>
    <t>الزراعة / الحويجة</t>
  </si>
  <si>
    <t>Agriculture/ Hawija</t>
  </si>
  <si>
    <t>sciences</t>
  </si>
  <si>
    <t>Education for Human sciences</t>
  </si>
  <si>
    <t>Education for pure sciences</t>
  </si>
  <si>
    <t>التربية / الحويجة</t>
  </si>
  <si>
    <t>Education/ Hawija</t>
  </si>
  <si>
    <t>Evening  studies</t>
  </si>
  <si>
    <t>عدد الطلبة الموجودين في التعليم الجامعي الاولي في جامعة كركوك موزعين حسب الكلية والجنسية والجنس للعام الدراسي 2017/2016</t>
  </si>
  <si>
    <t xml:space="preserve">Number of existing  students in  academical education of kirkuk university distributed by college ,nationality and gender for 2016/2017 </t>
  </si>
  <si>
    <t>الأدارة والاقتصاد</t>
  </si>
  <si>
    <t>عدد اعضاء الهيئة التدريسية في التعليم الجامعي الاولي  في جامعة كركوك موزعين حسب الكلية والجنسية والجنس للعام الدراسي 2017/2016</t>
  </si>
  <si>
    <t xml:space="preserve">       Number of teaching staff in  academical  teaching of kirkuk university distributed by college ,nationality and gender for 2016/2017 </t>
  </si>
  <si>
    <t>الأدارة والأقتصاد</t>
  </si>
  <si>
    <t>عدد الطلبة العراقيين الراسبين والمؤجلين والتاركين في التعليم الجامعي الاولي في جامعة كركوك موزعين حسب الكلية  والجنس للعام الدراسي 2016/2015</t>
  </si>
  <si>
    <t>Number of Iraqi failures ,postponed and leaving students in  academical education of kirkuk  university distributed by college  and gender for 2015/2016</t>
  </si>
  <si>
    <t>عدد الطلبة المشتركين في الامتحان النهائي في التعليم الجامعي الاولي في جامعة كركوك موزعين حسب الجامعة والجنسية والجنس للعام الدراسي 2016/2015</t>
  </si>
  <si>
    <t>Number of participated students in final exam  in academical  education of kirkuk university   distributed by college ,nationality and gender for 2015/2016</t>
  </si>
  <si>
    <t>عدد الطلبة الناجحين في التعليم الجامعي الاولي في جامعة كركوك موزعين حسب الكلية والجنسية والجنس للعام الدراسي 2016/2015</t>
  </si>
  <si>
    <t>Number of succeedded students in final exam  in academical education of kirkuk  university distributed by college ,nationality and gender for 2015/2016</t>
  </si>
  <si>
    <t xml:space="preserve">     عدد الطلبة المقبولين في التعليم الجامعي الاولي في جامعة واسط موزعين حسب الكلية والجنسية والجنس للعام الدراسي 2017/2016</t>
  </si>
  <si>
    <t xml:space="preserve">       Number of accepted  students in  academical   education  of Wasit university distributed by college ,nationality and gender for 2016/2017 </t>
  </si>
  <si>
    <t>Tabel ( 145 )</t>
  </si>
  <si>
    <t>Computer science and information technology</t>
  </si>
  <si>
    <t>التربية الاساسية العزيزية</t>
  </si>
  <si>
    <t>Basic education Al-azizia</t>
  </si>
  <si>
    <t>الاعلام الصويرة</t>
  </si>
  <si>
    <t>Media/ Swera</t>
  </si>
  <si>
    <t>Basic education Al-Azizia</t>
  </si>
  <si>
    <t xml:space="preserve">     عدد الطلبة الموجودين في التعليم الجامعي الاولي في جامعة واسط موزعين حسب الكلية والجنسية والجنس للعام الدراسي 2017/2016</t>
  </si>
  <si>
    <t xml:space="preserve">       Number of existing  students in  academical education of Wasit university distributed by college ,nationality and gender for 2016/2017 </t>
  </si>
  <si>
    <t>Tabel ( 146 )</t>
  </si>
  <si>
    <t xml:space="preserve">Sciences  </t>
  </si>
  <si>
    <t>الادارة و الاقتصاد</t>
  </si>
  <si>
    <t>عدد أعضاء الهيئة التدريسية في التعليم الجامعي الاولي في جامعة واسط موزعين حسب الكلية والجنسية والجنس للعام الدراسي 2017/2016</t>
  </si>
  <si>
    <t xml:space="preserve">       Number of teaching staff in  academical  education of Wasit university distributed by college ,nationality and gender for 2016/2017</t>
  </si>
  <si>
    <t xml:space="preserve">        عدد الطلبة العراقيين الراسبين والمؤجلين والتاركين في التعليم الجامعي الاولي في جامعة واسط موزعين حسب الكلية والجنس للعام الدراسي 2016/2015  </t>
  </si>
  <si>
    <t>Number of Iraqi failures ,postponed and leaving students in  academical  education of  Wasit  university distributed by college  and gender for 2015/2016</t>
  </si>
  <si>
    <t>Tabel ( 148 )</t>
  </si>
  <si>
    <t xml:space="preserve">        عدد الطلبة العرب الراسبين والمؤجلين والتاركين في التعليم الجامعي الاولي في جامعة واسط موزعين حسب الكلية والجنس للعام الدراسي 2016/2015  </t>
  </si>
  <si>
    <t>Number of Arab  failures ,postponed and leaving students in  academical  education of  Wasit  university distributed by college  and gender for 2015/2016</t>
  </si>
  <si>
    <t xml:space="preserve">     عدد الطلبة المشتركين في الامتحان النهائي في التعليم الجامعي الاولي في جامعة واسط موزعين حسب الكلية والجنسية والجنس للعام الدراسي 2016/2015</t>
  </si>
  <si>
    <t>Number of participated students in final exam  in academical education of Wasit university  distributed by college ,nationality and gender for 2015/2016</t>
  </si>
  <si>
    <t>Tabel ( 149 )</t>
  </si>
  <si>
    <t xml:space="preserve">     عدد الطلبة الناجحين في التعليم الجامعي الاولي في جامعة واسط موزعين حسب الكلية والجنسية والجنس للعام الدراسي 2016/2015</t>
  </si>
  <si>
    <t>Number of succeeded students in  academical  education of Wasit university distributed by college  and gender for 2015/2016</t>
  </si>
  <si>
    <t>عدد الطلبة المقبولين في التعليم الجامعي الاولي في جامعة ميسان موزعين حسب الكلية والجنسية والجنس للعام الدراسي 2017/2016</t>
  </si>
  <si>
    <t xml:space="preserve">       Number of accepted  students in  academical  teaching of Missan university distributed by college ,nationality and gender for 2016/2017</t>
  </si>
  <si>
    <t>Pharmaceuitics</t>
  </si>
  <si>
    <t>Basic Education</t>
  </si>
  <si>
    <t xml:space="preserve">العلوم السياسية </t>
  </si>
  <si>
    <t>القنون</t>
  </si>
  <si>
    <t>عدد الطلبة الموجودين في التعليم الجامعي الاولي في جامعة ميسان موزعين حسب الكلية والجنسية والجنس للعام الدراسي 2017/2016</t>
  </si>
  <si>
    <t xml:space="preserve">       Number of existing  students in  academical  teaching of Missan university distributed by college ,nationality and gender for 2016/2017</t>
  </si>
  <si>
    <t xml:space="preserve"> Education</t>
  </si>
  <si>
    <t>عدد اعضاء الهيئة التدريسية في التعليم الجامعي الاولي في جامعة ميسان موزعين حسب الكلية والجنسية والجنس  للعام الدراسي 2017/2016</t>
  </si>
  <si>
    <t xml:space="preserve">       Number of teaching staff in  academical  teaching of Missan university distributed by college ,nationality and gender for 2016/2017</t>
  </si>
  <si>
    <t>عدد الطلبة العراقيين الراسبين والمؤجلين والتاركين في التعليم الجامعي الاولي في جامعة ميسان موزعين حسب الكلية والجنس للعام الدراسي 2016/2015</t>
  </si>
  <si>
    <t>Number of Iraqi failures ,postponed and leaving students in  academical  teaching of Missan  university distributed by college  and gender for 2015/2016</t>
  </si>
  <si>
    <t xml:space="preserve"> Total Evening studies</t>
  </si>
  <si>
    <t>عدد الطلبة المشتركين في الامتحان النهائي في التعليم الجامعي الاولي في جامعة ميسان موزعين حسب الكلية والجنسية والجنس للعام الدراسي 2016/2015</t>
  </si>
  <si>
    <t>عدد الطلبة الناجحين في التعليم الجامعي الاولي في جامعة ميسان موزعين حسب الكلية والجنسية والجنس للعام الدراسي 2016/2015</t>
  </si>
  <si>
    <t>Number of succeedded students in final exam  in academical  teaching of Missan  university distributed by college ,nationality and gender for 2015/2016</t>
  </si>
  <si>
    <t>عدد الطلبة المقبولين في التعليم الجامعي الاولي في جامعة المثنى موزعين حسب الكلية والجنسية والجنس للعام الدراسي 2017/2016</t>
  </si>
  <si>
    <t xml:space="preserve">       Number of accepted  students in  academical  teaching of Al-muthanna university distributed by college ,nationality and gender for 2016/2017</t>
  </si>
  <si>
    <t>Education for human sciences</t>
  </si>
  <si>
    <t xml:space="preserve"> Athletic education </t>
  </si>
  <si>
    <t>عدد الطلبة الموجودين في التعليم الجامعي الاولي في جامعة المثنى موزعين حسب الكلية والجنسية والجنس للعام الدراسي 2017/2016</t>
  </si>
  <si>
    <t xml:space="preserve">       Number of existing  students in  academical  teaching of Al-muthanna university distributed by college ,nationality and gender for 2016/2017</t>
  </si>
  <si>
    <t>عدد اعضاء الهيئة التدريسية في التعليم الجامعي الاولي في جامعة المثنى موزعين حسب الكلية والجنسية والجنس  للعام الدراسي 2017/2016</t>
  </si>
  <si>
    <t xml:space="preserve">       Number of teaching staff in  academical  teaching of Al-muthanna university distributed by college ,nationality and gender for 2016/2017</t>
  </si>
  <si>
    <t>عدد الطلبة العراقيين الراسبين والمؤجلين والتاركين في التعليم الجامعي الاولي في جامعة المثنى موزعين حسب الكلية والجنس للعام الدراسي2016/2015</t>
  </si>
  <si>
    <t>Number of Iraqi failures ,postponed and leaving students in  academical  teaching of Al-muthanna  university distributed by college  and gender for 2015/2016</t>
  </si>
  <si>
    <t>عدد الطلبة المشتركين في الامتحان النهائي في التعليم الجامعي الاولي في جامعة المثنى موزعين حسب الكلية والجنسية والجنس للعام الدراسي 2016/2015</t>
  </si>
  <si>
    <t>Number of participated students in final exam  in academical  teaching of Al-muthanna university  distributed by college ,nationality and gender for 2015/2016</t>
  </si>
  <si>
    <t>(161)Table</t>
  </si>
  <si>
    <t>عدد الطلبة الناجحين في التعليم الجامعي الاولي في جامعة المثنى موزعين حسب الكلية والجنسية والجنس للعام الدراسي 2016/2015</t>
  </si>
  <si>
    <t>Number of succeedded students in final exam  in academical  teaching of Al-muthanna university  distributed by college ,nationality and gender for2015/2016</t>
  </si>
  <si>
    <t xml:space="preserve">(جدول  (162 </t>
  </si>
  <si>
    <t>(162)Table</t>
  </si>
  <si>
    <t>عدد الطلبة المقبولين في التعليم الجامعي الاولي في جامعة  تكنولوجيا المعلومات والاتصالات موزعين حسب الكلية والجنسية والجنس للعام الدراسي 2017/2016</t>
  </si>
  <si>
    <t xml:space="preserve">       Number of accepted  students in  academic teaching of Information and communications technology  university distributed by college ,nationality and gender for 2016/2017 </t>
  </si>
  <si>
    <t xml:space="preserve">معلوماتية الاعمال </t>
  </si>
  <si>
    <t>Business informatics</t>
  </si>
  <si>
    <t>عدد الطلبة الموجودين في التعليم الجامعي الاولي في جامعة تكنولوجيا المعلومات والاتصالات موزعين حسب الكلية والجنسية والجنس للعام الدراسي 2016 /2017</t>
  </si>
  <si>
    <t xml:space="preserve">       Number of enrolled  students in  academic teaching of Information and communications technology  university distributed by college ,nationality and gender for 2016/2017 </t>
  </si>
  <si>
    <t xml:space="preserve">University headqnarter </t>
  </si>
  <si>
    <t>عدد الطلبة  العراقيين الراسبين والمؤجلين والتاركين في التعليم الجامعي الاولي  في جامعة  تكنولوجيا المعلومات والاتصالات موزعين حسب الكلية والجنس للعام الدراسي 2016/2015</t>
  </si>
  <si>
    <t xml:space="preserve">Number of Iraqi failed , postponed and leaving students in  academic teaching of Information and communication technology  university distributed by college  and gender for 2015/2016 </t>
  </si>
  <si>
    <t xml:space="preserve"> Number of  students in final exam participated in  academic teaching of Information and communications technology  university distributed by college  and gender for 2015/2016 </t>
  </si>
  <si>
    <t xml:space="preserve"> Number of students Succeded in  academic teaching of Information and communications technology  university distributed by college  and gender for 2015/2016 </t>
  </si>
  <si>
    <t>عدد الطلبة المقبولين في التعليم الجامعي الاولي في جامعة ابن سينا للعلوم الطبية والصيدلانية موزعين حسب الكلية والجنسية والجنس للعام الدراسي 2017/2016</t>
  </si>
  <si>
    <t>عدد الطلبة الموجودين في التعليم الجامعي الاولي في جامعة ابن سينا للعلوم الطبية والصيدلانية موزعين حسب الكلية والجنسية والجنس للعام الدراسي 2017/2016</t>
  </si>
  <si>
    <t>عدد الطلبة المقبولين في التعليم الجامعي الاولي في جامعة الكرخ للعلوم موزعين حسب الكلية والجنسية والجنس للعام الدراسي 2017/2016</t>
  </si>
  <si>
    <t>التحسس النائي والجيوفيزياء</t>
  </si>
  <si>
    <t>عدد الطلبة الموجودين في التعليم الجامعي الاولي في جامعة الكرخ للعلوم موزعين حسب الكلية والجنسية والجنس للعام الدراسي 2017/2016</t>
  </si>
  <si>
    <t>Number of accepted students in Nothern technical university distributed by institute (college), nationality and gender for school year 2016/2017</t>
  </si>
  <si>
    <t>(المعهد (الكلية</t>
  </si>
  <si>
    <t xml:space="preserve"> Institute (College)</t>
  </si>
  <si>
    <t>التقني الموصل</t>
  </si>
  <si>
    <t xml:space="preserve"> Mousl Technical </t>
  </si>
  <si>
    <t>التقني كركوك</t>
  </si>
  <si>
    <t xml:space="preserve"> Kirkuk Technical institute</t>
  </si>
  <si>
    <t>التقني الحويجة</t>
  </si>
  <si>
    <t xml:space="preserve"> Haweja Technical </t>
  </si>
  <si>
    <t xml:space="preserve">التقني الدور </t>
  </si>
  <si>
    <t>Aldor technical institute</t>
  </si>
  <si>
    <t>التقني نينوى</t>
  </si>
  <si>
    <t>Nineveh technical institute</t>
  </si>
  <si>
    <t>مجموع المعاهد التقنية</t>
  </si>
  <si>
    <t>Total technical institutes</t>
  </si>
  <si>
    <t>الكلية التقنية الهندسية الموصل</t>
  </si>
  <si>
    <t>Mousil technical engineering college</t>
  </si>
  <si>
    <t>الكلية التقنية كركوك</t>
  </si>
  <si>
    <t>Kirkuk technical college</t>
  </si>
  <si>
    <t>الكلية التقنية الادارية الموصل</t>
  </si>
  <si>
    <t>Mousil technical adminstrative college</t>
  </si>
  <si>
    <t xml:space="preserve">الكلية التقنية الزراعية الموصل </t>
  </si>
  <si>
    <t>Mousil technical agriculture college</t>
  </si>
  <si>
    <t>مجموع الكليات التقنية</t>
  </si>
  <si>
    <t>Total technical colleges</t>
  </si>
  <si>
    <t xml:space="preserve"> Kirkuk Technical institute </t>
  </si>
  <si>
    <t xml:space="preserve"> Haweja Technical institute </t>
  </si>
  <si>
    <t>Al-Dur technical institute</t>
  </si>
  <si>
    <t>Number of students accepted to Nothern technical university in second grade (distingushers) of institute graduated distributed by institute(college)technical, nationality and gender for 2016/2017</t>
  </si>
  <si>
    <t>Number of enrolled students in Nothern technical university distributed by institute (college), nationality and gender for school year 2016/2017</t>
  </si>
  <si>
    <t>Mousil technical institute</t>
  </si>
  <si>
    <t>التقني الدور</t>
  </si>
  <si>
    <t xml:space="preserve">Number of teaching staff members in Nothern technical university by institute (college), nationality and gender for school year 2016/2017 </t>
  </si>
  <si>
    <t>Table (172)</t>
  </si>
  <si>
    <t>Number of  Iraqi failed ,postponed and leaving students in  Nothern technical university distributed by institute  college, nationality and gender for school year 2015/2016</t>
  </si>
  <si>
    <t>Table (173)</t>
  </si>
  <si>
    <t xml:space="preserve">Number of students in final exam participated in Notherntechnical university distributed  by institute (college), nationality and gender for school year 2015/2016 </t>
  </si>
  <si>
    <t>التقني  كركوك</t>
  </si>
  <si>
    <t>التقني  الحويجة</t>
  </si>
  <si>
    <t>التقني  الدور</t>
  </si>
  <si>
    <t>التقني  نينوى</t>
  </si>
  <si>
    <t>الكلية التقنية الموصل</t>
  </si>
  <si>
    <t>Number of accepted students in Middle technical university distributed by institute (college), nationality and gender for school year 2016/207</t>
  </si>
  <si>
    <t>المعهد (الكلية)</t>
  </si>
  <si>
    <t>الطبي التقني بغداد</t>
  </si>
  <si>
    <t>Medical technical baghdad</t>
  </si>
  <si>
    <t>التكنولوجيا بغداد</t>
  </si>
  <si>
    <t>Technology baghdad</t>
  </si>
  <si>
    <t xml:space="preserve">الادارة الرصافة </t>
  </si>
  <si>
    <t>Administration rusafa</t>
  </si>
  <si>
    <t xml:space="preserve">الفنون التطبيقية </t>
  </si>
  <si>
    <t>Applied arts</t>
  </si>
  <si>
    <t xml:space="preserve">الطبي التقني المنصور </t>
  </si>
  <si>
    <t>Medical technical mansor</t>
  </si>
  <si>
    <t>الادارة التقني</t>
  </si>
  <si>
    <t>Technical administration</t>
  </si>
  <si>
    <t>اعداد المدربيين التقنيين</t>
  </si>
  <si>
    <t xml:space="preserve">Technicians </t>
  </si>
  <si>
    <t>التقني الانبار</t>
  </si>
  <si>
    <t xml:space="preserve">Al-anbar Technical </t>
  </si>
  <si>
    <t xml:space="preserve">التقني الكوت </t>
  </si>
  <si>
    <t xml:space="preserve"> Kut Technical </t>
  </si>
  <si>
    <t xml:space="preserve">التقني الصويرة </t>
  </si>
  <si>
    <t xml:space="preserve">Swaera Technical </t>
  </si>
  <si>
    <t xml:space="preserve">التقني بعقوبة </t>
  </si>
  <si>
    <t xml:space="preserve"> Baquba Technical </t>
  </si>
  <si>
    <t xml:space="preserve">مجموع المعاهد التقنية </t>
  </si>
  <si>
    <t xml:space="preserve">Total technical institutes </t>
  </si>
  <si>
    <t>الكلية التقنية الهندسة بغداد</t>
  </si>
  <si>
    <t>Technical college baghdad</t>
  </si>
  <si>
    <t>كلية التقنيات الصحية والطبية بغداد</t>
  </si>
  <si>
    <t xml:space="preserve">كلية التقنيات الهندسية الكهربائية والالكترونية </t>
  </si>
  <si>
    <t xml:space="preserve">Technical electrical college </t>
  </si>
  <si>
    <t>الكلية التقنية الادارية بغداد</t>
  </si>
  <si>
    <t>Technical administrative college baghdad</t>
  </si>
  <si>
    <t xml:space="preserve">كلية الفنون التطبيقية بغداد </t>
  </si>
  <si>
    <t>Applied arts college baghdad</t>
  </si>
  <si>
    <t xml:space="preserve">مجموع الكليات التقنية </t>
  </si>
  <si>
    <t xml:space="preserve">Total Technical colleges </t>
  </si>
  <si>
    <t>الاداري التقني</t>
  </si>
  <si>
    <t>التقني الصويرة</t>
  </si>
  <si>
    <t xml:space="preserve">Baquba Technical </t>
  </si>
  <si>
    <t>عدد الطلبة المقبولين في الجامعة التقنية الوسطى بالصف الثاني من خريجي المعاهد (الاوائل والمتميزين )موزعين حسب المعهد (الكلية) التقنية والجنسية والجنس للعام الدراسي 2017/2016</t>
  </si>
  <si>
    <t>Number of students accepted to Middle technical university in second grade (distingushers) of institute graduated distributed by institute(college)technical, nationality and gender for 2016/2017</t>
  </si>
  <si>
    <t>الكلية التقنية الهندسية بغداد</t>
  </si>
  <si>
    <t>Baghdad technical engineering college</t>
  </si>
  <si>
    <t>كلية التقنيات الصحية والطبية بغاد</t>
  </si>
  <si>
    <t>Number of enrolled students in Middle technical university distributed by institute (college), nationality and gender for school year 2016/2017</t>
  </si>
  <si>
    <t xml:space="preserve"> Al-anbar Technical </t>
  </si>
  <si>
    <t xml:space="preserve"> Swaera Technical </t>
  </si>
  <si>
    <t>technical administration</t>
  </si>
  <si>
    <t>University headquarter</t>
  </si>
  <si>
    <t>Number of  Iraqi failed ,postponed and leaving students in  Middle technical university distributed by institute  college, nationality and gender for school year 2015/2016</t>
  </si>
  <si>
    <t xml:space="preserve">مجموع الدراسات الصباحية للمعاهد </t>
  </si>
  <si>
    <t>Number of students participated in the final exam in the Middle technical university distributed by institute ( college), nationality and gender for school year 2015/2016</t>
  </si>
  <si>
    <t>الفنون التطبيقية</t>
  </si>
  <si>
    <t>التقني الكوت</t>
  </si>
  <si>
    <t>Number of  succeeded students in the Middle technical university distributed by college ,nationality and gender for 2015/2016</t>
  </si>
  <si>
    <t xml:space="preserve">       Number of accepted  students in Al-Furat Al-Awsat technical university commission distributed by college ,nationality and gender for 2016\2017</t>
  </si>
  <si>
    <t>التقني بابل</t>
  </si>
  <si>
    <t xml:space="preserve"> Babylon Technical </t>
  </si>
  <si>
    <t>التقني النجف</t>
  </si>
  <si>
    <t xml:space="preserve"> Najaf Technical </t>
  </si>
  <si>
    <t>التقني المسيب</t>
  </si>
  <si>
    <t xml:space="preserve"> Msaeeb Technical </t>
  </si>
  <si>
    <t>التقني الكوفة</t>
  </si>
  <si>
    <t xml:space="preserve"> Kufa Technical </t>
  </si>
  <si>
    <t>التقني كربلاء</t>
  </si>
  <si>
    <t xml:space="preserve"> Kerbela Technical </t>
  </si>
  <si>
    <t>التقني الديوانية</t>
  </si>
  <si>
    <t xml:space="preserve"> Dewania Technical </t>
  </si>
  <si>
    <t>التقني السماوة</t>
  </si>
  <si>
    <t xml:space="preserve"> Samawa Technical </t>
  </si>
  <si>
    <t xml:space="preserve">كلية التقنيات الصحية والطبية الكوفة </t>
  </si>
  <si>
    <t>Technical college Kufa</t>
  </si>
  <si>
    <t>الكلية التقنية الهندسية النجف</t>
  </si>
  <si>
    <t>Technical engineering college ALnajaf</t>
  </si>
  <si>
    <t>الكلية التقنية المسيب</t>
  </si>
  <si>
    <t>Technical college missaib</t>
  </si>
  <si>
    <t>الكلية التقنية الادارية الكوفة</t>
  </si>
  <si>
    <t>Technical college kufa</t>
  </si>
  <si>
    <t>كلية التقنية الهندسية النجف</t>
  </si>
  <si>
    <t>عدد الطلبة المقبولين في جامعة الفرات الاوسط التقنية بالصف الثاني من خريجي المعاهد (الاوائل والمتميزين )موزعين حسب المعهد (الكلية) التقنية والجنسية والجنس للعام الدراسي 2017/2016</t>
  </si>
  <si>
    <t>Number of students accepted to Al- Furat Al- Awsat technical university in second grade (distingushers) of institute graduated distributed by institute(college)technical, nationality and gender for 2016/2017</t>
  </si>
  <si>
    <t xml:space="preserve">       Number of existing  students in Al-Furat Al-Awsat technical university commission distributed by college ,nationality and gender for 2016\2017</t>
  </si>
  <si>
    <t xml:space="preserve">Babylon Technical </t>
  </si>
  <si>
    <t xml:space="preserve">Najaf Technical </t>
  </si>
  <si>
    <t xml:space="preserve">Msaeeb Technical </t>
  </si>
  <si>
    <t xml:space="preserve">Kufa Technical </t>
  </si>
  <si>
    <t xml:space="preserve">Kerbela Technical </t>
  </si>
  <si>
    <t xml:space="preserve">Dewania Technical </t>
  </si>
  <si>
    <t xml:space="preserve">Samawa Technical </t>
  </si>
  <si>
    <t>Number of teaching staf members in Al-Furat Al-Awsat technical university by institute (college), nationality and gender for school year 2016/2017</t>
  </si>
  <si>
    <t>Number of Iraqi failed ,postponed and leave out students in Al-Furat Technical University university distributed by institute  and gender for 2015/2016</t>
  </si>
  <si>
    <t>Number of students participated in the final exam inAl-Furat Al-Awsat technical university distributed  by institute (college), nationality and gender for school year 2015/2016</t>
  </si>
  <si>
    <t>Number of succeeded students in Al-Furat Al-Awsat technical university distributed  by institute (college), nationality and gender for school year 2015/2016</t>
  </si>
  <si>
    <t>Table(189)</t>
  </si>
  <si>
    <t>تابع جدول (189)</t>
  </si>
  <si>
    <t>Table (189) con .</t>
  </si>
  <si>
    <t xml:space="preserve">       Number of students admitted to southern technical university distributed by institute (college), nationality and gender for 2016\2017</t>
  </si>
  <si>
    <t>Table(190)</t>
  </si>
  <si>
    <t xml:space="preserve"> institute (college)</t>
  </si>
  <si>
    <t>التقني البصرة</t>
  </si>
  <si>
    <t xml:space="preserve"> Basrah Technical </t>
  </si>
  <si>
    <t>التقني العمارة</t>
  </si>
  <si>
    <t xml:space="preserve"> AlEmara Technical </t>
  </si>
  <si>
    <t>التقني الشطرة</t>
  </si>
  <si>
    <t xml:space="preserve"> Shatra Technical </t>
  </si>
  <si>
    <t>التقني الناصرية</t>
  </si>
  <si>
    <t xml:space="preserve"> Nseriya Technical </t>
  </si>
  <si>
    <t xml:space="preserve">التقني القرنة </t>
  </si>
  <si>
    <t xml:space="preserve"> Kurna Technical </t>
  </si>
  <si>
    <t xml:space="preserve">Total Technical institutes </t>
  </si>
  <si>
    <t>كلية التقنيات الصحية والطبية البصرة</t>
  </si>
  <si>
    <t>Medical technical basrah</t>
  </si>
  <si>
    <t>الكلية التقنية الهندسية البصرة</t>
  </si>
  <si>
    <t>الكلية التقنية الادارية البصرة</t>
  </si>
  <si>
    <t>Administration  technical basrah</t>
  </si>
  <si>
    <t>الكلية التقنية ذي قار</t>
  </si>
  <si>
    <t>Th-Qar technical college</t>
  </si>
  <si>
    <t xml:space="preserve"> Technical engineering college  Basrah</t>
  </si>
  <si>
    <t xml:space="preserve">       Number of students admitted to southern technical university in second grade those who graduated from institute distributed by institute (college), nationality and gender for 2016\2017</t>
  </si>
  <si>
    <t>Table(191)</t>
  </si>
  <si>
    <t>Technical engineering college  Basrah</t>
  </si>
  <si>
    <t>Table(192)</t>
  </si>
  <si>
    <t>كلية التقنيات الصحية والطبيةالبصرة</t>
  </si>
  <si>
    <t>Tota Evening studies</t>
  </si>
  <si>
    <t>Number of teaching staff members in southern technical university distributed by institute (college) ,nationality and gender for 2016\2017</t>
  </si>
  <si>
    <t>Table(193)</t>
  </si>
  <si>
    <t xml:space="preserve">Basrah Technical </t>
  </si>
  <si>
    <t xml:space="preserve">AlEmara Technical </t>
  </si>
  <si>
    <t xml:space="preserve">Shatra Technical </t>
  </si>
  <si>
    <t xml:space="preserve">Nseriya Technical </t>
  </si>
  <si>
    <t xml:space="preserve">Kurna Technical </t>
  </si>
  <si>
    <t xml:space="preserve">       Number of Iraqi failed, postpond and leave out students in southern technical university  distributed by college ,nationality and gender for 2016\2015</t>
  </si>
  <si>
    <t>Table(194)</t>
  </si>
  <si>
    <t xml:space="preserve">الراسبين </t>
  </si>
  <si>
    <t>المؤجلين</t>
  </si>
  <si>
    <t>الكلية التقنية الهندسيةالبصرة</t>
  </si>
  <si>
    <t>Number of students participated in the final exam in the southern technical university distributed  by institute (college), nationality and gender for school year 2015/2016</t>
  </si>
  <si>
    <t>Table(195)</t>
  </si>
  <si>
    <t xml:space="preserve">عراقيون </t>
  </si>
  <si>
    <t xml:space="preserve">عرب </t>
  </si>
  <si>
    <t>Thi-Qar Technical College</t>
  </si>
  <si>
    <t>Number of succeeded students in southern technical university distributed by institute (college), nationality and gender for school year 2015/2016</t>
  </si>
  <si>
    <t>Table(196)</t>
  </si>
  <si>
    <t>التقني  الناصرية</t>
  </si>
  <si>
    <t>عدد الطلبة المقبولين في التعليم الجامعي الاولي في الكليات الاهلية  موزعين حسب الكلية والجنسية والجنس للعام الدراسي 2017/2016</t>
  </si>
  <si>
    <t xml:space="preserve">       Number of accepted  students in  academical  teaching of private colleges distributed by college ,nationality and gender for 2016/2017 </t>
  </si>
  <si>
    <t>كلية المنصورالجامعة</t>
  </si>
  <si>
    <t>Al-mansor University College</t>
  </si>
  <si>
    <t>كلية التراث الجامعة</t>
  </si>
  <si>
    <t>Al-turath University College</t>
  </si>
  <si>
    <t>كلية الرافدين الجامعة</t>
  </si>
  <si>
    <t>Al-rafidain University College</t>
  </si>
  <si>
    <t>كلية المامون  الجامعة</t>
  </si>
  <si>
    <t>Al-ma'amon University College</t>
  </si>
  <si>
    <t>كلية بغداد للعلوم الاقتصادية</t>
  </si>
  <si>
    <t>Baghdad college of economic science</t>
  </si>
  <si>
    <t>كلية بغداد للصيدلة الاهلية</t>
  </si>
  <si>
    <t>Baghdad college of pharmacy</t>
  </si>
  <si>
    <t>كلية شط العرب الجامعة</t>
  </si>
  <si>
    <t>Shat Al-arab University College</t>
  </si>
  <si>
    <t>كلية اليرموك الجامعة</t>
  </si>
  <si>
    <t>Al-yarmook University College</t>
  </si>
  <si>
    <t>كلية المعارف  الجامعة</t>
  </si>
  <si>
    <t>Al-ma'aref University College</t>
  </si>
  <si>
    <t>كلية دجلة الجامعة</t>
  </si>
  <si>
    <t>Dejla  University College</t>
  </si>
  <si>
    <t>الكلية الاسلامية الجامعة</t>
  </si>
  <si>
    <t>Islamic University College</t>
  </si>
  <si>
    <t xml:space="preserve">كلية السلام الجامعة </t>
  </si>
  <si>
    <t>Al-salam University College</t>
  </si>
  <si>
    <t>كلية مدينة العلم الجامعة</t>
  </si>
  <si>
    <t>Madena't al elim University College</t>
  </si>
  <si>
    <t>كلية الدراسات الانسانية الجامعة</t>
  </si>
  <si>
    <t xml:space="preserve">Human studies University College </t>
  </si>
  <si>
    <t xml:space="preserve"> جامعة اهل البيت الاهلية</t>
  </si>
  <si>
    <t xml:space="preserve">Ahal-albait University </t>
  </si>
  <si>
    <t>كلية الاداب</t>
  </si>
  <si>
    <t>Literature  College</t>
  </si>
  <si>
    <t>كلية الشريعة الاسلامية</t>
  </si>
  <si>
    <t>Al-share'aa  College</t>
  </si>
  <si>
    <t>كلية القانون</t>
  </si>
  <si>
    <t>Law  College</t>
  </si>
  <si>
    <t>كلية الصيدلة</t>
  </si>
  <si>
    <t>Pharmacentics  College</t>
  </si>
  <si>
    <t>مجموع جامعة اهل البيت الاهلية</t>
  </si>
  <si>
    <t xml:space="preserve">Total Ahal-albait University </t>
  </si>
  <si>
    <t>كلية الشيخ الطوسي</t>
  </si>
  <si>
    <t>Altoosy College</t>
  </si>
  <si>
    <t xml:space="preserve">(ع)جامعة الامام جعفر الصادق </t>
  </si>
  <si>
    <t>Gafar al-sadeq University</t>
  </si>
  <si>
    <t xml:space="preserve">تكنولوجيا المعلومات </t>
  </si>
  <si>
    <t xml:space="preserve">العلوم الإدارية والمالية </t>
  </si>
  <si>
    <t>Financial administrational</t>
  </si>
  <si>
    <t xml:space="preserve">(ع)مجموع جامعة الامام جعفر الصادق </t>
  </si>
  <si>
    <t xml:space="preserve">Total Gafar al-sadeq University </t>
  </si>
  <si>
    <t>كلية الرشيد الجامعة</t>
  </si>
  <si>
    <t>Al-rasheed University College</t>
  </si>
  <si>
    <t>كلية العراق الجامعة</t>
  </si>
  <si>
    <t>Al-iraq University College</t>
  </si>
  <si>
    <t>كلية صدر العراق الجامعة</t>
  </si>
  <si>
    <t>Sader al-iraq University College</t>
  </si>
  <si>
    <t>كلية القلم الجامعة</t>
  </si>
  <si>
    <t>Al-qalam University College</t>
  </si>
  <si>
    <t>كلية الحسين (ع) الهندسية</t>
  </si>
  <si>
    <t>Al-hussain  for engineering</t>
  </si>
  <si>
    <t>كلية الحكمة الجامعة</t>
  </si>
  <si>
    <t>Al-hekma University College</t>
  </si>
  <si>
    <t>كلية المستقبل الجامعة</t>
  </si>
  <si>
    <t>Al-mustakbal University College</t>
  </si>
  <si>
    <t xml:space="preserve">كلية اصول الدين الجامعة </t>
  </si>
  <si>
    <t>Isool -al-deen University College</t>
  </si>
  <si>
    <t xml:space="preserve">كلية المصطفى الجامعة </t>
  </si>
  <si>
    <t>Al-mustafa University College</t>
  </si>
  <si>
    <t>كلية الكتاب الجامعة</t>
  </si>
  <si>
    <t>Al-ketab University College</t>
  </si>
  <si>
    <t xml:space="preserve">كلية الصفوة الجامعة </t>
  </si>
  <si>
    <t>Al-safwa University College</t>
  </si>
  <si>
    <t xml:space="preserve">كلية الكوت الجامعة </t>
  </si>
  <si>
    <t>Al-kut University College</t>
  </si>
  <si>
    <t xml:space="preserve">كلية الاسراء الجامعة </t>
  </si>
  <si>
    <t>Al-isra'a University College</t>
  </si>
  <si>
    <t>كلية الفراهيدي الجامعة</t>
  </si>
  <si>
    <t>Al-farahidee University College</t>
  </si>
  <si>
    <t xml:space="preserve">كلية مزايا الجامعة </t>
  </si>
  <si>
    <t>Mazaya University College</t>
  </si>
  <si>
    <t xml:space="preserve">كلية الكنوز الجامعة </t>
  </si>
  <si>
    <t xml:space="preserve">Al-Kunooz University College </t>
  </si>
  <si>
    <t xml:space="preserve">كلية الفارابي الجامعة </t>
  </si>
  <si>
    <t>Al-farabee University College</t>
  </si>
  <si>
    <t xml:space="preserve">كلية الباني الجامعة </t>
  </si>
  <si>
    <t>Al-Bani University College</t>
  </si>
  <si>
    <t xml:space="preserve">كلية الحلة الجامعة </t>
  </si>
  <si>
    <t>Al-hila University College</t>
  </si>
  <si>
    <t xml:space="preserve">كلية الطف  الجامعة </t>
  </si>
  <si>
    <t>Al-Taff University College</t>
  </si>
  <si>
    <t xml:space="preserve">كلية النخبة  الجامعة </t>
  </si>
  <si>
    <t>Al-Nukhba University College</t>
  </si>
  <si>
    <t xml:space="preserve">كلية النسور الجامعة </t>
  </si>
  <si>
    <t>Al-Nusoor University College</t>
  </si>
  <si>
    <t xml:space="preserve">كلية بلاد الرافدين  الجامعة </t>
  </si>
  <si>
    <t>Al-Fiqh University College</t>
  </si>
  <si>
    <t xml:space="preserve">كلية ابن حيان  الجامعة </t>
  </si>
  <si>
    <t>Bilad Al-Rafidain University College</t>
  </si>
  <si>
    <t>جامعة اوروك الاهلية</t>
  </si>
  <si>
    <t xml:space="preserve">Orok university </t>
  </si>
  <si>
    <t xml:space="preserve">مجموع جامعة اوروك الاهلية </t>
  </si>
  <si>
    <t xml:space="preserve">Total Orok university </t>
  </si>
  <si>
    <t xml:space="preserve">   كلية البصرة للعلوم والتكنولوجية الاهلية</t>
  </si>
  <si>
    <t>Al-Basarah for sciences &amp;Technology</t>
  </si>
  <si>
    <t xml:space="preserve"> الجامعة الوطنية للعلوم والتكنولوجيا الاهلية</t>
  </si>
  <si>
    <t xml:space="preserve"> National university for sciences and Technology</t>
  </si>
  <si>
    <t xml:space="preserve"> مجموع الجامعة الوطنية للعلوم والتكنولوجيا الاهلية </t>
  </si>
  <si>
    <t>Bin Hayan University College</t>
  </si>
  <si>
    <t xml:space="preserve">كلية الامال الجامعة </t>
  </si>
  <si>
    <t>Al-Amal College</t>
  </si>
  <si>
    <t xml:space="preserve">جامعة البيان الاهلية </t>
  </si>
  <si>
    <t>Al-Bai'n University</t>
  </si>
  <si>
    <t>تقنيات التحليلات المرضية</t>
  </si>
  <si>
    <t>Technology of pathologic anatomy</t>
  </si>
  <si>
    <t xml:space="preserve">إدارة الاعمال </t>
  </si>
  <si>
    <t>Business management</t>
  </si>
  <si>
    <t>مجموع جامعة البيان الاهلية</t>
  </si>
  <si>
    <t>Total Al-Bai'n University</t>
  </si>
  <si>
    <t>Al-turathUniversity College</t>
  </si>
  <si>
    <t>Dejla University College</t>
  </si>
  <si>
    <t>Human studies  University College</t>
  </si>
  <si>
    <t>جامعة اهل البيت الاهلية</t>
  </si>
  <si>
    <t>Ahal-albait University College</t>
  </si>
  <si>
    <t xml:space="preserve">Total Ahal-albait  University </t>
  </si>
  <si>
    <t>كلية الشيخ الطوسي الاهلية</t>
  </si>
  <si>
    <t xml:space="preserve">جامعة الامام جعفر الصادق(ع) </t>
  </si>
  <si>
    <t>مجموع جامعة الامام جعفر الصادق(ع)</t>
  </si>
  <si>
    <t xml:space="preserve">كلية صدر العراق الجامعة </t>
  </si>
  <si>
    <t xml:space="preserve">Al-mustakbal University College
</t>
  </si>
  <si>
    <t>Al-Kunooz University College</t>
  </si>
  <si>
    <t xml:space="preserve">كلية الامام الجامعة </t>
  </si>
  <si>
    <t>Al-imam University College</t>
  </si>
  <si>
    <t>كلية الفقه الجامعة</t>
  </si>
  <si>
    <t xml:space="preserve">كلية الهادي الجامعة </t>
  </si>
  <si>
    <t>Al-Hadi  College</t>
  </si>
  <si>
    <t>عدد الطلبة الموجودين في التعليم الجامعي الاولي في الكليات الاهلية  موزعين حسب الكلية و الجنسية والجنس للعام الدراسي 2017/2016</t>
  </si>
  <si>
    <t xml:space="preserve">       Number of existing  students in  academical  teaching of private colleges distributed by college ,nationality and gender for 2016/2017</t>
  </si>
  <si>
    <t xml:space="preserve">(جدول (198 </t>
  </si>
  <si>
    <t>Islamic college University College</t>
  </si>
  <si>
    <t>Ahal-albait University</t>
  </si>
  <si>
    <t>Literature College</t>
  </si>
  <si>
    <t>Pharmacentics   College</t>
  </si>
  <si>
    <t>Altoosy  College</t>
  </si>
  <si>
    <t>جامعة الامام جعفر الصادق (ع)</t>
  </si>
  <si>
    <t xml:space="preserve">Gafar al-sadeq University </t>
  </si>
  <si>
    <t xml:space="preserve">مجموع جامعة الامام جعفر الصادق(ع) </t>
  </si>
  <si>
    <t>Total Gafar al-sadeq University</t>
  </si>
  <si>
    <t xml:space="preserve"> Total Orok university </t>
  </si>
  <si>
    <t xml:space="preserve">   كلية البصرة للعلوم والتكنولوجيةالاهلية</t>
  </si>
  <si>
    <t xml:space="preserve">  Total National university for sciences and Technology</t>
  </si>
  <si>
    <t xml:space="preserve">Business management </t>
  </si>
  <si>
    <t xml:space="preserve"> مجموع جامعة البيان الاهلية  </t>
  </si>
  <si>
    <t>Al-ma'amonUniversity College</t>
  </si>
  <si>
    <t xml:space="preserve">كلية القلم  الجامعة </t>
  </si>
  <si>
    <t>Al-Qalam University College</t>
  </si>
  <si>
    <t>كلية الكوت الجامعة</t>
  </si>
  <si>
    <t>Al-Kunooz Univbersity College</t>
  </si>
  <si>
    <t xml:space="preserve">كلية الفقه الجامعة </t>
  </si>
  <si>
    <t xml:space="preserve">Total afternoon studies </t>
  </si>
  <si>
    <t xml:space="preserve"> Total</t>
  </si>
  <si>
    <t>عدد اعضاء الهيئة التدريسية في التعليم الجامعي الاولي في الكليات الاهلية  موزعين حسب االكلية والجنسية والجنس للعام الدراسي 2017/2016</t>
  </si>
  <si>
    <t xml:space="preserve">       Number of teaching staff in  academical  teaching of private colleges distributed by college ,nationality and gender for 2016/2017 </t>
  </si>
  <si>
    <t>Al-rafidainUniversity College</t>
  </si>
  <si>
    <t>IslamicUniversity College</t>
  </si>
  <si>
    <t xml:space="preserve">كلية الكتاب الجامعة </t>
  </si>
  <si>
    <t>كلية الاسراء الجامعة</t>
  </si>
  <si>
    <t xml:space="preserve">كلية الفراهيدي الجامعة </t>
  </si>
  <si>
    <t xml:space="preserve">كلية الطف الجامعة </t>
  </si>
  <si>
    <t xml:space="preserve">كلية النخبة الجامعة </t>
  </si>
  <si>
    <t xml:space="preserve">كلية بلاد الرافدين الجامعة </t>
  </si>
  <si>
    <t>عدد الطلبة العراقيين الراسبين والمؤجلين والتاركين في التعليم الجامعي الاولي في الكليات الاهلية  موزعين حسب الكلية والجنس للعام الدراسي 2016/2015</t>
  </si>
  <si>
    <t>Number of Iraqi failures ,postponed and leaving students in  academical  teaching of private colleges distributed by college  and gender for 2015/2016</t>
  </si>
  <si>
    <t>Al-mansor  University College</t>
  </si>
  <si>
    <t>Al-turath  University College</t>
  </si>
  <si>
    <t>Al-rafidain  University College</t>
  </si>
  <si>
    <t>Al-ma'amon  University College</t>
  </si>
  <si>
    <t>Shat Al-arab  University College</t>
  </si>
  <si>
    <t>Al-yarmook  University College</t>
  </si>
  <si>
    <t>Al-ma'aref  University College</t>
  </si>
  <si>
    <t>Islamic  University College</t>
  </si>
  <si>
    <t>Al-salam  University College</t>
  </si>
  <si>
    <t>Madena't al elim  University College</t>
  </si>
  <si>
    <t>Human studies   University College</t>
  </si>
  <si>
    <t xml:space="preserve">Ahal-albait  University </t>
  </si>
  <si>
    <t>Law   College</t>
  </si>
  <si>
    <t>Total Ahal-albait  University</t>
  </si>
  <si>
    <t xml:space="preserve">Gafar al-sadeq  University </t>
  </si>
  <si>
    <t>مجموع جامعة الامام جعفر الصادق (ع)</t>
  </si>
  <si>
    <t>Total Gafar al-sadeq  University</t>
  </si>
  <si>
    <t>Al-rasheed  University College</t>
  </si>
  <si>
    <t>Al-iraq  University College</t>
  </si>
  <si>
    <t>Sader al-iraq  University College</t>
  </si>
  <si>
    <t xml:space="preserve">كلية القلم الجامعة </t>
  </si>
  <si>
    <t>Al-qalam  University College</t>
  </si>
  <si>
    <t>Al-hekma  University College</t>
  </si>
  <si>
    <t>Al-mustakbal  University College</t>
  </si>
  <si>
    <t>Al-mustafa  University College</t>
  </si>
  <si>
    <t>Al-ketab  University College</t>
  </si>
  <si>
    <t>Al-safwa  University College</t>
  </si>
  <si>
    <t>Al-kut  University College</t>
  </si>
  <si>
    <t>Al-isra'a  University College</t>
  </si>
  <si>
    <t>Al-Farahidi University College</t>
  </si>
  <si>
    <t>Al-Farabi University College</t>
  </si>
  <si>
    <t>Ahal-albait  University College</t>
  </si>
  <si>
    <t>اداب</t>
  </si>
  <si>
    <t>كلية الشريعة الأسلامية</t>
  </si>
  <si>
    <t>Al-share'aa College</t>
  </si>
  <si>
    <t>Law College</t>
  </si>
  <si>
    <t>Total Ahal-albait College</t>
  </si>
  <si>
    <t>Al-Isra'a University College</t>
  </si>
  <si>
    <t xml:space="preserve">Mazaya University College </t>
  </si>
  <si>
    <t>عدد الطلبة العرب الراسبين والمؤجلين والتاركين في التعليم الجامعي الاولي في الكليات الاهلية موزعين حسب الكلية والجنس للعام الدراسي 2016/2015</t>
  </si>
  <si>
    <t>Number of arab students failures ,postponed and leaving  in  academical  teaching of private colleges  distributed by college  and gender for 2015-2016</t>
  </si>
  <si>
    <t>Al-Rafidain university College</t>
  </si>
  <si>
    <t>Baghdad College for Economic Sciences</t>
  </si>
  <si>
    <t>دراسات مسائيه</t>
  </si>
  <si>
    <t>Al-Ma'amon University College</t>
  </si>
  <si>
    <t>Dijla University College</t>
  </si>
  <si>
    <t>عدد الطلبة المشتركين في الامتحان النهائي في التعليم الجامعي الاولي في الكليات الاهلية  موزعين حسب الكلية و الجنسية والجنس للعام الدراسي 2016/2015</t>
  </si>
  <si>
    <t>Number of participated students in final exam  in academical  teaching of private college  distributed by college nationality and gender for 2015-2016</t>
  </si>
  <si>
    <t>Ahal-albait  University</t>
  </si>
  <si>
    <t>Literature college</t>
  </si>
  <si>
    <t>Al-share'aa college</t>
  </si>
  <si>
    <t>Law college</t>
  </si>
  <si>
    <t>Altoosy college</t>
  </si>
  <si>
    <t>Gafar al-sadeq  University</t>
  </si>
  <si>
    <t xml:space="preserve"> كلية الرشيد الجامعة </t>
  </si>
  <si>
    <t>Al-farahidee  University College</t>
  </si>
  <si>
    <t xml:space="preserve"> Total National university for sciences and Technology</t>
  </si>
  <si>
    <t>كلية الآداب</t>
  </si>
  <si>
    <t>Altoosy   College</t>
  </si>
  <si>
    <t>عدد الطلبة الناجحين في التعليم الجامعي الاولي في الكليات الاهلية  موزعين حسب الكلية و الجنسية والجنس للعام الدراسي 2016/2015</t>
  </si>
  <si>
    <t>Number of succeedded students in final exam  in academical  teaching of private colleges  distributed by college ,nationality and gender for 2015-2016</t>
  </si>
  <si>
    <t>Literature   College</t>
  </si>
  <si>
    <t>Al-share'aa   College</t>
  </si>
  <si>
    <t xml:space="preserve">Literature </t>
  </si>
  <si>
    <t xml:space="preserve">Law  </t>
  </si>
  <si>
    <t>الشيخ الطوسي</t>
  </si>
  <si>
    <t>Altoosy</t>
  </si>
  <si>
    <t xml:space="preserve">Total Gafar al-sadeq  University </t>
  </si>
  <si>
    <t>كلية الامام الجامعة</t>
  </si>
  <si>
    <t>Al-Hilla University College</t>
  </si>
  <si>
    <t xml:space="preserve">       Number of accepted  students in  academical  teaching of  Al-mustaneryia university distributed by college ,nationality and gender for 2016/2017 </t>
  </si>
  <si>
    <t xml:space="preserve">       Number of existing  students in  academical  teaching of  Al-mustaneryia university distributed by college ,nationality and gender for 2016/2017</t>
  </si>
  <si>
    <t xml:space="preserve">       Number of teaching staff in  academical  teaching of  Al-mustaneryia university distributed by college ,nationality and gender for  2016/2017</t>
  </si>
  <si>
    <t xml:space="preserve"> مجموع الجامعات مسائية</t>
  </si>
  <si>
    <t>مجموع الجامعات المسائية</t>
  </si>
  <si>
    <t>Total evening University</t>
  </si>
  <si>
    <t xml:space="preserve">       Number of accepted students in academical teaching of Basrah university distributed by college nationality and gender for 2016/2017 </t>
  </si>
  <si>
    <t>Agriculture/Hawija</t>
  </si>
  <si>
    <t xml:space="preserve">مركز بحوث المراة </t>
  </si>
  <si>
    <t>مركز التعليم المستمر وتقنيات المعلومات</t>
  </si>
  <si>
    <t xml:space="preserve">       Number of teaching staff in  academical education of Al-Hamdania  university distributed by college ,nationality and gender for 2016/2017  </t>
  </si>
  <si>
    <t xml:space="preserve">مركز التعليم المستمر </t>
  </si>
  <si>
    <t xml:space="preserve">       Number of teaching staff in  academical education of Teleafar  university distributed by college ,nationality and gender for 2016/2017  </t>
  </si>
  <si>
    <t>متحف التاريخ الطبيعي</t>
  </si>
  <si>
    <t>مركز التحسس النائي</t>
  </si>
  <si>
    <t>مركز الخيول العربية الاصيلة</t>
  </si>
  <si>
    <t xml:space="preserve">مركز الحاسبة </t>
  </si>
  <si>
    <t xml:space="preserve">مركز التطوير وطرائق التدريس </t>
  </si>
  <si>
    <t xml:space="preserve">مركز تكنولوجيا المعلومات </t>
  </si>
  <si>
    <t>مركز ابن سينا للتعليم الالكتروني</t>
  </si>
  <si>
    <t>مركز التعليم المستمر</t>
  </si>
  <si>
    <t>عدد اعضاء الهيئة التدريسية في التعليم الجامعي الاولي في جامعة بابل موزعين حسب الكلية والجنسية والجنس للعام الدراسي 2017/2016</t>
  </si>
  <si>
    <t>مركز أبحاث الحمض النووي</t>
  </si>
  <si>
    <t>عدد اعضاء الهيئة التدريسية في  التعليم الجامعي الاولي  في جامعة القاسم الخضراء  موزعين حسب الكلية والجنسية والجنس  للعام الدراسي 2017/2016</t>
  </si>
  <si>
    <t>مركز التوفل</t>
  </si>
  <si>
    <t xml:space="preserve">مركز بحوث الطفولة والأمومة </t>
  </si>
  <si>
    <t>مركز الدراسات الاستراتيجية</t>
  </si>
  <si>
    <t xml:space="preserve">الرئاسة </t>
  </si>
  <si>
    <t>مركز الحاسبة والانترنيت</t>
  </si>
  <si>
    <t>مركز دراسات البادية وبحيرة ساوة</t>
  </si>
  <si>
    <t>عدد أعضاء الهيئة التدريسية في جامعة تكنولوجيا المعلومات والاتصالات موزعين حسب الكلية والجنسية والجنس للعام الدراسي 2017/2016</t>
  </si>
  <si>
    <t xml:space="preserve">مركز تطوير الملاكات </t>
  </si>
  <si>
    <t>مجموع دراسات مسائية</t>
  </si>
  <si>
    <t xml:space="preserve">كلية ابن حيان الجامعة </t>
  </si>
  <si>
    <t>مجموع دراسات صباحية</t>
  </si>
  <si>
    <t>كلية الهادي الجامعة</t>
  </si>
  <si>
    <t>( جدول (10</t>
  </si>
  <si>
    <t>Tabel (10)</t>
  </si>
  <si>
    <t>المركز</t>
  </si>
  <si>
    <t>Center</t>
  </si>
  <si>
    <t>Ministry Headquarter</t>
  </si>
  <si>
    <t xml:space="preserve">مكتب الوزير </t>
  </si>
  <si>
    <t>Minister's Office</t>
  </si>
  <si>
    <t xml:space="preserve">مكتب وكيل الوزارة لشؤون الإداري </t>
  </si>
  <si>
    <t>Deputy Minister Office for Administrative Affairs</t>
  </si>
  <si>
    <t xml:space="preserve">مكتب وكيل الوزارة لشؤون البحث العلمي </t>
  </si>
  <si>
    <t>Deputy Minister Office for Scientific Research</t>
  </si>
  <si>
    <t xml:space="preserve">مكتب مستشار الوزارة للشؤون الادارية والاستراتيجية </t>
  </si>
  <si>
    <t>Advisor Office  for Administrative and Strategic Affairs</t>
  </si>
  <si>
    <t xml:space="preserve">مستشار الوزارة للشؤون التربية والمناهج   </t>
  </si>
  <si>
    <t>Advisor Office for Education and Curriculum</t>
  </si>
  <si>
    <t>مستشار الوزارة</t>
  </si>
  <si>
    <t>Advisor of the ministry</t>
  </si>
  <si>
    <t xml:space="preserve">جهاز الاشراف والتقويم العلمي </t>
  </si>
  <si>
    <t xml:space="preserve">commission of supervision and Scientific evaluation </t>
  </si>
  <si>
    <t xml:space="preserve">الدائرة القانونية والإدارية </t>
  </si>
  <si>
    <t>Legal and Administrative Department</t>
  </si>
  <si>
    <t xml:space="preserve">دائرة الاعمار والمشاريع </t>
  </si>
  <si>
    <t>Department of Construction and Projects</t>
  </si>
  <si>
    <t xml:space="preserve">دائرة البعثات والعلاقات الدولية </t>
  </si>
  <si>
    <t>Department of Missions and International Relations</t>
  </si>
  <si>
    <t xml:space="preserve">دائرة البحث والتطوير </t>
  </si>
  <si>
    <t>Research &amp; Development Department</t>
  </si>
  <si>
    <t>( تابع جدول (10</t>
  </si>
  <si>
    <t>Table (10) cont .</t>
  </si>
  <si>
    <t xml:space="preserve">دائرة الدراسات والتخطيط والمتابعة </t>
  </si>
  <si>
    <t>Department of Studies, planning and follow-up</t>
  </si>
  <si>
    <t xml:space="preserve">الدائرة المالية </t>
  </si>
  <si>
    <t>Department of finance</t>
  </si>
  <si>
    <t xml:space="preserve">مجموع ديوان الوزارة </t>
  </si>
  <si>
    <t>Total Ministry Headquarter</t>
  </si>
  <si>
    <t>Iraqi Council for Medical Specialties</t>
  </si>
  <si>
    <t>عدد اعضاء الهيئة التدريسية  في ديوان الوزارة والهيئات والمجلس العراقي للاختصاصات الطبية موزعين حسب المركز والجنسية والجنس للعام الدراسي 2017/2016</t>
  </si>
  <si>
    <t xml:space="preserve">دائرة التعليم الجامعي الأهلي </t>
  </si>
  <si>
    <t>مركز البحوث النفسية</t>
  </si>
  <si>
    <t xml:space="preserve">معهد المعلوماتية للدراسات العليا </t>
  </si>
  <si>
    <t xml:space="preserve">مركز المعلومات العلمية والتكنولوجية </t>
  </si>
  <si>
    <t xml:space="preserve">رئاسة الهيئة </t>
  </si>
  <si>
    <t xml:space="preserve"> continue teaching centre</t>
  </si>
  <si>
    <t>عدد أعضاء الهيئة التدريسية في التعليم الجامعي الأولي في جامعة الحمدانية موزعين حسب الكلية والجنسية والجنس للعام الدراسي 2017/2016</t>
  </si>
  <si>
    <t>عدد أعضاء الهيئة التدريسية في التعليم الجامعي الأولي في جامعة تلعفر موزعين حسب الكلية والجنسية والجنس للعام الدراسي 2017/2016</t>
  </si>
  <si>
    <t xml:space="preserve"> political sciences</t>
  </si>
  <si>
    <t>continue teaching centre</t>
  </si>
  <si>
    <t>Information Technology  centre</t>
  </si>
  <si>
    <t xml:space="preserve"> Computer Centre and net</t>
  </si>
  <si>
    <t>Computer Centre</t>
  </si>
  <si>
    <t>Continue teaching centre</t>
  </si>
  <si>
    <t xml:space="preserve"> Total orok university </t>
  </si>
  <si>
    <t xml:space="preserve"> Business management</t>
  </si>
  <si>
    <t xml:space="preserve"> Total Al-Bai'n University</t>
  </si>
  <si>
    <t>مجموع الجامعات الصباحية</t>
  </si>
  <si>
    <t>Total morning university</t>
  </si>
  <si>
    <t>Institute  of information technology studies</t>
  </si>
  <si>
    <t xml:space="preserve">مركز تكنولوجيا المعلومات و الاتصالات </t>
  </si>
  <si>
    <t>Center  for information and communication  Technology</t>
  </si>
  <si>
    <t>Center  for information scientific  and Technological</t>
  </si>
  <si>
    <t>Center for research and psychological</t>
  </si>
  <si>
    <t>Headship of commission</t>
  </si>
  <si>
    <t>Department of higher education private</t>
  </si>
  <si>
    <t>عدد اعضاء الهيئة التدريسية في الجامعات كافة والكليات الاهلية  موزعين حسب الجامعة والجنسية والجنس للعام الدراسي 2016 / 2017</t>
  </si>
  <si>
    <t xml:space="preserve">(تابع جدول (9 </t>
  </si>
  <si>
    <t xml:space="preserve">       Number of accepted  students in  academical  teaching of technology university distributed by department ,nationality and gender for 2016/2017 </t>
  </si>
  <si>
    <t xml:space="preserve">       Number of teaching staff in  academical  teaching of technology university distributed by department ,nationality and gender for 2016/2017 </t>
  </si>
  <si>
    <t xml:space="preserve">       Number of existing  students in  academical  teaching of technology university distributed by department ,nationality and gender for 2016/2017 </t>
  </si>
  <si>
    <t>جدول ( 28)</t>
  </si>
  <si>
    <t>(28)Table</t>
  </si>
  <si>
    <t>عدد الطلبة الناجحين في التعليم الجامعي الاولي في الجامعة التكنولوجية موزعين حسب القسم والجنسية والجنس للعام الدراسي 2016/2015</t>
  </si>
  <si>
    <t xml:space="preserve">جدول ( 29) </t>
  </si>
  <si>
    <t xml:space="preserve">(جدول (30 </t>
  </si>
  <si>
    <t>Tabel (30)</t>
  </si>
  <si>
    <t>عدد الطلبة العراقيين الراسبين والمؤجلين والتاركين في التعليم الجامعي الاولي في  جامعة النهرين موزعين حسب الكلية والجنس للعام الدراسي 2016/2015</t>
  </si>
  <si>
    <t>Number of Iraqi failures ,postponed and leaving students in academical education of Nahrain  university distributed by college  and gender for 2015/2016</t>
  </si>
  <si>
    <t>(جدول  (34</t>
  </si>
  <si>
    <t>(جدول (35</t>
  </si>
  <si>
    <t>عدد الطلبة المشتركين في الامتحان النهائي في التعليم الجامعي الاولي في  جامعة النهرين  موزعين حسب الكلية والجنسية والجنس للعام الدراسي 2016/2015</t>
  </si>
  <si>
    <t xml:space="preserve">(جدول (36 </t>
  </si>
  <si>
    <t>Tabel ( 36 )</t>
  </si>
  <si>
    <t>Tabel (38 )</t>
  </si>
  <si>
    <t>Tabel ( 39 )</t>
  </si>
  <si>
    <t xml:space="preserve"> جدول (40)</t>
  </si>
  <si>
    <t xml:space="preserve">(جدول (41 </t>
  </si>
  <si>
    <t>(جدول (42</t>
  </si>
  <si>
    <t>Number of succeedded students in final exam  in academical education of Al-Iraqia  university distributed by college ,nationality and gender for   2015/2016</t>
  </si>
  <si>
    <t xml:space="preserve">(43) جدول </t>
  </si>
  <si>
    <t>Tabel(43)</t>
  </si>
  <si>
    <t>(جدول (44</t>
  </si>
  <si>
    <t xml:space="preserve">(49) جدول </t>
  </si>
  <si>
    <t>Tabel(49)</t>
  </si>
  <si>
    <t xml:space="preserve">(50) جدول </t>
  </si>
  <si>
    <t>Tabel(50)</t>
  </si>
  <si>
    <t xml:space="preserve">(51) جدول </t>
  </si>
  <si>
    <t>Tabel(51)</t>
  </si>
  <si>
    <t xml:space="preserve">(52) جدول </t>
  </si>
  <si>
    <t>Tabel(52)</t>
  </si>
  <si>
    <t xml:space="preserve">(53) جدول </t>
  </si>
  <si>
    <t>Tabel(53)</t>
  </si>
  <si>
    <t xml:space="preserve">(54) جدول </t>
  </si>
  <si>
    <t>Tabel(54)</t>
  </si>
  <si>
    <t xml:space="preserve">  (جدول  (55</t>
  </si>
  <si>
    <t>Tabel (55)</t>
  </si>
  <si>
    <t xml:space="preserve">  ( تابع  جدول  (55</t>
  </si>
  <si>
    <t>Table (55) cont .</t>
  </si>
  <si>
    <t xml:space="preserve">  (جدول  (56</t>
  </si>
  <si>
    <t>Tabel (56)</t>
  </si>
  <si>
    <t>تابع جدول  (56)</t>
  </si>
  <si>
    <t>Table (56) cont .</t>
  </si>
  <si>
    <t xml:space="preserve">  (جدول  (57</t>
  </si>
  <si>
    <t>Tabel (57)</t>
  </si>
  <si>
    <t xml:space="preserve">  تابع جدول  (57)</t>
  </si>
  <si>
    <t>Tabel (57) cont .</t>
  </si>
  <si>
    <t xml:space="preserve">The natural history museum </t>
  </si>
  <si>
    <t xml:space="preserve">(جدول  (59 </t>
  </si>
  <si>
    <t>Tabel (59)</t>
  </si>
  <si>
    <t>تابع جدول  (59)</t>
  </si>
  <si>
    <t>Table (59) cont .</t>
  </si>
  <si>
    <t>Tabel (60)</t>
  </si>
  <si>
    <t>تابع جدول  (60)</t>
  </si>
  <si>
    <t>(62) Tabel</t>
  </si>
  <si>
    <t>جدول( 63 )</t>
  </si>
  <si>
    <t>(65) Tabel</t>
  </si>
  <si>
    <t xml:space="preserve">(جدول (66 </t>
  </si>
  <si>
    <t>(66) Tabel</t>
  </si>
  <si>
    <t xml:space="preserve">(جدول (67 </t>
  </si>
  <si>
    <t xml:space="preserve">(جدول (68 </t>
  </si>
  <si>
    <t>Tabel (68)</t>
  </si>
  <si>
    <t xml:space="preserve">.Table (68) cont </t>
  </si>
  <si>
    <t xml:space="preserve">(جدول (69 </t>
  </si>
  <si>
    <t>Tabel (69)</t>
  </si>
  <si>
    <t xml:space="preserve">(تابع جدول (69 </t>
  </si>
  <si>
    <t xml:space="preserve">.Table (69) cont </t>
  </si>
  <si>
    <t xml:space="preserve">(جدول (70 </t>
  </si>
  <si>
    <t xml:space="preserve">.Table (70) cont </t>
  </si>
  <si>
    <t xml:space="preserve">(جدول (71 </t>
  </si>
  <si>
    <t xml:space="preserve">.Table (71) cont </t>
  </si>
  <si>
    <t xml:space="preserve">.Table (72) cont </t>
  </si>
  <si>
    <t xml:space="preserve">Center fumbligs remote </t>
  </si>
  <si>
    <t xml:space="preserve">(جدول  (74 </t>
  </si>
  <si>
    <t xml:space="preserve">(جدول  (75 </t>
  </si>
  <si>
    <t>Table (75)</t>
  </si>
  <si>
    <t>Table (76)</t>
  </si>
  <si>
    <t xml:space="preserve">(جدول  (78 </t>
  </si>
  <si>
    <t>Table (79)</t>
  </si>
  <si>
    <t>Table (80)</t>
  </si>
  <si>
    <t>Table (81)</t>
  </si>
  <si>
    <t>Table (81) cont.</t>
  </si>
  <si>
    <t>Table (82) cont.</t>
  </si>
  <si>
    <t>Table (83) cont.</t>
  </si>
  <si>
    <t>Table (84)</t>
  </si>
  <si>
    <t>Table (84) cont.</t>
  </si>
  <si>
    <t xml:space="preserve">(جدول  (86 </t>
  </si>
  <si>
    <t>(86)Table</t>
  </si>
  <si>
    <t>(87)Table</t>
  </si>
  <si>
    <t>(88)Table</t>
  </si>
  <si>
    <t>(89)Table</t>
  </si>
  <si>
    <t>(90)Table</t>
  </si>
  <si>
    <t xml:space="preserve"> الالكترونية مركز الحاسبة </t>
  </si>
  <si>
    <t xml:space="preserve">(جدول (92 </t>
  </si>
  <si>
    <t xml:space="preserve">(تابع جدول (92 </t>
  </si>
  <si>
    <t>عدد أعضاء الهيئة التدريسية  في التعليم الجامعي الاولي في جامعة القادسية موزعين حسب الكلية والجنسية والجنس للعام الدراسي 2017/2016</t>
  </si>
  <si>
    <t xml:space="preserve">       Number of students admitted to  academical teaching of Qadisiya university distributed by college, nationality and gender for 2016/2017 </t>
  </si>
  <si>
    <t>Center for horses arab original</t>
  </si>
  <si>
    <t>Center of  the modalities of teaching</t>
  </si>
  <si>
    <t>Table (97)</t>
  </si>
  <si>
    <t>Number of  succeeded students in academical teaching of qadisiya university distributed by college ,nationality and gender for 2015/2016</t>
  </si>
  <si>
    <t>Number of participated studentsin final exam of academical teaching of Qadisiya university distributed by college ,nationality and gender for 2015/2016</t>
  </si>
  <si>
    <t>Table (98)</t>
  </si>
  <si>
    <t xml:space="preserve">       Number of accepted  students in  academical  teaching of Al-anbar university distributed by college ,nationality and gender for 2016/2017 </t>
  </si>
  <si>
    <t xml:space="preserve">       Number of existing  students in  academical  teaching of Al-anbar university distributed by college ,nationality and gender for 2016/2017 </t>
  </si>
  <si>
    <t>عدد أعضاء الهيئة التدريسية في التعليم الجامعي الأولي في جامعة الانبار موزعين حسب الكلية والجنسية والجنس للعام الدراسي 2017/2016</t>
  </si>
  <si>
    <t xml:space="preserve">       Number of teaching staff in  academical  teaching of Al-anbar university distributed by college ,nationality and gender for 2016/2017 </t>
  </si>
  <si>
    <t>Center Ibn Sina education _mail</t>
  </si>
  <si>
    <t>Number of Iraqi failures ,postponed and leaving students in  academical  teaching of Al-anbar  university distributed by college  and gender for 2015/2016</t>
  </si>
  <si>
    <t>Number of succeedded students in final exam  in academical  teaching of Al-anbar  university distributed by college  and gender for 2015/2016</t>
  </si>
  <si>
    <t>Number of participated students in final exam  in academical  teaching of Al-anbar university   distributed by college nationality and gender for 2015/2016</t>
  </si>
  <si>
    <t>Table (106)</t>
  </si>
  <si>
    <t>Table (107)</t>
  </si>
  <si>
    <t xml:space="preserve">(جدول  (108 </t>
  </si>
  <si>
    <t>Table (108)</t>
  </si>
  <si>
    <t xml:space="preserve">(جدول  (109 </t>
  </si>
  <si>
    <t xml:space="preserve">Number of accepted  students in  academical  teaching of Babylon university distributed by college ,nationality and gender for 2016/2017     </t>
  </si>
  <si>
    <t xml:space="preserve">(تابع جدول (111 </t>
  </si>
  <si>
    <t>Table (111) cont.</t>
  </si>
  <si>
    <t>Table (112) cont.</t>
  </si>
  <si>
    <t>Table (113) cont.</t>
  </si>
  <si>
    <t>Table(114)</t>
  </si>
  <si>
    <t>(تابع جدول (114</t>
  </si>
  <si>
    <t>Table (114) cont.</t>
  </si>
  <si>
    <t>Tabel(116)</t>
  </si>
  <si>
    <t>Tabel(117)</t>
  </si>
  <si>
    <t>Table(123)</t>
  </si>
  <si>
    <t xml:space="preserve">(جدول (124 </t>
  </si>
  <si>
    <t xml:space="preserve">       Number of teaching staff in  academical  teaching of Babylon university distributed by college ,nationality and gender for 2016/2017 </t>
  </si>
  <si>
    <t xml:space="preserve">       Number of existing  students in  academical  teaching of Babylon university distributed by college ,nationality and gender for 2016/2017 </t>
  </si>
  <si>
    <t>Number of Iraqi failures ,postponed and leaving students in cademical  teaching of Babylon university distributed by college  and gender for 2015/2016</t>
  </si>
  <si>
    <t>Number of succeedded students in final exam in academical teaching of Babylon university distributed by college ,nationality and gender for 2015\2016</t>
  </si>
  <si>
    <t>Number of participated students in final exam  in academical  teaching of babylon university  distributed by college ,nationality and gender for 2015/2016</t>
  </si>
  <si>
    <t>عدد الطلبة المشتركين في الامتحان النهائي في التعليم الجامعي الاولي في جامعة بابل موزعين حسب الكلية والجنسية والجنس للعام الدراسي 2016/2015</t>
  </si>
  <si>
    <t>Tabel (120)</t>
  </si>
  <si>
    <t>Table(126)</t>
  </si>
  <si>
    <t>Table(127)</t>
  </si>
  <si>
    <t>تابع جدول (128)</t>
  </si>
  <si>
    <t>تابع جدول (132)</t>
  </si>
  <si>
    <t>Table (133) cont.</t>
  </si>
  <si>
    <t>Center for strategic studies</t>
  </si>
  <si>
    <t xml:space="preserve">Center for studies Badia &amp; freely </t>
  </si>
  <si>
    <t>Number of participated students in final exam in academical  teaching of Missan  university   distributed by college ,nationality and gender for 2015/2016</t>
  </si>
  <si>
    <t xml:space="preserve">       Number of teaching staff in  academical  teaching in Information and communications technology   university distributed by college nationality and gender for 2016/2017 </t>
  </si>
  <si>
    <t xml:space="preserve">(جدول (189 </t>
  </si>
  <si>
    <t>Table (191) con .</t>
  </si>
  <si>
    <t>Table (193) con .</t>
  </si>
  <si>
    <t xml:space="preserve">(جدول (197 </t>
  </si>
  <si>
    <t>Table(198)</t>
  </si>
  <si>
    <t xml:space="preserve">(جدول (199 </t>
  </si>
  <si>
    <t>Table(199)</t>
  </si>
  <si>
    <t xml:space="preserve">(جدول (200 </t>
  </si>
  <si>
    <t>Table(200)</t>
  </si>
  <si>
    <t>تابع جدول (201)</t>
  </si>
  <si>
    <t xml:space="preserve">       Number of accepted  students in  academical  teaching of Ibn Sina for Medical and Pharmaceutics university distributed by college ,nationality and gender for 2016/2017 </t>
  </si>
  <si>
    <t xml:space="preserve"> Number of existing  students in  academical  teaching of Ibn Sina for Medical and Pharmaceutics university distributed by college ,nationality and gender for 2016/2017 </t>
  </si>
  <si>
    <t xml:space="preserve">       Number of teaching staff in  academical  teaching in Information and communications technology   university distributed by college ,nationality and gender for 2016/2017 </t>
  </si>
  <si>
    <t xml:space="preserve">       Number of accepted  students in  academical  teaching of AL- Kaharakh for sciences university distributed by college ,nationality and gender for 2016/2017 </t>
  </si>
  <si>
    <t>Table (187)</t>
  </si>
  <si>
    <t xml:space="preserve"> كلية البصرة للعلوم والتكنولوجيةالاهلية</t>
  </si>
  <si>
    <t>Fumbling attorney and geophysics</t>
  </si>
  <si>
    <t xml:space="preserve">       Number of teaching staff in  academical  teaching ofAL- Kaharakh for sciences   university distributed by college nationality and gender for 2016/2017 </t>
  </si>
  <si>
    <t>Research center DNA</t>
  </si>
  <si>
    <t>Capacity development center</t>
  </si>
  <si>
    <t>عدد الطلبة العراقيين الراسبين والمؤجلين والتاركين في التعليم الجامعي الاولي في جامعة جابر بن حيان الطبية موزعين حسب الكلية والجنس للعام الدراسي 2016/2015</t>
  </si>
  <si>
    <t xml:space="preserve">Number of students failures, postponed and leaving in academic teaching of Jabir bin Hayan medical university distributed by college  and gender for 2015/2016 </t>
  </si>
  <si>
    <t>Number of succeedded students in final exam  in academical  teaching of kufa  university distributed by college ,nationality and gender for 2015/2016</t>
  </si>
  <si>
    <t>Number of participated students in final exam  in academical  teaching of kufa university   distributed by college ,nationality and gender for 2015/2016</t>
  </si>
  <si>
    <t>Number of succeedded students in final exam  in academical education of Nahrain  university distributed by college ,nationality and gender for 2015/2016</t>
  </si>
  <si>
    <t>عدد الطلبة المقبولين في التعليم الجامعي الاولي في جامعة النهرين موزعين حسب الكلية والجنسية والجنس للعام الدراسي 2017/2016</t>
  </si>
  <si>
    <t xml:space="preserve">       Number of accepted  students in  academical  education of Nahrain university distributed by college ,nationality and gender for 2016/2017</t>
  </si>
  <si>
    <t xml:space="preserve"> Women research centre  </t>
  </si>
  <si>
    <t xml:space="preserve"> Total national university for sciences and Technology</t>
  </si>
  <si>
    <t xml:space="preserve">       Number of teaching staff in Ministry Headquarter &amp; Commissions &amp; Iraqi Council for Medical Specialties distributed by center and  nationality and gender for 2016/2017 </t>
  </si>
  <si>
    <t xml:space="preserve">       Number of teaching staff in  academical  teaching of Baghdad university distributed by college ,nationality and gender for 2016/2017 </t>
  </si>
  <si>
    <t xml:space="preserve">(14)Table </t>
  </si>
  <si>
    <t>(15) Table</t>
  </si>
  <si>
    <t>Total headship of university center</t>
  </si>
  <si>
    <t>تابع جدول ( 28)</t>
  </si>
  <si>
    <t xml:space="preserve">.Table (28) cont </t>
  </si>
  <si>
    <t>دراسات الصباحية</t>
  </si>
  <si>
    <t>Tabel (46)</t>
  </si>
  <si>
    <t xml:space="preserve">(جدول  (58 </t>
  </si>
  <si>
    <t>Tabel (58)</t>
  </si>
  <si>
    <t>تابع جدول  (58)</t>
  </si>
  <si>
    <t>Table (58) cont .</t>
  </si>
  <si>
    <t>Number of Iraqi failures ,postponed and leaving students in  academical teaching of Basrah university distributed by college  and gender for          2016 / 2015</t>
  </si>
  <si>
    <t xml:space="preserve">. Table (60) cont </t>
  </si>
  <si>
    <t>Number of  succeeded students in  academical  teaching of Basrah university distributed by college ,nationality and gender for          2015 / 2016</t>
  </si>
  <si>
    <t xml:space="preserve">(جدول  ( 60  </t>
  </si>
  <si>
    <t>جدول ( 61 )</t>
  </si>
  <si>
    <t>(61) Tabel</t>
  </si>
  <si>
    <t>جدول( 62 )</t>
  </si>
  <si>
    <t>Tabel( 63)</t>
  </si>
  <si>
    <t xml:space="preserve">(جدول(64   </t>
  </si>
  <si>
    <t>(64) Tabel</t>
  </si>
  <si>
    <t xml:space="preserve">(جدول (65 </t>
  </si>
  <si>
    <t>Tabel (67)</t>
  </si>
  <si>
    <t xml:space="preserve">(تابع جدول (67 </t>
  </si>
  <si>
    <t xml:space="preserve">.Table (67) cont </t>
  </si>
  <si>
    <t xml:space="preserve">(تابع جدول (68 </t>
  </si>
  <si>
    <t>Table (70)</t>
  </si>
  <si>
    <t xml:space="preserve">  تابع جدول (70) </t>
  </si>
  <si>
    <t>Tabel (71)</t>
  </si>
  <si>
    <t xml:space="preserve">(تابع جدول (71 </t>
  </si>
  <si>
    <t>(جدول (72</t>
  </si>
  <si>
    <t xml:space="preserve">(72)Table </t>
  </si>
  <si>
    <t>(تابع جدول (72</t>
  </si>
  <si>
    <t xml:space="preserve">(جدول  (73 </t>
  </si>
  <si>
    <t>Table (73)</t>
  </si>
  <si>
    <t>(جدول  (76</t>
  </si>
  <si>
    <t xml:space="preserve">(جدول  (77 </t>
  </si>
  <si>
    <t xml:space="preserve"> (79   ) جدول   </t>
  </si>
  <si>
    <t>تابع جدول  (  79 )</t>
  </si>
  <si>
    <t xml:space="preserve">Table (79) cont. </t>
  </si>
  <si>
    <t xml:space="preserve">         ( 80 ) جدول  </t>
  </si>
  <si>
    <t xml:space="preserve">   تابع جدول ( 80 )   </t>
  </si>
  <si>
    <t>Table (80) cont.</t>
  </si>
  <si>
    <t xml:space="preserve">       (  81 ) جدول  </t>
  </si>
  <si>
    <t>تابع جدول  (  81  )</t>
  </si>
  <si>
    <t>عدد أعضاء الهيئة التدريسية في التعليم الجامعي الاولي في جامعة تكريت موزعين حسب الكلية والجنسية والجنس للعام الدراسي 2017/2016</t>
  </si>
  <si>
    <t xml:space="preserve">       Number of teaching staff in  academical  teaching of tikrit university distributed by college ,nationality and gender for 2016/2017 </t>
  </si>
  <si>
    <t xml:space="preserve">       Number of existing  students in  academical  teaching of tikrit university distributed by college ,nationality and gender for 2016/2017 </t>
  </si>
  <si>
    <t xml:space="preserve">(  82  ) جدول  </t>
  </si>
  <si>
    <t xml:space="preserve"> (82)Table</t>
  </si>
  <si>
    <t xml:space="preserve"> ( 82 )تابع جدول  </t>
  </si>
  <si>
    <t xml:space="preserve"> (83 ) جدول  </t>
  </si>
  <si>
    <t>Table (83)</t>
  </si>
  <si>
    <t xml:space="preserve">( 83 ) تابع جدول   </t>
  </si>
  <si>
    <t xml:space="preserve">( 84 ) جدول  </t>
  </si>
  <si>
    <t xml:space="preserve"> تابع جدول  ( 84 )</t>
  </si>
  <si>
    <t xml:space="preserve">(جدول  (85 </t>
  </si>
  <si>
    <t>(85)Table</t>
  </si>
  <si>
    <t>جدول  (87)</t>
  </si>
  <si>
    <t>(جدول  ( 88</t>
  </si>
  <si>
    <t>جدول ( 89)</t>
  </si>
  <si>
    <t>جدول  (90)</t>
  </si>
  <si>
    <t xml:space="preserve">(جدول (91 </t>
  </si>
  <si>
    <t>Table (91)</t>
  </si>
  <si>
    <t xml:space="preserve">(تابع جدول (91 </t>
  </si>
  <si>
    <t>Table (91) cont.</t>
  </si>
  <si>
    <t>Table (92)cont.</t>
  </si>
  <si>
    <t xml:space="preserve">      Number of existing  students in  academical teaching of  Qadisiya university distributed by college nationality and gender for 2016/2017 </t>
  </si>
  <si>
    <t xml:space="preserve">       Number of teaching staff in  academical teaching of  Qadisiya university distributed by college nationality and gender for 2016/2017 </t>
  </si>
  <si>
    <t>(جدول  (94</t>
  </si>
  <si>
    <t xml:space="preserve">       (95)  جدول  </t>
  </si>
  <si>
    <t xml:space="preserve">(جدول (96 </t>
  </si>
  <si>
    <t>Number of Iraqi failed ,postponed and leave-out students in  academical teaching of Qadisiya university distributed by college  and               gender  for 2015/2016</t>
  </si>
  <si>
    <t>جدول  (97 )</t>
  </si>
  <si>
    <t>(جدول (98</t>
  </si>
  <si>
    <t xml:space="preserve">(جدول (99 </t>
  </si>
  <si>
    <t>جدول (100)</t>
  </si>
  <si>
    <t>(جدول (101</t>
  </si>
  <si>
    <t>جدول  (102 )</t>
  </si>
  <si>
    <t xml:space="preserve">(جدول(103 </t>
  </si>
  <si>
    <t>Total (103)</t>
  </si>
  <si>
    <t xml:space="preserve">(جدول  (104 </t>
  </si>
  <si>
    <t xml:space="preserve">Table (104) </t>
  </si>
  <si>
    <t xml:space="preserve">(جدول (105 </t>
  </si>
  <si>
    <t>Table (105)</t>
  </si>
  <si>
    <t>(جدول  (106</t>
  </si>
  <si>
    <t xml:space="preserve">(جدول  (107 </t>
  </si>
  <si>
    <t>Table(109)</t>
  </si>
  <si>
    <t>تابع جدول (109)</t>
  </si>
  <si>
    <t>Table (109) cont.</t>
  </si>
  <si>
    <t xml:space="preserve">(جدول (110 </t>
  </si>
  <si>
    <t>Table (110)</t>
  </si>
  <si>
    <t>Research center of childhood and motherhood</t>
  </si>
  <si>
    <t>AL nawfel center</t>
  </si>
  <si>
    <t xml:space="preserve">(تابع جدول (110 </t>
  </si>
  <si>
    <t>Table (110) cont.</t>
  </si>
  <si>
    <t xml:space="preserve">(جدول  (111 </t>
  </si>
  <si>
    <t>Table(111)</t>
  </si>
  <si>
    <t xml:space="preserve">(جدول (112 </t>
  </si>
  <si>
    <t>(112)Table</t>
  </si>
  <si>
    <t xml:space="preserve">(تابع جدول  (112 </t>
  </si>
  <si>
    <t>Table(113)</t>
  </si>
  <si>
    <t>(تابع جدول (113</t>
  </si>
  <si>
    <t>(جدول (114</t>
  </si>
  <si>
    <t xml:space="preserve">(115) جدول </t>
  </si>
  <si>
    <t>Tabel(115)</t>
  </si>
  <si>
    <t>(جدول ( 116</t>
  </si>
  <si>
    <t>جدول (117 )</t>
  </si>
  <si>
    <t xml:space="preserve">(جدول (118   </t>
  </si>
  <si>
    <t xml:space="preserve">(جدول (119 </t>
  </si>
  <si>
    <t>Tabel (119)</t>
  </si>
  <si>
    <t>(جدول  (120</t>
  </si>
  <si>
    <t xml:space="preserve">(جدول (121 </t>
  </si>
  <si>
    <t>Table(121)</t>
  </si>
  <si>
    <t xml:space="preserve">(جدول  (125 </t>
  </si>
  <si>
    <t>جدول (126 )</t>
  </si>
  <si>
    <t xml:space="preserve">(جدول (127 </t>
  </si>
  <si>
    <t>تابع جدول (127)</t>
  </si>
  <si>
    <t>Table (129)</t>
  </si>
  <si>
    <t>(جدول (130</t>
  </si>
  <si>
    <t>تابع جدول (131)</t>
  </si>
  <si>
    <t xml:space="preserve">(جدول  (132 </t>
  </si>
  <si>
    <t>(132)Table</t>
  </si>
  <si>
    <t>جدول (133)</t>
  </si>
  <si>
    <t>(133) Table</t>
  </si>
  <si>
    <t xml:space="preserve">(133) تابع جدول  </t>
  </si>
  <si>
    <t>Table(134)</t>
  </si>
  <si>
    <t xml:space="preserve">(134) تابع جدول  </t>
  </si>
  <si>
    <t>Table (134) cont.</t>
  </si>
  <si>
    <t>Table(135)</t>
  </si>
  <si>
    <t xml:space="preserve">(جدول (136 </t>
  </si>
  <si>
    <t>Table(136)</t>
  </si>
  <si>
    <t>تابع جدول (136 )</t>
  </si>
  <si>
    <t>Table(136) cont.</t>
  </si>
  <si>
    <t xml:space="preserve">(جدول (137 </t>
  </si>
  <si>
    <t>Table(137)</t>
  </si>
  <si>
    <t>تابع جدول(137 )</t>
  </si>
  <si>
    <t>Table (137) cont.</t>
  </si>
  <si>
    <t xml:space="preserve">(جدول (138 </t>
  </si>
  <si>
    <t>Table(138)</t>
  </si>
  <si>
    <t>تابع جدول (138 )</t>
  </si>
  <si>
    <t>Table (138) cont.</t>
  </si>
  <si>
    <t xml:space="preserve">(جدول (139 </t>
  </si>
  <si>
    <t xml:space="preserve">(139)Table  </t>
  </si>
  <si>
    <t xml:space="preserve">(جدول (140 </t>
  </si>
  <si>
    <t>(140)Table</t>
  </si>
  <si>
    <t xml:space="preserve">(جدول (141 </t>
  </si>
  <si>
    <t>(141)Table</t>
  </si>
  <si>
    <t>Number of teaching staff in  academical teaching of Sumar  university distributed by college nationality and gender for 2016/2017</t>
  </si>
  <si>
    <t>(جدول  ( 142</t>
  </si>
  <si>
    <t>(142)Table</t>
  </si>
  <si>
    <t xml:space="preserve">(جدول  (143 </t>
  </si>
  <si>
    <t>(143)Table</t>
  </si>
  <si>
    <t>(جدول  (144</t>
  </si>
  <si>
    <t>(144)Table</t>
  </si>
  <si>
    <t xml:space="preserve">جدول (145) </t>
  </si>
  <si>
    <t>جدول  ( 146)</t>
  </si>
  <si>
    <t>جدول  ( 147)</t>
  </si>
  <si>
    <t>Tabel (147 )</t>
  </si>
  <si>
    <t>جدول ( 148)</t>
  </si>
  <si>
    <t>جدول  ( 149)</t>
  </si>
  <si>
    <t>ملاحظة . تم تعليق القبول لكليتي الطب البيطري والاعلام /الصويرة لسنة 2016-2017</t>
  </si>
  <si>
    <t>جدول ( 151)</t>
  </si>
  <si>
    <t>Tabel ( 151 )</t>
  </si>
  <si>
    <t>تابع جدول ( 151 )</t>
  </si>
  <si>
    <t>Table (151) cont.</t>
  </si>
  <si>
    <t>جدول  ( 152 )</t>
  </si>
  <si>
    <t>Tabel ( 152 )</t>
  </si>
  <si>
    <t>جدول  ( 153 )</t>
  </si>
  <si>
    <t xml:space="preserve"> ( Table (153</t>
  </si>
  <si>
    <t>جدول  ( 154 )</t>
  </si>
  <si>
    <t>Tabel ( 154 )</t>
  </si>
  <si>
    <t xml:space="preserve">(154)تابع جدول  </t>
  </si>
  <si>
    <t>Table (154) cont.</t>
  </si>
  <si>
    <t>جدول  ( 155 )</t>
  </si>
  <si>
    <t>Tabel ( 155 )</t>
  </si>
  <si>
    <t>جدول  ( 156 )</t>
  </si>
  <si>
    <t>Tabel ( 156 )</t>
  </si>
  <si>
    <t xml:space="preserve">تابع جدول ( 156 )      </t>
  </si>
  <si>
    <t>Table (156) cont.</t>
  </si>
  <si>
    <t>جدول  ( 157 )</t>
  </si>
  <si>
    <t>Tabel ( 157 )</t>
  </si>
  <si>
    <t xml:space="preserve">(157)تابع جدول  </t>
  </si>
  <si>
    <t>Table (157) cont.</t>
  </si>
  <si>
    <t>جدول  (158)</t>
  </si>
  <si>
    <t xml:space="preserve">(158)Table </t>
  </si>
  <si>
    <t xml:space="preserve">جدول  (159) </t>
  </si>
  <si>
    <t xml:space="preserve">(159)Table </t>
  </si>
  <si>
    <t xml:space="preserve">(جدول (160 </t>
  </si>
  <si>
    <t xml:space="preserve">(160)Table </t>
  </si>
  <si>
    <t xml:space="preserve">جدول  (161) </t>
  </si>
  <si>
    <t xml:space="preserve">(جدول (163 </t>
  </si>
  <si>
    <t>(163)Table</t>
  </si>
  <si>
    <t xml:space="preserve">(جدول  (164 </t>
  </si>
  <si>
    <t>(164)Table</t>
  </si>
  <si>
    <t xml:space="preserve">(جدول (165 </t>
  </si>
  <si>
    <t>(165)Table</t>
  </si>
  <si>
    <t xml:space="preserve">(جدول (166 </t>
  </si>
  <si>
    <t>(166)Table</t>
  </si>
  <si>
    <t>جدول (150)</t>
  </si>
  <si>
    <t>Tabel ( 150 )</t>
  </si>
  <si>
    <t xml:space="preserve">(جدول  (167 </t>
  </si>
  <si>
    <t>(167)Table</t>
  </si>
  <si>
    <t xml:space="preserve">(جدول (168 </t>
  </si>
  <si>
    <t>(168)Table</t>
  </si>
  <si>
    <t xml:space="preserve">(جدول  (169 </t>
  </si>
  <si>
    <t>(169)Table</t>
  </si>
  <si>
    <t xml:space="preserve">(جدول  (170 </t>
  </si>
  <si>
    <t>Table (170)</t>
  </si>
  <si>
    <t xml:space="preserve">(جدول (171 </t>
  </si>
  <si>
    <t>Table (171)</t>
  </si>
  <si>
    <t xml:space="preserve">(جدول  (172 </t>
  </si>
  <si>
    <t>(جدول  (173</t>
  </si>
  <si>
    <t>جدول (174)</t>
  </si>
  <si>
    <t xml:space="preserve"> (174)Table</t>
  </si>
  <si>
    <t>جدول (175)</t>
  </si>
  <si>
    <t xml:space="preserve">(175)Table </t>
  </si>
  <si>
    <t>( جدول  (176</t>
  </si>
  <si>
    <t>Tabel (176 )</t>
  </si>
  <si>
    <t xml:space="preserve">(177) جدول </t>
  </si>
  <si>
    <t>Tabel (177)</t>
  </si>
  <si>
    <t>( جدول  (178</t>
  </si>
  <si>
    <t>Tabel (178)</t>
  </si>
  <si>
    <t>( جدول  (179</t>
  </si>
  <si>
    <t>Tabel (179 )</t>
  </si>
  <si>
    <t>( جدول  (180</t>
  </si>
  <si>
    <t>Tabel (180 )</t>
  </si>
  <si>
    <t>( جدول  (181</t>
  </si>
  <si>
    <t>Tabel (181 )</t>
  </si>
  <si>
    <t>جدول  (182 )</t>
  </si>
  <si>
    <t>Table (182)</t>
  </si>
  <si>
    <t>جدول  (183 )</t>
  </si>
  <si>
    <t>Table (183)</t>
  </si>
  <si>
    <t>جدول  (184 )</t>
  </si>
  <si>
    <t>Table (184)</t>
  </si>
  <si>
    <t xml:space="preserve">(جدول (185 </t>
  </si>
  <si>
    <t>Table (185)</t>
  </si>
  <si>
    <t>(جدول (186</t>
  </si>
  <si>
    <t>Table (186)</t>
  </si>
  <si>
    <t>جدول (187)</t>
  </si>
  <si>
    <t>جدول (188)</t>
  </si>
  <si>
    <t>Table (188)</t>
  </si>
  <si>
    <t>جدول (190)</t>
  </si>
  <si>
    <t xml:space="preserve">(جدول (191 </t>
  </si>
  <si>
    <t>تابع جدول (191 )</t>
  </si>
  <si>
    <t xml:space="preserve">(جدول (192 </t>
  </si>
  <si>
    <t xml:space="preserve">(193) جدول   </t>
  </si>
  <si>
    <t xml:space="preserve">تابع جدول (193) </t>
  </si>
  <si>
    <t xml:space="preserve"> جدول  (194 )</t>
  </si>
  <si>
    <t>جدول  (195)</t>
  </si>
  <si>
    <t>تابع جدول (195)</t>
  </si>
  <si>
    <t>Table (195) con .</t>
  </si>
  <si>
    <t>جدول  (196)</t>
  </si>
  <si>
    <t>تابع جدول (196)</t>
  </si>
  <si>
    <t>Table (196) con .</t>
  </si>
  <si>
    <t>Table (197)</t>
  </si>
  <si>
    <t xml:space="preserve">(تابع جدول (197 </t>
  </si>
  <si>
    <t>Table(197) con.</t>
  </si>
  <si>
    <t>تابع جدول (199)</t>
  </si>
  <si>
    <t>Table (199) con .</t>
  </si>
  <si>
    <t xml:space="preserve">Number of teaching staff members in Middle technical  university distributed by institute (college), nationality and gender for school year 2016/2017 </t>
  </si>
  <si>
    <t>Number of arab students failures ,postponed and leaving   in Middle technical university distributed by institute  college, nationality     and gender for school year 2015/2016</t>
  </si>
  <si>
    <t xml:space="preserve">(201) جدول   </t>
  </si>
  <si>
    <t>Table(201)</t>
  </si>
  <si>
    <t>Table (201) con .</t>
  </si>
  <si>
    <t>جدول  (202)</t>
  </si>
  <si>
    <t>Table(202)</t>
  </si>
  <si>
    <t>تابع جدول (202)</t>
  </si>
  <si>
    <t>Table (202) con .</t>
  </si>
  <si>
    <t>جدول (203)</t>
  </si>
  <si>
    <t>Table(203)</t>
  </si>
  <si>
    <t>تابع جدول (203)</t>
  </si>
  <si>
    <t>Table (203) con .</t>
  </si>
  <si>
    <t xml:space="preserve">(جدول (204 </t>
  </si>
  <si>
    <t>Table(204)</t>
  </si>
  <si>
    <t xml:space="preserve">(جدول (205 </t>
  </si>
  <si>
    <t>Table(205)</t>
  </si>
  <si>
    <t xml:space="preserve">(جدول (206 </t>
  </si>
  <si>
    <t>Table(206)</t>
  </si>
  <si>
    <t xml:space="preserve">(جدول (207 </t>
  </si>
  <si>
    <t>Table(207)</t>
  </si>
  <si>
    <t xml:space="preserve">       Number of students enrolled in southern technical university distributed by institute (college) ,nationality and gender for     2016\2017</t>
  </si>
  <si>
    <t xml:space="preserve">(جدول (208 </t>
  </si>
  <si>
    <t>Table(208)</t>
  </si>
  <si>
    <t xml:space="preserve">(جدول (209 </t>
  </si>
  <si>
    <t>Table(209)</t>
  </si>
  <si>
    <t xml:space="preserve">(جدول (210 </t>
  </si>
  <si>
    <t>Table(210)</t>
  </si>
  <si>
    <t xml:space="preserve">جدول  (211) </t>
  </si>
  <si>
    <t xml:space="preserve">  (211)  Table </t>
  </si>
  <si>
    <t>تابع جدول  (211)</t>
  </si>
  <si>
    <t>Table (211) cont .</t>
  </si>
  <si>
    <t>تابع جدول (211)</t>
  </si>
  <si>
    <t xml:space="preserve">(جدول (212 </t>
  </si>
  <si>
    <t xml:space="preserve"> (212)  Table </t>
  </si>
  <si>
    <t>(تابع جدول (212</t>
  </si>
  <si>
    <t>Table (212) cont .</t>
  </si>
  <si>
    <t>جدول  (213)</t>
  </si>
  <si>
    <t xml:space="preserve"> (213)  Table </t>
  </si>
  <si>
    <t xml:space="preserve">تابع جدول (213) </t>
  </si>
  <si>
    <t>Table (213) cont .</t>
  </si>
  <si>
    <t xml:space="preserve">تابع جدول  (213) </t>
  </si>
  <si>
    <t xml:space="preserve">جدول (214) </t>
  </si>
  <si>
    <t xml:space="preserve">  (214)  Table </t>
  </si>
  <si>
    <t xml:space="preserve">تابع جدول (214) </t>
  </si>
  <si>
    <t>Table (214) cont .</t>
  </si>
  <si>
    <t>جدول  (215 )</t>
  </si>
  <si>
    <t xml:space="preserve">  (215)  Table </t>
  </si>
  <si>
    <t>جدول  (216 )</t>
  </si>
  <si>
    <t xml:space="preserve">  (216)  Table </t>
  </si>
  <si>
    <t>تابع جدول  (216)</t>
  </si>
  <si>
    <t>Table (216) cont .</t>
  </si>
  <si>
    <t>جدول (217)</t>
  </si>
  <si>
    <t xml:space="preserve">  (217)  Table </t>
  </si>
  <si>
    <t>تابع جدول  (217 )</t>
  </si>
  <si>
    <t>Table (217) cont .</t>
  </si>
  <si>
    <t>مجموع الهيئة العراقية للحاسبات والمعلوماتية</t>
  </si>
  <si>
    <t>Number of succeeded students  in Nothern technical university distributed by institute ( college), nationality and gender for school       year 2015/2016</t>
  </si>
  <si>
    <t>(جدول (23</t>
  </si>
  <si>
    <t xml:space="preserve">         عدد الطلبة المشتركين في الامتحان النهائي في التعليم الجامعي الأولي في الجامعة المستنصرية موزعين حسب الكلية والجنسية والجنس للعام الدراسي 2016/2015    </t>
  </si>
  <si>
    <t xml:space="preserve">sea Sciences </t>
  </si>
  <si>
    <t xml:space="preserve">مجموع  الجامعة </t>
  </si>
  <si>
    <t xml:space="preserve"> Qura'an</t>
  </si>
  <si>
    <t>Qura'an</t>
  </si>
  <si>
    <t>Tabel((118)</t>
  </si>
  <si>
    <t xml:space="preserve"> Number of existing  students in  academical  teaching of AL- Kaharakh for sciences university distributed by college ,nationality and gender for 2016/2017 </t>
  </si>
  <si>
    <t>عدد أعضاء الهيئة التدريسية  في التعليم الجامعي الاولي  في جامعة ابن سينا   للعلوم الطبية والصيدلانية  موزعين حسب الكلية والجنسية والجنس للعام الدراسي 2017/2016</t>
  </si>
  <si>
    <t xml:space="preserve">عدد الطلبة  الناجحين  في التعليم الجامعي الاولي في جامعة تكنولوجيا المعلومات والاتصالات موزعين حسب الكلية  والجنسية والجنس للعام الدراسي  2016/2015 </t>
  </si>
  <si>
    <t>عدد أعضاء الهيئة التدريسية  في التعليم الجامعي الاولي  في جامعة الكرخ للعلوم   موزعين حسب الكلية والجنسية والجنس للعام الدراسي 2017/2016</t>
  </si>
  <si>
    <t>عدد الطلبة المقبولين في التعليم الجامعي الاولي  في الجامعة التقنية الشمالية موزعين حسب المعهد ( الكلية) والجنسية والجنس للعام الدراسي 2017/2016</t>
  </si>
  <si>
    <t>عدد الطلبة المقبولين في التعليم الجامعي الاولي  في الجامعة التقنية الشمالية بالصف الثاني من خريجي المعاهد (الاوائل والمتميزين )موزعين حسب المعهد (الكلية) التقنية والجنسية والجنس للعام الدراسي 2017/2016</t>
  </si>
  <si>
    <t>عدد الطلبة الموجودين في التعليم الجامعي الاولي  في الجامعة التقنية الشمالية موزعين حسب المعهد (الكلية) والجنسية والجنس للعام الدراسي 2017/2016</t>
  </si>
  <si>
    <t>عدد اعضاء الهيئة التدريسية  في التعليم الجامعي الاولي  في الجامعة التقنية الشمالية موزعين حسب المعهد (الكلية) والجنسية والجنس للعام الدراسي 2017/2016</t>
  </si>
  <si>
    <t>عدد الطلبة  العراقيين الراسبين والمؤجلين والتاركين في التعليم الجامعي الاولي  في الجامعة التقنية الشمالية  موزعين حسب المعهد (الكلية) والجنسية والجنس للعام الدراسي 2016/2015</t>
  </si>
  <si>
    <t xml:space="preserve">عدد الطلبة  المشتركين في الامتحان النهائي في التعليم الجامعي الاولي  في الجامعة التقنية الشمالية  موزعين حسب المعهد (الكلية) والجنسية والجنس للعام الدراسي 2016/2015 </t>
  </si>
  <si>
    <t>عدد الطلبة  الناجحين  في التعليم الجامعي الاولي في الجامعة التقنية الشمالية  موزعين حسب المعهد (الكلية) والجنسية والجنس للعام الدراسي 2016/2015</t>
  </si>
  <si>
    <t>عدد الطلبة المقبولين في التعليم الجامعي الاولي  في التعليم الجامعي التقنية الوسطى موزعين حسب المعهد (الكلية ) والجنسية والجنس للعام الدراسي 2017/2016</t>
  </si>
  <si>
    <t>عدد الطلبة الموجودين في التعليم الجامعي الاولي  في التعليم الجامعي التقنية الوسطى موزعين حسب المعهد (الكلية ) والجنسية والجنس للعام الدراسي 2017/2016</t>
  </si>
  <si>
    <t xml:space="preserve">            عدد اعضاء الهيئة التدريسية  في التعليم الجامعي الاولي  في التعليم الجامعي التقنية الوسطى   موزعين حسب المعهد (الكلية) والجنسية والجنس للعام الدراسي 20167/2016</t>
  </si>
  <si>
    <t>عدد الطلبة  العراقيين الراسبين والمؤجلين والتاركين  في التعليم الجامعي الاولي في الجامعة التقنية الوسطى موزعين حسب المعهد (الكلية) والجنس للعام الدراسي 2016/2015</t>
  </si>
  <si>
    <t>عدد الطلبة العرب الراسبين والمؤجلين والتاركين  في التعليم الجامعي الاولي في التعليم الجامعي الاولي في الجامعة التقنية الوسطى موزعين حسب المعهد (الكلية) والجنس للعام الدراسي 2016/2015</t>
  </si>
  <si>
    <t>عدد الطلبة  المشتركين في الامتحان النهائي  في التعليم الجامعي الاولي  في الجامعة التقنية الوسطى موزعين حسب المعهد (الكلية) والجنسية والجنس للعام الدراسي 2016/2015</t>
  </si>
  <si>
    <t>عدد الطلبة الناجحين في التعليم الجامعي الاولي  في الجامعة التقنية الوسطى موزعين حسب المعهد (الكلية) والجنسية والجنس للعام الدراسي 2016/2015</t>
  </si>
  <si>
    <t xml:space="preserve">            عدد اعضاء الهيئة التدريسية  في التعليم الجامعي الاولي  في جامعة الفرات الاوسط التقنية موزعين حسب المعهد (الكلية) والجنسية والجنس للعام الدراسي 2017/2016</t>
  </si>
  <si>
    <t>عدد الطلبة الموجودين  في التعليم الجامعي الاولي في جامعة الفرات الاوسط التقنية موزعين حسب المعهد (الكلية ) والجنسية والجنس للعام الدراسي 2017/2016</t>
  </si>
  <si>
    <t>عدد الطلبة المقبولين في التعليم الجامعي الاولي  في جامعة الفرات الاوسط التقنية  موزعين حسب المعهد (الكلية ) والجنسية والجنس للعام الدراسي 2017/2016</t>
  </si>
  <si>
    <t>عدد الطلبة  العراقيين الراسبين والمؤجلين والتاركين في التعليم الجامعي الاولي  في جامعة الفرات الاوسط التقنية موزعين حسب المعهد (الكلية) والجنس للعام الدراسي 2016/2015</t>
  </si>
  <si>
    <t>عدد الطلبة  المشتركين في الامتحان النهائي  في التعليم الجامعي الاولي في جامعة الفرات الاوسط التقنية موزعين حسب المعهد (الكلية) والجنسية والجنس للعام الدراسي 2016/2015</t>
  </si>
  <si>
    <t>عدد الطلبة الناجحين  في التعليم الجامعي الاولي في جامعة الفرات الاوسط التقنيية موزعين حسب المعهد (الكلية) والجنسية والجنس للعام الدراسي 2016/2015</t>
  </si>
  <si>
    <t>عدد الطلبة المقبولين في التعليم الجامعي الاولي  في الجامعة التقنية الجنوبية  موزعين حسب المعهد (الكلية) والجنسية والجنس للعام الدراسي 2017/2016</t>
  </si>
  <si>
    <t>عدد الطلبة المقبولين  في الجامعة التقنية الجنوبية بالصف الثاني من خريجي المعاهد(الاوائل والمتميزين) موزعين حسب المعهد (الكلية ) والجنسية والجنس للعام الدراسي 2017/2016</t>
  </si>
  <si>
    <t>عدد الطلبة الموجودين في التعليم الجامعي الاولي  في الجامعة التقنية الجنوبية موزعين حسب المعهد (الكلية ) والجنسية والجنس للعام الدراسي 2017/2016</t>
  </si>
  <si>
    <t xml:space="preserve">            عدد اعضاء الهيئة التدريسية  في التعليم الجامعي الاولي في الجامعة التقنية الجنوبية  موزعين حسب المعهد (الكلية) والجنسية والجنس للعام الدراسي 2017/2016</t>
  </si>
  <si>
    <t>عدد الطلبة  العراقيين الراسبين والمؤجلين والتاركين في التعليم الجامعي الاولي  في الجامعة التقنية الجنوبية  موزعين حسب المعهد (الكلية) والجنس للعام الدراسي 2016/2015</t>
  </si>
  <si>
    <t>عدد الطلبة المشتركين في الامتحان النهائي في التعليم الجامعي الاولي  في الجامعة التقنية الجنوبية  موزعين حسب المعهد (الكلية) والجنسية الجنس للعام الدراسي 2016/2015</t>
  </si>
  <si>
    <t>عدد الطلبة الناجحين  في التعليم الجامعي الاولي في الجامعة التقنية الجنوبية موزعين حسب المعهد (الكلية) والجنسية الجنس للعام الدراسي 2016/2015</t>
  </si>
  <si>
    <t>عدد الطلبة العراقيين الراسبين والمؤجلين والتاركين في التعليم الجامعي الاولي في الجامعة التكنولوجية موزعين حسب القسم والجنس للعام الدراسي 2016/2015</t>
  </si>
  <si>
    <t>عدد الطلبة المشتركين في الامتحان النهائي في التعليم الجامعي الاولي في جامعة تكنولوجيا المعلومات والاتصالات موزعين حسب الكلية والجنسية والجنس للعام الدراسي 2016/2015</t>
  </si>
  <si>
    <t>Southern technical</t>
  </si>
  <si>
    <t xml:space="preserve"> Biological institute </t>
  </si>
  <si>
    <t xml:space="preserve"> كلية البصرة للعلوم والتكنولوجية الاهلية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</si>
</sst>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Arabic Transparent"/>
      <charset val="178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abic Transparent"/>
      <charset val="178"/>
    </font>
    <font>
      <b/>
      <sz val="11"/>
      <name val="Arabic Transparent"/>
      <charset val="178"/>
    </font>
    <font>
      <b/>
      <sz val="11"/>
      <name val="Arial"/>
      <family val="2"/>
    </font>
    <font>
      <b/>
      <sz val="11"/>
      <name val="Arabic Transparen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readingOrder="2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/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readingOrder="2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left" readingOrder="1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readingOrder="2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/>
    <xf numFmtId="0" fontId="7" fillId="0" borderId="4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readingOrder="2"/>
    </xf>
    <xf numFmtId="0" fontId="7" fillId="0" borderId="0" xfId="0" applyFont="1" applyBorder="1" applyAlignment="1">
      <alignment horizontal="center" vertical="center"/>
    </xf>
    <xf numFmtId="0" fontId="0" fillId="0" borderId="0" xfId="0"/>
    <xf numFmtId="0" fontId="7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readingOrder="1"/>
    </xf>
    <xf numFmtId="0" fontId="7" fillId="0" borderId="3" xfId="0" applyFont="1" applyBorder="1" applyAlignment="1">
      <alignment horizontal="left" vertical="center" readingOrder="2"/>
    </xf>
    <xf numFmtId="0" fontId="7" fillId="0" borderId="3" xfId="0" applyFont="1" applyBorder="1" applyAlignment="1">
      <alignment horizontal="left" vertical="center" readingOrder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0" fillId="0" borderId="3" xfId="0" applyBorder="1"/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left" readingOrder="2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/>
    <xf numFmtId="0" fontId="7" fillId="0" borderId="0" xfId="0" applyFont="1" applyBorder="1" applyAlignment="1">
      <alignment horizontal="left" vertical="center"/>
    </xf>
    <xf numFmtId="0" fontId="11" fillId="0" borderId="0" xfId="0" applyFont="1"/>
    <xf numFmtId="0" fontId="0" fillId="0" borderId="0" xfId="0" applyAlignment="1">
      <alignment wrapText="1"/>
    </xf>
    <xf numFmtId="0" fontId="7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horizontal="left" readingOrder="2"/>
    </xf>
    <xf numFmtId="0" fontId="7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1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1996855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34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66234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66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23662345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29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6090050" y="765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61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236090050" y="1477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6718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236718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40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236642500" y="1444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35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121180450" y="83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106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6623450" y="2265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6566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172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6785375" y="368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75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3308750" y="1399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145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233308750" y="2799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31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5651900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63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23565190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37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248382695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73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2483826950" y="1631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13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6404375" y="750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23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236404375" y="1183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35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12483826950" y="1606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15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5832875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27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235832875" y="1245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31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1236404375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18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591860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40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235918600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94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6661550" y="1894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41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236661550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77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1236661550" y="1520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596319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2362138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2362138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2</xdr:col>
      <xdr:colOff>596319</xdr:colOff>
      <xdr:row>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12362138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3.bin"/><Relationship Id="rId4" Type="http://schemas.openxmlformats.org/officeDocument/2006/relationships/comments" Target="../comments1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303"/>
  <sheetViews>
    <sheetView rightToLeft="1" view="pageBreakPreview" topLeftCell="A286" zoomScale="85" zoomScaleSheetLayoutView="85" workbookViewId="0">
      <selection activeCell="D273" sqref="D273"/>
    </sheetView>
  </sheetViews>
  <sheetFormatPr defaultRowHeight="14.25" x14ac:dyDescent="0.2"/>
  <cols>
    <col min="1" max="1" width="25" customWidth="1"/>
    <col min="2" max="2" width="9.25" customWidth="1"/>
    <col min="3" max="4" width="10" customWidth="1"/>
    <col min="5" max="5" width="8.125" customWidth="1"/>
    <col min="6" max="6" width="8.25" customWidth="1"/>
    <col min="7" max="7" width="8" customWidth="1"/>
    <col min="8" max="8" width="9.25" customWidth="1"/>
    <col min="9" max="9" width="10.75" customWidth="1"/>
    <col min="10" max="10" width="10" customWidth="1"/>
    <col min="11" max="11" width="42.125" customWidth="1"/>
    <col min="191" max="191" width="23" customWidth="1"/>
    <col min="192" max="200" width="10" customWidth="1"/>
    <col min="201" max="201" width="35.375" customWidth="1"/>
    <col min="447" max="447" width="23" customWidth="1"/>
    <col min="448" max="456" width="10" customWidth="1"/>
    <col min="457" max="457" width="35.375" customWidth="1"/>
    <col min="703" max="703" width="23" customWidth="1"/>
    <col min="704" max="712" width="10" customWidth="1"/>
    <col min="713" max="713" width="35.375" customWidth="1"/>
    <col min="959" max="959" width="23" customWidth="1"/>
    <col min="960" max="968" width="10" customWidth="1"/>
    <col min="969" max="969" width="35.375" customWidth="1"/>
    <col min="1215" max="1215" width="23" customWidth="1"/>
    <col min="1216" max="1224" width="10" customWidth="1"/>
    <col min="1225" max="1225" width="35.375" customWidth="1"/>
    <col min="1471" max="1471" width="23" customWidth="1"/>
    <col min="1472" max="1480" width="10" customWidth="1"/>
    <col min="1481" max="1481" width="35.375" customWidth="1"/>
    <col min="1727" max="1727" width="23" customWidth="1"/>
    <col min="1728" max="1736" width="10" customWidth="1"/>
    <col min="1737" max="1737" width="35.375" customWidth="1"/>
    <col min="1983" max="1983" width="23" customWidth="1"/>
    <col min="1984" max="1992" width="10" customWidth="1"/>
    <col min="1993" max="1993" width="35.375" customWidth="1"/>
    <col min="2239" max="2239" width="23" customWidth="1"/>
    <col min="2240" max="2248" width="10" customWidth="1"/>
    <col min="2249" max="2249" width="35.375" customWidth="1"/>
    <col min="2495" max="2495" width="23" customWidth="1"/>
    <col min="2496" max="2504" width="10" customWidth="1"/>
    <col min="2505" max="2505" width="35.375" customWidth="1"/>
    <col min="2751" max="2751" width="23" customWidth="1"/>
    <col min="2752" max="2760" width="10" customWidth="1"/>
    <col min="2761" max="2761" width="35.375" customWidth="1"/>
    <col min="3007" max="3007" width="23" customWidth="1"/>
    <col min="3008" max="3016" width="10" customWidth="1"/>
    <col min="3017" max="3017" width="35.375" customWidth="1"/>
    <col min="3263" max="3263" width="23" customWidth="1"/>
    <col min="3264" max="3272" width="10" customWidth="1"/>
    <col min="3273" max="3273" width="35.375" customWidth="1"/>
    <col min="3519" max="3519" width="23" customWidth="1"/>
    <col min="3520" max="3528" width="10" customWidth="1"/>
    <col min="3529" max="3529" width="35.375" customWidth="1"/>
    <col min="3775" max="3775" width="23" customWidth="1"/>
    <col min="3776" max="3784" width="10" customWidth="1"/>
    <col min="3785" max="3785" width="35.375" customWidth="1"/>
    <col min="4031" max="4031" width="23" customWidth="1"/>
    <col min="4032" max="4040" width="10" customWidth="1"/>
    <col min="4041" max="4041" width="35.375" customWidth="1"/>
    <col min="4287" max="4287" width="23" customWidth="1"/>
    <col min="4288" max="4296" width="10" customWidth="1"/>
    <col min="4297" max="4297" width="35.375" customWidth="1"/>
    <col min="4543" max="4543" width="23" customWidth="1"/>
    <col min="4544" max="4552" width="10" customWidth="1"/>
    <col min="4553" max="4553" width="35.375" customWidth="1"/>
    <col min="4799" max="4799" width="23" customWidth="1"/>
    <col min="4800" max="4808" width="10" customWidth="1"/>
    <col min="4809" max="4809" width="35.375" customWidth="1"/>
    <col min="5055" max="5055" width="23" customWidth="1"/>
    <col min="5056" max="5064" width="10" customWidth="1"/>
    <col min="5065" max="5065" width="35.375" customWidth="1"/>
    <col min="5311" max="5311" width="23" customWidth="1"/>
    <col min="5312" max="5320" width="10" customWidth="1"/>
    <col min="5321" max="5321" width="35.375" customWidth="1"/>
    <col min="5567" max="5567" width="23" customWidth="1"/>
    <col min="5568" max="5576" width="10" customWidth="1"/>
    <col min="5577" max="5577" width="35.375" customWidth="1"/>
    <col min="5823" max="5823" width="23" customWidth="1"/>
    <col min="5824" max="5832" width="10" customWidth="1"/>
    <col min="5833" max="5833" width="35.375" customWidth="1"/>
    <col min="6079" max="6079" width="23" customWidth="1"/>
    <col min="6080" max="6088" width="10" customWidth="1"/>
    <col min="6089" max="6089" width="35.375" customWidth="1"/>
    <col min="6335" max="6335" width="23" customWidth="1"/>
    <col min="6336" max="6344" width="10" customWidth="1"/>
    <col min="6345" max="6345" width="35.375" customWidth="1"/>
    <col min="6591" max="6591" width="23" customWidth="1"/>
    <col min="6592" max="6600" width="10" customWidth="1"/>
    <col min="6601" max="6601" width="35.375" customWidth="1"/>
    <col min="6847" max="6847" width="23" customWidth="1"/>
    <col min="6848" max="6856" width="10" customWidth="1"/>
    <col min="6857" max="6857" width="35.375" customWidth="1"/>
    <col min="7103" max="7103" width="23" customWidth="1"/>
    <col min="7104" max="7112" width="10" customWidth="1"/>
    <col min="7113" max="7113" width="35.375" customWidth="1"/>
    <col min="7359" max="7359" width="23" customWidth="1"/>
    <col min="7360" max="7368" width="10" customWidth="1"/>
    <col min="7369" max="7369" width="35.375" customWidth="1"/>
    <col min="7615" max="7615" width="23" customWidth="1"/>
    <col min="7616" max="7624" width="10" customWidth="1"/>
    <col min="7625" max="7625" width="35.375" customWidth="1"/>
    <col min="7871" max="7871" width="23" customWidth="1"/>
    <col min="7872" max="7880" width="10" customWidth="1"/>
    <col min="7881" max="7881" width="35.375" customWidth="1"/>
    <col min="8127" max="8127" width="23" customWidth="1"/>
    <col min="8128" max="8136" width="10" customWidth="1"/>
    <col min="8137" max="8137" width="35.375" customWidth="1"/>
    <col min="8383" max="8383" width="23" customWidth="1"/>
    <col min="8384" max="8392" width="10" customWidth="1"/>
    <col min="8393" max="8393" width="35.375" customWidth="1"/>
    <col min="8639" max="8639" width="23" customWidth="1"/>
    <col min="8640" max="8648" width="10" customWidth="1"/>
    <col min="8649" max="8649" width="35.375" customWidth="1"/>
    <col min="8895" max="8895" width="23" customWidth="1"/>
    <col min="8896" max="8904" width="10" customWidth="1"/>
    <col min="8905" max="8905" width="35.375" customWidth="1"/>
    <col min="9151" max="9151" width="23" customWidth="1"/>
    <col min="9152" max="9160" width="10" customWidth="1"/>
    <col min="9161" max="9161" width="35.375" customWidth="1"/>
    <col min="9407" max="9407" width="23" customWidth="1"/>
    <col min="9408" max="9416" width="10" customWidth="1"/>
    <col min="9417" max="9417" width="35.375" customWidth="1"/>
    <col min="9663" max="9663" width="23" customWidth="1"/>
    <col min="9664" max="9672" width="10" customWidth="1"/>
    <col min="9673" max="9673" width="35.375" customWidth="1"/>
    <col min="9919" max="9919" width="23" customWidth="1"/>
    <col min="9920" max="9928" width="10" customWidth="1"/>
    <col min="9929" max="9929" width="35.375" customWidth="1"/>
    <col min="10175" max="10175" width="23" customWidth="1"/>
    <col min="10176" max="10184" width="10" customWidth="1"/>
    <col min="10185" max="10185" width="35.375" customWidth="1"/>
    <col min="10431" max="10431" width="23" customWidth="1"/>
    <col min="10432" max="10440" width="10" customWidth="1"/>
    <col min="10441" max="10441" width="35.375" customWidth="1"/>
    <col min="10687" max="10687" width="23" customWidth="1"/>
    <col min="10688" max="10696" width="10" customWidth="1"/>
    <col min="10697" max="10697" width="35.375" customWidth="1"/>
    <col min="10943" max="10943" width="23" customWidth="1"/>
    <col min="10944" max="10952" width="10" customWidth="1"/>
    <col min="10953" max="10953" width="35.375" customWidth="1"/>
    <col min="11199" max="11199" width="23" customWidth="1"/>
    <col min="11200" max="11208" width="10" customWidth="1"/>
    <col min="11209" max="11209" width="35.375" customWidth="1"/>
    <col min="11455" max="11455" width="23" customWidth="1"/>
    <col min="11456" max="11464" width="10" customWidth="1"/>
    <col min="11465" max="11465" width="35.375" customWidth="1"/>
    <col min="11711" max="11711" width="23" customWidth="1"/>
    <col min="11712" max="11720" width="10" customWidth="1"/>
    <col min="11721" max="11721" width="35.375" customWidth="1"/>
    <col min="11967" max="11967" width="23" customWidth="1"/>
    <col min="11968" max="11976" width="10" customWidth="1"/>
    <col min="11977" max="11977" width="35.375" customWidth="1"/>
    <col min="12223" max="12223" width="23" customWidth="1"/>
    <col min="12224" max="12232" width="10" customWidth="1"/>
    <col min="12233" max="12233" width="35.375" customWidth="1"/>
    <col min="12479" max="12479" width="23" customWidth="1"/>
    <col min="12480" max="12488" width="10" customWidth="1"/>
    <col min="12489" max="12489" width="35.375" customWidth="1"/>
    <col min="12735" max="12735" width="23" customWidth="1"/>
    <col min="12736" max="12744" width="10" customWidth="1"/>
    <col min="12745" max="12745" width="35.375" customWidth="1"/>
    <col min="12991" max="12991" width="23" customWidth="1"/>
    <col min="12992" max="13000" width="10" customWidth="1"/>
    <col min="13001" max="13001" width="35.375" customWidth="1"/>
    <col min="13247" max="13247" width="23" customWidth="1"/>
    <col min="13248" max="13256" width="10" customWidth="1"/>
    <col min="13257" max="13257" width="35.375" customWidth="1"/>
    <col min="13503" max="13503" width="23" customWidth="1"/>
    <col min="13504" max="13512" width="10" customWidth="1"/>
    <col min="13513" max="13513" width="35.375" customWidth="1"/>
    <col min="13759" max="13759" width="23" customWidth="1"/>
    <col min="13760" max="13768" width="10" customWidth="1"/>
    <col min="13769" max="13769" width="35.375" customWidth="1"/>
    <col min="14015" max="14015" width="23" customWidth="1"/>
    <col min="14016" max="14024" width="10" customWidth="1"/>
    <col min="14025" max="14025" width="35.375" customWidth="1"/>
    <col min="14271" max="14271" width="23" customWidth="1"/>
    <col min="14272" max="14280" width="10" customWidth="1"/>
    <col min="14281" max="14281" width="35.375" customWidth="1"/>
    <col min="14527" max="14527" width="23" customWidth="1"/>
    <col min="14528" max="14536" width="10" customWidth="1"/>
    <col min="14537" max="14537" width="35.375" customWidth="1"/>
    <col min="14783" max="14783" width="23" customWidth="1"/>
    <col min="14784" max="14792" width="10" customWidth="1"/>
    <col min="14793" max="14793" width="35.375" customWidth="1"/>
    <col min="15039" max="15039" width="23" customWidth="1"/>
    <col min="15040" max="15048" width="10" customWidth="1"/>
    <col min="15049" max="15049" width="35.375" customWidth="1"/>
    <col min="15295" max="15295" width="23" customWidth="1"/>
    <col min="15296" max="15304" width="10" customWidth="1"/>
    <col min="15305" max="15305" width="35.375" customWidth="1"/>
    <col min="15551" max="15551" width="23" customWidth="1"/>
    <col min="15552" max="15560" width="10" customWidth="1"/>
    <col min="15561" max="15561" width="35.375" customWidth="1"/>
    <col min="15807" max="15807" width="23" customWidth="1"/>
    <col min="15808" max="15816" width="10" customWidth="1"/>
    <col min="15817" max="15817" width="35.375" customWidth="1"/>
    <col min="16063" max="16063" width="23" customWidth="1"/>
    <col min="16064" max="16072" width="10" customWidth="1"/>
    <col min="16073" max="16073" width="35.375" customWidth="1"/>
  </cols>
  <sheetData>
    <row r="1" spans="1:11" ht="27" customHeight="1" x14ac:dyDescent="0.2">
      <c r="A1" s="115" t="s">
        <v>364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27" customHeight="1" x14ac:dyDescent="0.2">
      <c r="A2" s="115" t="s">
        <v>347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22.5" customHeight="1" thickBot="1" x14ac:dyDescent="0.3">
      <c r="A3" s="4" t="s">
        <v>156</v>
      </c>
      <c r="B3" s="108"/>
      <c r="C3" s="108"/>
      <c r="D3" s="108"/>
      <c r="E3" s="108"/>
      <c r="F3" s="108"/>
      <c r="G3" s="108"/>
      <c r="H3" s="108"/>
      <c r="I3" s="108"/>
      <c r="J3" s="108"/>
      <c r="K3" s="3" t="s">
        <v>236</v>
      </c>
    </row>
    <row r="4" spans="1:11" ht="16.5" thickTop="1" x14ac:dyDescent="0.25">
      <c r="A4" s="111" t="s">
        <v>150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157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" t="s">
        <v>8</v>
      </c>
      <c r="C6" s="5" t="s">
        <v>9</v>
      </c>
      <c r="D6" s="5" t="s">
        <v>10</v>
      </c>
      <c r="E6" s="5" t="s">
        <v>8</v>
      </c>
      <c r="F6" s="5" t="s">
        <v>9</v>
      </c>
      <c r="G6" s="5" t="s">
        <v>10</v>
      </c>
      <c r="H6" s="5" t="s">
        <v>8</v>
      </c>
      <c r="I6" s="5" t="s">
        <v>9</v>
      </c>
      <c r="J6" s="5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5.75" customHeight="1" x14ac:dyDescent="0.2">
      <c r="A8" s="8" t="s">
        <v>13</v>
      </c>
      <c r="B8" s="7"/>
      <c r="C8" s="7"/>
      <c r="D8" s="7"/>
      <c r="E8" s="7"/>
      <c r="F8" s="7"/>
      <c r="G8" s="7"/>
      <c r="H8" s="7"/>
      <c r="I8" s="7"/>
      <c r="J8" s="7"/>
      <c r="K8" s="9" t="s">
        <v>103</v>
      </c>
    </row>
    <row r="9" spans="1:11" ht="15.75" customHeight="1" x14ac:dyDescent="0.2">
      <c r="A9" s="13" t="s">
        <v>158</v>
      </c>
      <c r="B9" s="14">
        <v>5164</v>
      </c>
      <c r="C9" s="14">
        <v>8239</v>
      </c>
      <c r="D9" s="14">
        <f>SUM(B9:C9)</f>
        <v>13403</v>
      </c>
      <c r="E9" s="14">
        <v>1</v>
      </c>
      <c r="F9" s="14">
        <v>3</v>
      </c>
      <c r="G9" s="14">
        <f>SUM(E9:F9)</f>
        <v>4</v>
      </c>
      <c r="H9" s="14">
        <f>SUM(E9,B9)</f>
        <v>5165</v>
      </c>
      <c r="I9" s="14">
        <f t="shared" ref="I9:J9" si="0">SUM(F9,C9)</f>
        <v>8242</v>
      </c>
      <c r="J9" s="14">
        <f t="shared" si="0"/>
        <v>13407</v>
      </c>
      <c r="K9" s="15" t="s">
        <v>159</v>
      </c>
    </row>
    <row r="10" spans="1:11" ht="15.75" customHeight="1" x14ac:dyDescent="0.2">
      <c r="A10" s="13" t="s">
        <v>160</v>
      </c>
      <c r="B10" s="14">
        <v>3657</v>
      </c>
      <c r="C10" s="14">
        <v>3724</v>
      </c>
      <c r="D10" s="14">
        <f t="shared" ref="D10:D26" si="1">SUM(B10:C10)</f>
        <v>7381</v>
      </c>
      <c r="E10" s="14">
        <v>0</v>
      </c>
      <c r="F10" s="14">
        <v>1</v>
      </c>
      <c r="G10" s="14">
        <f t="shared" ref="G10:G26" si="2">SUM(E10:F10)</f>
        <v>1</v>
      </c>
      <c r="H10" s="14">
        <f t="shared" ref="H10:H26" si="3">SUM(E10,B10)</f>
        <v>3657</v>
      </c>
      <c r="I10" s="14">
        <f t="shared" ref="I10:I26" si="4">SUM(F10,C10)</f>
        <v>3725</v>
      </c>
      <c r="J10" s="14">
        <f t="shared" ref="J10:J26" si="5">SUM(G10,D10)</f>
        <v>7382</v>
      </c>
      <c r="K10" s="15" t="s">
        <v>267</v>
      </c>
    </row>
    <row r="11" spans="1:11" ht="15.75" customHeight="1" x14ac:dyDescent="0.2">
      <c r="A11" s="13" t="s">
        <v>162</v>
      </c>
      <c r="B11" s="14">
        <v>912</v>
      </c>
      <c r="C11" s="14">
        <v>931</v>
      </c>
      <c r="D11" s="14">
        <f t="shared" si="1"/>
        <v>1843</v>
      </c>
      <c r="E11" s="14">
        <v>0</v>
      </c>
      <c r="F11" s="14">
        <v>1</v>
      </c>
      <c r="G11" s="14">
        <f t="shared" si="2"/>
        <v>1</v>
      </c>
      <c r="H11" s="14">
        <f t="shared" si="3"/>
        <v>912</v>
      </c>
      <c r="I11" s="14">
        <f t="shared" si="4"/>
        <v>932</v>
      </c>
      <c r="J11" s="14">
        <f t="shared" si="5"/>
        <v>1844</v>
      </c>
      <c r="K11" s="15" t="s">
        <v>337</v>
      </c>
    </row>
    <row r="12" spans="1:11" ht="15.75" customHeight="1" x14ac:dyDescent="0.2">
      <c r="A12" s="13" t="s">
        <v>164</v>
      </c>
      <c r="B12" s="14">
        <v>324</v>
      </c>
      <c r="C12" s="14">
        <v>564</v>
      </c>
      <c r="D12" s="14">
        <f t="shared" si="1"/>
        <v>888</v>
      </c>
      <c r="E12" s="14">
        <v>0</v>
      </c>
      <c r="F12" s="14">
        <v>3</v>
      </c>
      <c r="G12" s="14">
        <f t="shared" si="2"/>
        <v>3</v>
      </c>
      <c r="H12" s="14">
        <f t="shared" si="3"/>
        <v>324</v>
      </c>
      <c r="I12" s="14">
        <f t="shared" si="4"/>
        <v>567</v>
      </c>
      <c r="J12" s="14">
        <f t="shared" si="5"/>
        <v>891</v>
      </c>
      <c r="K12" s="15" t="s">
        <v>165</v>
      </c>
    </row>
    <row r="13" spans="1:11" ht="15.75" customHeight="1" x14ac:dyDescent="0.2">
      <c r="A13" s="13" t="s">
        <v>166</v>
      </c>
      <c r="B13" s="14">
        <v>2336</v>
      </c>
      <c r="C13" s="14">
        <v>2994</v>
      </c>
      <c r="D13" s="14">
        <f t="shared" si="1"/>
        <v>5330</v>
      </c>
      <c r="E13" s="14">
        <v>1</v>
      </c>
      <c r="F13" s="14">
        <v>2</v>
      </c>
      <c r="G13" s="14">
        <f t="shared" si="2"/>
        <v>3</v>
      </c>
      <c r="H13" s="14">
        <f t="shared" si="3"/>
        <v>2337</v>
      </c>
      <c r="I13" s="14">
        <f t="shared" si="4"/>
        <v>2996</v>
      </c>
      <c r="J13" s="14">
        <f t="shared" si="5"/>
        <v>5333</v>
      </c>
      <c r="K13" s="15" t="s">
        <v>167</v>
      </c>
    </row>
    <row r="14" spans="1:11" ht="15.75" customHeight="1" x14ac:dyDescent="0.2">
      <c r="A14" s="13" t="s">
        <v>168</v>
      </c>
      <c r="B14" s="14" t="s">
        <v>169</v>
      </c>
      <c r="C14" s="14" t="s">
        <v>169</v>
      </c>
      <c r="D14" s="14" t="s">
        <v>169</v>
      </c>
      <c r="E14" s="14" t="s">
        <v>169</v>
      </c>
      <c r="F14" s="14" t="s">
        <v>169</v>
      </c>
      <c r="G14" s="14" t="s">
        <v>169</v>
      </c>
      <c r="H14" s="14" t="s">
        <v>169</v>
      </c>
      <c r="I14" s="14" t="s">
        <v>169</v>
      </c>
      <c r="J14" s="14" t="s">
        <v>169</v>
      </c>
      <c r="K14" s="15" t="s">
        <v>341</v>
      </c>
    </row>
    <row r="15" spans="1:11" ht="15.75" customHeight="1" x14ac:dyDescent="0.2">
      <c r="A15" s="13" t="s">
        <v>170</v>
      </c>
      <c r="B15" s="14" t="s">
        <v>169</v>
      </c>
      <c r="C15" s="14" t="s">
        <v>169</v>
      </c>
      <c r="D15" s="14" t="s">
        <v>169</v>
      </c>
      <c r="E15" s="14" t="s">
        <v>169</v>
      </c>
      <c r="F15" s="14" t="s">
        <v>169</v>
      </c>
      <c r="G15" s="14" t="s">
        <v>169</v>
      </c>
      <c r="H15" s="14" t="s">
        <v>169</v>
      </c>
      <c r="I15" s="14" t="s">
        <v>169</v>
      </c>
      <c r="J15" s="14" t="s">
        <v>169</v>
      </c>
      <c r="K15" s="15" t="s">
        <v>171</v>
      </c>
    </row>
    <row r="16" spans="1:11" ht="15.75" customHeight="1" x14ac:dyDescent="0.2">
      <c r="A16" s="13" t="s">
        <v>172</v>
      </c>
      <c r="B16" s="14">
        <v>378</v>
      </c>
      <c r="C16" s="14">
        <v>168</v>
      </c>
      <c r="D16" s="14">
        <f t="shared" si="1"/>
        <v>546</v>
      </c>
      <c r="E16" s="14">
        <v>0</v>
      </c>
      <c r="F16" s="14">
        <v>0</v>
      </c>
      <c r="G16" s="14">
        <f t="shared" si="2"/>
        <v>0</v>
      </c>
      <c r="H16" s="14">
        <f t="shared" si="3"/>
        <v>378</v>
      </c>
      <c r="I16" s="14">
        <f t="shared" si="4"/>
        <v>168</v>
      </c>
      <c r="J16" s="14">
        <f t="shared" si="5"/>
        <v>546</v>
      </c>
      <c r="K16" s="15" t="s">
        <v>268</v>
      </c>
    </row>
    <row r="17" spans="1:13" ht="15.75" customHeight="1" x14ac:dyDescent="0.2">
      <c r="A17" s="13" t="s">
        <v>173</v>
      </c>
      <c r="B17" s="14">
        <v>88</v>
      </c>
      <c r="C17" s="14">
        <v>80</v>
      </c>
      <c r="D17" s="14">
        <f t="shared" si="1"/>
        <v>168</v>
      </c>
      <c r="E17" s="14">
        <v>0</v>
      </c>
      <c r="F17" s="14">
        <v>0</v>
      </c>
      <c r="G17" s="14">
        <f t="shared" si="2"/>
        <v>0</v>
      </c>
      <c r="H17" s="14">
        <f t="shared" si="3"/>
        <v>88</v>
      </c>
      <c r="I17" s="14">
        <f t="shared" si="4"/>
        <v>80</v>
      </c>
      <c r="J17" s="14">
        <f t="shared" si="5"/>
        <v>168</v>
      </c>
      <c r="K17" s="15" t="s">
        <v>174</v>
      </c>
    </row>
    <row r="18" spans="1:13" ht="15.75" customHeight="1" x14ac:dyDescent="0.2">
      <c r="A18" s="13" t="s">
        <v>175</v>
      </c>
      <c r="B18" s="14">
        <v>3126</v>
      </c>
      <c r="C18" s="14">
        <v>4551</v>
      </c>
      <c r="D18" s="14">
        <f t="shared" si="1"/>
        <v>7677</v>
      </c>
      <c r="E18" s="14">
        <v>0</v>
      </c>
      <c r="F18" s="14">
        <v>0</v>
      </c>
      <c r="G18" s="14">
        <f t="shared" si="2"/>
        <v>0</v>
      </c>
      <c r="H18" s="14">
        <f t="shared" si="3"/>
        <v>3126</v>
      </c>
      <c r="I18" s="14">
        <f t="shared" si="4"/>
        <v>4551</v>
      </c>
      <c r="J18" s="14">
        <f t="shared" si="5"/>
        <v>7677</v>
      </c>
      <c r="K18" s="15" t="s">
        <v>340</v>
      </c>
    </row>
    <row r="19" spans="1:13" ht="15.75" customHeight="1" x14ac:dyDescent="0.2">
      <c r="A19" s="13" t="s">
        <v>176</v>
      </c>
      <c r="B19" s="14">
        <v>59</v>
      </c>
      <c r="C19" s="14">
        <v>38</v>
      </c>
      <c r="D19" s="14">
        <f t="shared" si="1"/>
        <v>97</v>
      </c>
      <c r="E19" s="14">
        <v>0</v>
      </c>
      <c r="F19" s="14">
        <v>0</v>
      </c>
      <c r="G19" s="14">
        <f t="shared" si="2"/>
        <v>0</v>
      </c>
      <c r="H19" s="14">
        <f t="shared" si="3"/>
        <v>59</v>
      </c>
      <c r="I19" s="14">
        <f t="shared" si="4"/>
        <v>38</v>
      </c>
      <c r="J19" s="14">
        <f t="shared" si="5"/>
        <v>97</v>
      </c>
      <c r="K19" s="15" t="s">
        <v>343</v>
      </c>
    </row>
    <row r="20" spans="1:13" ht="15.75" customHeight="1" x14ac:dyDescent="0.2">
      <c r="A20" s="13" t="s">
        <v>177</v>
      </c>
      <c r="B20" s="14">
        <v>2471</v>
      </c>
      <c r="C20" s="14">
        <v>3452</v>
      </c>
      <c r="D20" s="14">
        <f t="shared" si="1"/>
        <v>5923</v>
      </c>
      <c r="E20" s="14">
        <v>0</v>
      </c>
      <c r="F20" s="14">
        <v>1</v>
      </c>
      <c r="G20" s="14">
        <f t="shared" si="2"/>
        <v>1</v>
      </c>
      <c r="H20" s="14">
        <f t="shared" si="3"/>
        <v>2471</v>
      </c>
      <c r="I20" s="14">
        <f t="shared" si="4"/>
        <v>3453</v>
      </c>
      <c r="J20" s="14">
        <f t="shared" si="5"/>
        <v>5924</v>
      </c>
      <c r="K20" s="15" t="s">
        <v>342</v>
      </c>
    </row>
    <row r="21" spans="1:13" ht="15.75" customHeight="1" x14ac:dyDescent="0.3">
      <c r="A21" s="13" t="s">
        <v>179</v>
      </c>
      <c r="B21" s="14">
        <v>47</v>
      </c>
      <c r="C21" s="14">
        <v>55</v>
      </c>
      <c r="D21" s="14">
        <f t="shared" si="1"/>
        <v>102</v>
      </c>
      <c r="E21" s="14">
        <v>0</v>
      </c>
      <c r="F21" s="14">
        <v>0</v>
      </c>
      <c r="G21" s="14">
        <f t="shared" si="2"/>
        <v>0</v>
      </c>
      <c r="H21" s="14">
        <f t="shared" si="3"/>
        <v>47</v>
      </c>
      <c r="I21" s="14">
        <f t="shared" si="4"/>
        <v>55</v>
      </c>
      <c r="J21" s="14">
        <f t="shared" si="5"/>
        <v>102</v>
      </c>
      <c r="K21" s="15" t="s">
        <v>180</v>
      </c>
      <c r="L21" s="107"/>
      <c r="M21" s="107"/>
    </row>
    <row r="22" spans="1:13" ht="15.75" customHeight="1" x14ac:dyDescent="0.2">
      <c r="A22" s="13" t="s">
        <v>181</v>
      </c>
      <c r="B22" s="14">
        <v>3802</v>
      </c>
      <c r="C22" s="14">
        <v>3112</v>
      </c>
      <c r="D22" s="14">
        <f t="shared" si="1"/>
        <v>6914</v>
      </c>
      <c r="E22" s="14">
        <v>0</v>
      </c>
      <c r="F22" s="14">
        <v>0</v>
      </c>
      <c r="G22" s="14">
        <f t="shared" si="2"/>
        <v>0</v>
      </c>
      <c r="H22" s="14">
        <f t="shared" si="3"/>
        <v>3802</v>
      </c>
      <c r="I22" s="14">
        <f t="shared" si="4"/>
        <v>3112</v>
      </c>
      <c r="J22" s="14">
        <f t="shared" si="5"/>
        <v>6914</v>
      </c>
      <c r="K22" s="15" t="s">
        <v>182</v>
      </c>
    </row>
    <row r="23" spans="1:13" ht="15.75" customHeight="1" x14ac:dyDescent="0.2">
      <c r="A23" s="13" t="s">
        <v>183</v>
      </c>
      <c r="B23" s="14">
        <v>968</v>
      </c>
      <c r="C23" s="14">
        <v>651</v>
      </c>
      <c r="D23" s="14">
        <f t="shared" si="1"/>
        <v>1619</v>
      </c>
      <c r="E23" s="14">
        <v>0</v>
      </c>
      <c r="F23" s="14">
        <v>0</v>
      </c>
      <c r="G23" s="14">
        <f t="shared" si="2"/>
        <v>0</v>
      </c>
      <c r="H23" s="14">
        <f t="shared" si="3"/>
        <v>968</v>
      </c>
      <c r="I23" s="14">
        <f t="shared" si="4"/>
        <v>651</v>
      </c>
      <c r="J23" s="14">
        <f t="shared" si="5"/>
        <v>1619</v>
      </c>
      <c r="K23" s="15" t="s">
        <v>184</v>
      </c>
    </row>
    <row r="24" spans="1:13" ht="15.75" customHeight="1" x14ac:dyDescent="0.2">
      <c r="A24" s="13" t="s">
        <v>185</v>
      </c>
      <c r="B24" s="14">
        <v>1780</v>
      </c>
      <c r="C24" s="14">
        <v>2292</v>
      </c>
      <c r="D24" s="14">
        <f t="shared" si="1"/>
        <v>4072</v>
      </c>
      <c r="E24" s="14">
        <v>0</v>
      </c>
      <c r="F24" s="14">
        <v>0</v>
      </c>
      <c r="G24" s="14">
        <f t="shared" si="2"/>
        <v>0</v>
      </c>
      <c r="H24" s="14">
        <f t="shared" si="3"/>
        <v>1780</v>
      </c>
      <c r="I24" s="14">
        <f t="shared" si="4"/>
        <v>2292</v>
      </c>
      <c r="J24" s="14">
        <f t="shared" si="5"/>
        <v>4072</v>
      </c>
      <c r="K24" s="15" t="s">
        <v>186</v>
      </c>
    </row>
    <row r="25" spans="1:13" ht="15.75" customHeight="1" x14ac:dyDescent="0.2">
      <c r="A25" s="13" t="s">
        <v>187</v>
      </c>
      <c r="B25" s="14">
        <v>2008</v>
      </c>
      <c r="C25" s="14">
        <v>2545</v>
      </c>
      <c r="D25" s="14">
        <f t="shared" si="1"/>
        <v>4553</v>
      </c>
      <c r="E25" s="14">
        <v>0</v>
      </c>
      <c r="F25" s="14">
        <v>0</v>
      </c>
      <c r="G25" s="14">
        <f t="shared" si="2"/>
        <v>0</v>
      </c>
      <c r="H25" s="14">
        <f t="shared" si="3"/>
        <v>2008</v>
      </c>
      <c r="I25" s="14">
        <f t="shared" si="4"/>
        <v>2545</v>
      </c>
      <c r="J25" s="14">
        <f t="shared" si="5"/>
        <v>4553</v>
      </c>
      <c r="K25" s="15" t="s">
        <v>188</v>
      </c>
    </row>
    <row r="26" spans="1:13" ht="15.75" customHeight="1" x14ac:dyDescent="0.2">
      <c r="A26" s="13" t="s">
        <v>189</v>
      </c>
      <c r="B26" s="67">
        <v>388</v>
      </c>
      <c r="C26" s="67">
        <v>194</v>
      </c>
      <c r="D26" s="67">
        <f t="shared" si="1"/>
        <v>582</v>
      </c>
      <c r="E26" s="67">
        <v>0</v>
      </c>
      <c r="F26" s="67">
        <v>0</v>
      </c>
      <c r="G26" s="67">
        <f t="shared" si="2"/>
        <v>0</v>
      </c>
      <c r="H26" s="67">
        <f t="shared" si="3"/>
        <v>388</v>
      </c>
      <c r="I26" s="67">
        <f t="shared" si="4"/>
        <v>194</v>
      </c>
      <c r="J26" s="67">
        <f t="shared" si="5"/>
        <v>582</v>
      </c>
      <c r="K26" s="15" t="s">
        <v>266</v>
      </c>
    </row>
    <row r="27" spans="1:13" ht="15.75" customHeight="1" x14ac:dyDescent="0.2">
      <c r="A27" s="13" t="s">
        <v>190</v>
      </c>
      <c r="B27" s="67">
        <v>1859</v>
      </c>
      <c r="C27" s="67">
        <v>3072</v>
      </c>
      <c r="D27" s="67">
        <f>SUM(B27:C27)</f>
        <v>4931</v>
      </c>
      <c r="E27" s="67">
        <v>0</v>
      </c>
      <c r="F27" s="67">
        <v>0</v>
      </c>
      <c r="G27" s="67">
        <f>SUM(E27:F27)</f>
        <v>0</v>
      </c>
      <c r="H27" s="67">
        <f>SUM(E27,B27)</f>
        <v>1859</v>
      </c>
      <c r="I27" s="67">
        <f t="shared" ref="I27:J27" si="6">SUM(F27,C27)</f>
        <v>3072</v>
      </c>
      <c r="J27" s="67">
        <f t="shared" si="6"/>
        <v>4931</v>
      </c>
      <c r="K27" s="15" t="s">
        <v>191</v>
      </c>
    </row>
    <row r="28" spans="1:13" ht="15.75" customHeight="1" x14ac:dyDescent="0.2">
      <c r="A28" s="13" t="s">
        <v>192</v>
      </c>
      <c r="B28" s="14">
        <v>375</v>
      </c>
      <c r="C28" s="14">
        <v>438</v>
      </c>
      <c r="D28" s="14">
        <f t="shared" ref="D28:D58" si="7">SUM(B28:C28)</f>
        <v>813</v>
      </c>
      <c r="E28" s="14">
        <v>0</v>
      </c>
      <c r="F28" s="14">
        <v>0</v>
      </c>
      <c r="G28" s="14">
        <f t="shared" ref="G28:G58" si="8">SUM(E28:F28)</f>
        <v>0</v>
      </c>
      <c r="H28" s="14">
        <f t="shared" ref="H28:H58" si="9">SUM(E28,B28)</f>
        <v>375</v>
      </c>
      <c r="I28" s="14">
        <f t="shared" ref="I28:I58" si="10">SUM(F28,C28)</f>
        <v>438</v>
      </c>
      <c r="J28" s="14">
        <f t="shared" ref="J28:J58" si="11">SUM(G28,D28)</f>
        <v>813</v>
      </c>
      <c r="K28" s="15" t="s">
        <v>279</v>
      </c>
    </row>
    <row r="29" spans="1:13" ht="15.75" customHeight="1" x14ac:dyDescent="0.2">
      <c r="A29" s="13" t="s">
        <v>193</v>
      </c>
      <c r="B29" s="14">
        <v>2056</v>
      </c>
      <c r="C29" s="14">
        <v>2636</v>
      </c>
      <c r="D29" s="14">
        <f t="shared" si="7"/>
        <v>4692</v>
      </c>
      <c r="E29" s="14">
        <v>1</v>
      </c>
      <c r="F29" s="14">
        <v>0</v>
      </c>
      <c r="G29" s="14">
        <f t="shared" si="8"/>
        <v>1</v>
      </c>
      <c r="H29" s="14">
        <f t="shared" si="9"/>
        <v>2057</v>
      </c>
      <c r="I29" s="14">
        <f t="shared" si="10"/>
        <v>2636</v>
      </c>
      <c r="J29" s="14">
        <f t="shared" si="11"/>
        <v>4693</v>
      </c>
      <c r="K29" s="15" t="s">
        <v>194</v>
      </c>
    </row>
    <row r="30" spans="1:13" ht="15.75" customHeight="1" x14ac:dyDescent="0.2">
      <c r="A30" s="13" t="s">
        <v>195</v>
      </c>
      <c r="B30" s="14">
        <v>1514</v>
      </c>
      <c r="C30" s="14">
        <v>2187</v>
      </c>
      <c r="D30" s="14">
        <f t="shared" si="7"/>
        <v>3701</v>
      </c>
      <c r="E30" s="14">
        <v>0</v>
      </c>
      <c r="F30" s="14">
        <v>0</v>
      </c>
      <c r="G30" s="14">
        <f t="shared" si="8"/>
        <v>0</v>
      </c>
      <c r="H30" s="14">
        <f t="shared" si="9"/>
        <v>1514</v>
      </c>
      <c r="I30" s="14">
        <f t="shared" si="10"/>
        <v>2187</v>
      </c>
      <c r="J30" s="14">
        <f t="shared" si="11"/>
        <v>3701</v>
      </c>
      <c r="K30" s="15" t="s">
        <v>196</v>
      </c>
    </row>
    <row r="31" spans="1:13" ht="15.75" customHeight="1" x14ac:dyDescent="0.2">
      <c r="A31" s="13" t="s">
        <v>197</v>
      </c>
      <c r="B31" s="14">
        <v>1646</v>
      </c>
      <c r="C31" s="14">
        <v>2503</v>
      </c>
      <c r="D31" s="14">
        <f t="shared" si="7"/>
        <v>4149</v>
      </c>
      <c r="E31" s="14">
        <v>0</v>
      </c>
      <c r="F31" s="14">
        <v>0</v>
      </c>
      <c r="G31" s="14">
        <f t="shared" si="8"/>
        <v>0</v>
      </c>
      <c r="H31" s="14">
        <f t="shared" si="9"/>
        <v>1646</v>
      </c>
      <c r="I31" s="14">
        <f t="shared" si="10"/>
        <v>2503</v>
      </c>
      <c r="J31" s="14">
        <f t="shared" si="11"/>
        <v>4149</v>
      </c>
      <c r="K31" s="15" t="s">
        <v>198</v>
      </c>
    </row>
    <row r="32" spans="1:13" ht="15.75" customHeight="1" x14ac:dyDescent="0.2">
      <c r="A32" s="13" t="s">
        <v>199</v>
      </c>
      <c r="B32" s="14">
        <v>321</v>
      </c>
      <c r="C32" s="14">
        <v>311</v>
      </c>
      <c r="D32" s="14">
        <f t="shared" si="7"/>
        <v>632</v>
      </c>
      <c r="E32" s="14">
        <v>0</v>
      </c>
      <c r="F32" s="14">
        <v>0</v>
      </c>
      <c r="G32" s="14">
        <f t="shared" si="8"/>
        <v>0</v>
      </c>
      <c r="H32" s="14">
        <f t="shared" si="9"/>
        <v>321</v>
      </c>
      <c r="I32" s="14">
        <f t="shared" si="10"/>
        <v>311</v>
      </c>
      <c r="J32" s="14">
        <f t="shared" si="11"/>
        <v>632</v>
      </c>
      <c r="K32" s="15" t="s">
        <v>200</v>
      </c>
    </row>
    <row r="33" spans="1:11" ht="20.100000000000001" customHeight="1" x14ac:dyDescent="0.2">
      <c r="A33" s="13" t="s">
        <v>201</v>
      </c>
      <c r="B33" s="14">
        <v>1613</v>
      </c>
      <c r="C33" s="14">
        <v>2187</v>
      </c>
      <c r="D33" s="14">
        <f t="shared" si="7"/>
        <v>3800</v>
      </c>
      <c r="E33" s="14">
        <v>0</v>
      </c>
      <c r="F33" s="14">
        <v>0</v>
      </c>
      <c r="G33" s="14">
        <f t="shared" si="8"/>
        <v>0</v>
      </c>
      <c r="H33" s="14">
        <f t="shared" si="9"/>
        <v>1613</v>
      </c>
      <c r="I33" s="14">
        <f t="shared" si="10"/>
        <v>2187</v>
      </c>
      <c r="J33" s="14">
        <f t="shared" si="11"/>
        <v>3800</v>
      </c>
      <c r="K33" s="15" t="s">
        <v>202</v>
      </c>
    </row>
    <row r="34" spans="1:11" ht="20.100000000000001" customHeight="1" x14ac:dyDescent="0.2">
      <c r="A34" s="13" t="s">
        <v>203</v>
      </c>
      <c r="B34" s="14">
        <v>1644</v>
      </c>
      <c r="C34" s="14">
        <v>1781</v>
      </c>
      <c r="D34" s="14">
        <f t="shared" si="7"/>
        <v>3425</v>
      </c>
      <c r="E34" s="14">
        <v>0</v>
      </c>
      <c r="F34" s="14">
        <v>0</v>
      </c>
      <c r="G34" s="14">
        <f t="shared" si="8"/>
        <v>0</v>
      </c>
      <c r="H34" s="14">
        <f t="shared" si="9"/>
        <v>1644</v>
      </c>
      <c r="I34" s="14">
        <f t="shared" si="10"/>
        <v>1781</v>
      </c>
      <c r="J34" s="14">
        <f t="shared" si="11"/>
        <v>3425</v>
      </c>
      <c r="K34" s="15" t="s">
        <v>204</v>
      </c>
    </row>
    <row r="35" spans="1:11" ht="20.100000000000001" customHeight="1" thickBot="1" x14ac:dyDescent="0.25">
      <c r="A35" s="22" t="s">
        <v>206</v>
      </c>
      <c r="B35" s="23">
        <v>951</v>
      </c>
      <c r="C35" s="23">
        <v>1475</v>
      </c>
      <c r="D35" s="23">
        <f t="shared" si="7"/>
        <v>2426</v>
      </c>
      <c r="E35" s="23">
        <v>0</v>
      </c>
      <c r="F35" s="23">
        <v>0</v>
      </c>
      <c r="G35" s="23">
        <f t="shared" si="8"/>
        <v>0</v>
      </c>
      <c r="H35" s="23">
        <f t="shared" si="9"/>
        <v>951</v>
      </c>
      <c r="I35" s="23">
        <f t="shared" si="10"/>
        <v>1475</v>
      </c>
      <c r="J35" s="23">
        <f t="shared" si="11"/>
        <v>2426</v>
      </c>
      <c r="K35" s="24" t="s">
        <v>207</v>
      </c>
    </row>
    <row r="36" spans="1:11" s="76" customFormat="1" ht="20.100000000000001" customHeight="1" thickTop="1" x14ac:dyDescent="0.2">
      <c r="A36" s="69"/>
      <c r="B36" s="74"/>
      <c r="C36" s="74"/>
      <c r="D36" s="74"/>
      <c r="E36" s="74"/>
      <c r="F36" s="74"/>
      <c r="G36" s="74"/>
      <c r="H36" s="74"/>
      <c r="I36" s="74"/>
      <c r="J36" s="74"/>
      <c r="K36" s="77"/>
    </row>
    <row r="37" spans="1:11" s="92" customFormat="1" ht="20.100000000000001" customHeight="1" x14ac:dyDescent="0.2">
      <c r="A37" s="69"/>
      <c r="B37" s="91"/>
      <c r="C37" s="91"/>
      <c r="D37" s="91"/>
      <c r="E37" s="91"/>
      <c r="F37" s="91"/>
      <c r="G37" s="91"/>
      <c r="H37" s="91"/>
      <c r="I37" s="91"/>
      <c r="J37" s="91"/>
      <c r="K37" s="94"/>
    </row>
    <row r="38" spans="1:11" s="92" customFormat="1" ht="20.100000000000001" customHeight="1" x14ac:dyDescent="0.2">
      <c r="A38" s="69"/>
      <c r="B38" s="91"/>
      <c r="C38" s="91"/>
      <c r="D38" s="91"/>
      <c r="E38" s="91"/>
      <c r="F38" s="91"/>
      <c r="G38" s="91"/>
      <c r="H38" s="91"/>
      <c r="I38" s="91"/>
      <c r="J38" s="91"/>
      <c r="K38" s="94"/>
    </row>
    <row r="39" spans="1:11" s="92" customFormat="1" ht="20.100000000000001" customHeight="1" x14ac:dyDescent="0.2">
      <c r="A39" s="69"/>
      <c r="B39" s="91"/>
      <c r="C39" s="91"/>
      <c r="D39" s="91"/>
      <c r="E39" s="91"/>
      <c r="F39" s="91"/>
      <c r="G39" s="91"/>
      <c r="H39" s="91"/>
      <c r="I39" s="91"/>
      <c r="J39" s="91"/>
      <c r="K39" s="94"/>
    </row>
    <row r="40" spans="1:11" s="92" customFormat="1" ht="20.100000000000001" customHeight="1" x14ac:dyDescent="0.2">
      <c r="A40" s="69"/>
      <c r="B40" s="91"/>
      <c r="C40" s="91"/>
      <c r="D40" s="91"/>
      <c r="E40" s="91"/>
      <c r="F40" s="91"/>
      <c r="G40" s="91"/>
      <c r="H40" s="91"/>
      <c r="I40" s="91"/>
      <c r="J40" s="91"/>
      <c r="K40" s="94"/>
    </row>
    <row r="41" spans="1:11" s="92" customFormat="1" ht="20.100000000000001" customHeight="1" x14ac:dyDescent="0.2">
      <c r="A41" s="69"/>
      <c r="B41" s="91"/>
      <c r="C41" s="91"/>
      <c r="D41" s="91"/>
      <c r="E41" s="91"/>
      <c r="F41" s="91"/>
      <c r="G41" s="91"/>
      <c r="H41" s="91"/>
      <c r="I41" s="91"/>
      <c r="J41" s="91"/>
      <c r="K41" s="94"/>
    </row>
    <row r="42" spans="1:11" s="92" customFormat="1" ht="20.100000000000001" customHeight="1" x14ac:dyDescent="0.2">
      <c r="A42" s="69"/>
      <c r="B42" s="91"/>
      <c r="C42" s="91"/>
      <c r="D42" s="91"/>
      <c r="E42" s="91"/>
      <c r="F42" s="91"/>
      <c r="G42" s="91"/>
      <c r="H42" s="91"/>
      <c r="I42" s="91"/>
      <c r="J42" s="91"/>
      <c r="K42" s="94"/>
    </row>
    <row r="43" spans="1:11" ht="21" customHeight="1" thickBot="1" x14ac:dyDescent="0.3">
      <c r="A43" s="4" t="s">
        <v>205</v>
      </c>
      <c r="B43" s="108"/>
      <c r="C43" s="108"/>
      <c r="D43" s="108"/>
      <c r="E43" s="108"/>
      <c r="F43" s="108"/>
      <c r="G43" s="108"/>
      <c r="H43" s="108"/>
      <c r="I43" s="108"/>
      <c r="J43" s="108"/>
      <c r="K43" s="3" t="s">
        <v>237</v>
      </c>
    </row>
    <row r="44" spans="1:11" ht="21" customHeight="1" thickTop="1" x14ac:dyDescent="0.25">
      <c r="A44" s="111" t="s">
        <v>150</v>
      </c>
      <c r="B44" s="110" t="s">
        <v>1</v>
      </c>
      <c r="C44" s="110"/>
      <c r="D44" s="110"/>
      <c r="E44" s="110" t="s">
        <v>2</v>
      </c>
      <c r="F44" s="110"/>
      <c r="G44" s="110"/>
      <c r="H44" s="110" t="s">
        <v>3</v>
      </c>
      <c r="I44" s="110"/>
      <c r="J44" s="110"/>
      <c r="K44" s="111" t="s">
        <v>157</v>
      </c>
    </row>
    <row r="45" spans="1:11" ht="21" customHeight="1" x14ac:dyDescent="0.25">
      <c r="A45" s="112"/>
      <c r="B45" s="109" t="s">
        <v>5</v>
      </c>
      <c r="C45" s="109"/>
      <c r="D45" s="109"/>
      <c r="E45" s="109" t="s">
        <v>6</v>
      </c>
      <c r="F45" s="109"/>
      <c r="G45" s="109"/>
      <c r="H45" s="109" t="s">
        <v>7</v>
      </c>
      <c r="I45" s="109"/>
      <c r="J45" s="109"/>
      <c r="K45" s="112"/>
    </row>
    <row r="46" spans="1:11" ht="21" customHeight="1" x14ac:dyDescent="0.25">
      <c r="A46" s="112"/>
      <c r="B46" s="5" t="s">
        <v>8</v>
      </c>
      <c r="C46" s="5" t="s">
        <v>9</v>
      </c>
      <c r="D46" s="5" t="s">
        <v>10</v>
      </c>
      <c r="E46" s="5" t="s">
        <v>8</v>
      </c>
      <c r="F46" s="5" t="s">
        <v>9</v>
      </c>
      <c r="G46" s="5" t="s">
        <v>10</v>
      </c>
      <c r="H46" s="5" t="s">
        <v>8</v>
      </c>
      <c r="I46" s="5" t="s">
        <v>9</v>
      </c>
      <c r="J46" s="5" t="s">
        <v>10</v>
      </c>
      <c r="K46" s="112"/>
    </row>
    <row r="47" spans="1:11" ht="21" customHeight="1" thickBot="1" x14ac:dyDescent="0.3">
      <c r="A47" s="113"/>
      <c r="B47" s="6" t="s">
        <v>11</v>
      </c>
      <c r="C47" s="6" t="s">
        <v>12</v>
      </c>
      <c r="D47" s="6" t="s">
        <v>7</v>
      </c>
      <c r="E47" s="6" t="s">
        <v>11</v>
      </c>
      <c r="F47" s="6" t="s">
        <v>12</v>
      </c>
      <c r="G47" s="6" t="s">
        <v>7</v>
      </c>
      <c r="H47" s="6" t="s">
        <v>11</v>
      </c>
      <c r="I47" s="6" t="s">
        <v>12</v>
      </c>
      <c r="J47" s="6" t="s">
        <v>7</v>
      </c>
      <c r="K47" s="113"/>
    </row>
    <row r="48" spans="1:11" ht="20.100000000000001" customHeight="1" x14ac:dyDescent="0.2">
      <c r="A48" s="13" t="s">
        <v>208</v>
      </c>
      <c r="B48" s="14">
        <v>1283</v>
      </c>
      <c r="C48" s="14">
        <v>1479</v>
      </c>
      <c r="D48" s="14">
        <f>SUM(B48:C48)</f>
        <v>2762</v>
      </c>
      <c r="E48" s="14">
        <v>0</v>
      </c>
      <c r="F48" s="14">
        <v>0</v>
      </c>
      <c r="G48" s="14">
        <f>SUM(E48:F48)</f>
        <v>0</v>
      </c>
      <c r="H48" s="14">
        <f t="shared" ref="H48:J50" si="12">SUM(E48,B48)</f>
        <v>1283</v>
      </c>
      <c r="I48" s="14">
        <f t="shared" si="12"/>
        <v>1479</v>
      </c>
      <c r="J48" s="14">
        <f t="shared" si="12"/>
        <v>2762</v>
      </c>
      <c r="K48" s="15" t="s">
        <v>209</v>
      </c>
    </row>
    <row r="49" spans="1:11" ht="20.100000000000001" customHeight="1" x14ac:dyDescent="0.2">
      <c r="A49" s="13" t="s">
        <v>210</v>
      </c>
      <c r="B49" s="67">
        <v>47</v>
      </c>
      <c r="C49" s="67">
        <v>36</v>
      </c>
      <c r="D49" s="67">
        <f>SUM(B49:C49)</f>
        <v>83</v>
      </c>
      <c r="E49" s="67">
        <v>0</v>
      </c>
      <c r="F49" s="67">
        <v>0</v>
      </c>
      <c r="G49" s="67">
        <f>SUM(E49:F49)</f>
        <v>0</v>
      </c>
      <c r="H49" s="67">
        <f t="shared" si="12"/>
        <v>47</v>
      </c>
      <c r="I49" s="67">
        <f t="shared" si="12"/>
        <v>36</v>
      </c>
      <c r="J49" s="67">
        <f t="shared" si="12"/>
        <v>83</v>
      </c>
      <c r="K49" s="15" t="s">
        <v>211</v>
      </c>
    </row>
    <row r="50" spans="1:11" ht="20.100000000000001" customHeight="1" x14ac:dyDescent="0.2">
      <c r="A50" s="13" t="s">
        <v>321</v>
      </c>
      <c r="B50" s="67">
        <v>29</v>
      </c>
      <c r="C50" s="67">
        <v>51</v>
      </c>
      <c r="D50" s="67">
        <f>SUM(B50:C50)</f>
        <v>80</v>
      </c>
      <c r="E50" s="67">
        <v>0</v>
      </c>
      <c r="F50" s="67">
        <v>0</v>
      </c>
      <c r="G50" s="67">
        <f>SUM(E50:F50)</f>
        <v>0</v>
      </c>
      <c r="H50" s="67">
        <f t="shared" si="12"/>
        <v>29</v>
      </c>
      <c r="I50" s="67">
        <f t="shared" si="12"/>
        <v>51</v>
      </c>
      <c r="J50" s="67">
        <f t="shared" si="12"/>
        <v>80</v>
      </c>
      <c r="K50" s="15" t="s">
        <v>338</v>
      </c>
    </row>
    <row r="51" spans="1:11" ht="20.100000000000001" customHeight="1" x14ac:dyDescent="0.2">
      <c r="A51" s="49" t="s">
        <v>243</v>
      </c>
      <c r="B51" s="95">
        <v>47</v>
      </c>
      <c r="C51" s="95">
        <v>59</v>
      </c>
      <c r="D51" s="95">
        <f t="shared" si="7"/>
        <v>106</v>
      </c>
      <c r="E51" s="95">
        <v>0</v>
      </c>
      <c r="F51" s="95">
        <v>0</v>
      </c>
      <c r="G51" s="95">
        <f t="shared" si="8"/>
        <v>0</v>
      </c>
      <c r="H51" s="95">
        <f t="shared" si="9"/>
        <v>47</v>
      </c>
      <c r="I51" s="95">
        <f t="shared" si="10"/>
        <v>59</v>
      </c>
      <c r="J51" s="95">
        <f t="shared" si="11"/>
        <v>106</v>
      </c>
      <c r="K51" s="51" t="s">
        <v>339</v>
      </c>
    </row>
    <row r="52" spans="1:11" ht="20.100000000000001" customHeight="1" x14ac:dyDescent="0.2">
      <c r="A52" s="13" t="s">
        <v>212</v>
      </c>
      <c r="B52" s="14">
        <f>SUM(B9:B26,B27:B51)</f>
        <v>40893</v>
      </c>
      <c r="C52" s="14">
        <f>SUM(C9:C26,C27:C51)</f>
        <v>51805</v>
      </c>
      <c r="D52" s="14">
        <f t="shared" si="7"/>
        <v>92698</v>
      </c>
      <c r="E52" s="14">
        <f>SUM(E9:E26,E27:E51)</f>
        <v>3</v>
      </c>
      <c r="F52" s="14">
        <f>SUM(F9:F26,F27:F51)</f>
        <v>11</v>
      </c>
      <c r="G52" s="14">
        <f t="shared" si="8"/>
        <v>14</v>
      </c>
      <c r="H52" s="14">
        <f t="shared" si="9"/>
        <v>40896</v>
      </c>
      <c r="I52" s="14">
        <f t="shared" si="10"/>
        <v>51816</v>
      </c>
      <c r="J52" s="14">
        <f t="shared" si="11"/>
        <v>92712</v>
      </c>
      <c r="K52" s="15" t="s">
        <v>213</v>
      </c>
    </row>
    <row r="53" spans="1:11" ht="20.100000000000001" customHeight="1" x14ac:dyDescent="0.2">
      <c r="A53" s="13" t="s">
        <v>214</v>
      </c>
      <c r="B53" s="14">
        <v>2663</v>
      </c>
      <c r="C53" s="14">
        <v>1530</v>
      </c>
      <c r="D53" s="14">
        <f t="shared" si="7"/>
        <v>4193</v>
      </c>
      <c r="E53" s="14">
        <v>0</v>
      </c>
      <c r="F53" s="14">
        <v>0</v>
      </c>
      <c r="G53" s="14">
        <f t="shared" si="8"/>
        <v>0</v>
      </c>
      <c r="H53" s="14">
        <f t="shared" si="9"/>
        <v>2663</v>
      </c>
      <c r="I53" s="14">
        <f t="shared" si="10"/>
        <v>1530</v>
      </c>
      <c r="J53" s="14">
        <f t="shared" si="11"/>
        <v>4193</v>
      </c>
      <c r="K53" s="15" t="s">
        <v>350</v>
      </c>
    </row>
    <row r="54" spans="1:11" ht="20.100000000000001" customHeight="1" x14ac:dyDescent="0.2">
      <c r="A54" s="13" t="s">
        <v>215</v>
      </c>
      <c r="B54" s="14">
        <v>7032</v>
      </c>
      <c r="C54" s="14">
        <v>5721</v>
      </c>
      <c r="D54" s="14">
        <f t="shared" si="7"/>
        <v>12753</v>
      </c>
      <c r="E54" s="14">
        <v>2</v>
      </c>
      <c r="F54" s="14">
        <v>8</v>
      </c>
      <c r="G54" s="14">
        <f t="shared" si="8"/>
        <v>10</v>
      </c>
      <c r="H54" s="14">
        <f t="shared" si="9"/>
        <v>7034</v>
      </c>
      <c r="I54" s="14">
        <f t="shared" si="10"/>
        <v>5729</v>
      </c>
      <c r="J54" s="14">
        <f t="shared" si="11"/>
        <v>12763</v>
      </c>
      <c r="K54" s="15" t="s">
        <v>352</v>
      </c>
    </row>
    <row r="55" spans="1:11" ht="20.100000000000001" customHeight="1" x14ac:dyDescent="0.2">
      <c r="A55" s="13" t="s">
        <v>216</v>
      </c>
      <c r="B55" s="14">
        <v>5470</v>
      </c>
      <c r="C55" s="14">
        <v>4230</v>
      </c>
      <c r="D55" s="14">
        <f t="shared" si="7"/>
        <v>9700</v>
      </c>
      <c r="E55" s="14">
        <v>0</v>
      </c>
      <c r="F55" s="14">
        <v>0</v>
      </c>
      <c r="G55" s="14">
        <f t="shared" si="8"/>
        <v>0</v>
      </c>
      <c r="H55" s="14">
        <f t="shared" si="9"/>
        <v>5470</v>
      </c>
      <c r="I55" s="14">
        <f t="shared" si="10"/>
        <v>4230</v>
      </c>
      <c r="J55" s="14">
        <f t="shared" si="11"/>
        <v>9700</v>
      </c>
      <c r="K55" s="15" t="s">
        <v>351</v>
      </c>
    </row>
    <row r="56" spans="1:11" ht="20.100000000000001" customHeight="1" x14ac:dyDescent="0.2">
      <c r="A56" s="13" t="s">
        <v>217</v>
      </c>
      <c r="B56" s="14">
        <v>3570</v>
      </c>
      <c r="C56" s="14">
        <v>2701</v>
      </c>
      <c r="D56" s="14">
        <f t="shared" si="7"/>
        <v>6271</v>
      </c>
      <c r="E56" s="14">
        <v>0</v>
      </c>
      <c r="F56" s="14">
        <v>0</v>
      </c>
      <c r="G56" s="14">
        <f t="shared" si="8"/>
        <v>0</v>
      </c>
      <c r="H56" s="14">
        <f t="shared" si="9"/>
        <v>3570</v>
      </c>
      <c r="I56" s="14">
        <f t="shared" si="10"/>
        <v>2701</v>
      </c>
      <c r="J56" s="14">
        <f t="shared" si="11"/>
        <v>6271</v>
      </c>
      <c r="K56" s="15" t="s">
        <v>353</v>
      </c>
    </row>
    <row r="57" spans="1:11" ht="20.100000000000001" customHeight="1" x14ac:dyDescent="0.2">
      <c r="A57" s="13" t="s">
        <v>218</v>
      </c>
      <c r="B57" s="14">
        <v>14301</v>
      </c>
      <c r="C57" s="14">
        <v>8881</v>
      </c>
      <c r="D57" s="14">
        <v>23182</v>
      </c>
      <c r="E57" s="14">
        <v>2</v>
      </c>
      <c r="F57" s="14">
        <v>5</v>
      </c>
      <c r="G57" s="14">
        <v>7</v>
      </c>
      <c r="H57" s="14">
        <v>14303</v>
      </c>
      <c r="I57" s="14">
        <v>8886</v>
      </c>
      <c r="J57" s="14">
        <v>23189</v>
      </c>
      <c r="K57" s="15" t="s">
        <v>219</v>
      </c>
    </row>
    <row r="58" spans="1:11" ht="20.100000000000001" customHeight="1" x14ac:dyDescent="0.2">
      <c r="A58" s="69" t="s">
        <v>56</v>
      </c>
      <c r="B58" s="74">
        <f>SUM(B52,B53:B57)</f>
        <v>73929</v>
      </c>
      <c r="C58" s="74">
        <f t="shared" ref="C58:F58" si="13">SUM(C52,C53:C57)</f>
        <v>74868</v>
      </c>
      <c r="D58" s="74">
        <f t="shared" si="7"/>
        <v>148797</v>
      </c>
      <c r="E58" s="74">
        <f t="shared" si="13"/>
        <v>7</v>
      </c>
      <c r="F58" s="74">
        <f t="shared" si="13"/>
        <v>24</v>
      </c>
      <c r="G58" s="74">
        <f t="shared" si="8"/>
        <v>31</v>
      </c>
      <c r="H58" s="74">
        <f t="shared" si="9"/>
        <v>73936</v>
      </c>
      <c r="I58" s="74">
        <f t="shared" si="10"/>
        <v>74892</v>
      </c>
      <c r="J58" s="74">
        <f t="shared" si="11"/>
        <v>148828</v>
      </c>
      <c r="K58" s="77" t="s">
        <v>57</v>
      </c>
    </row>
    <row r="59" spans="1:11" ht="20.25" customHeight="1" x14ac:dyDescent="0.2">
      <c r="A59" s="13" t="s">
        <v>58</v>
      </c>
      <c r="B59" s="67"/>
      <c r="C59" s="67"/>
      <c r="D59" s="67"/>
      <c r="E59" s="67"/>
      <c r="F59" s="67"/>
      <c r="G59" s="67"/>
      <c r="H59" s="67"/>
      <c r="I59" s="67"/>
      <c r="J59" s="67"/>
      <c r="K59" s="15" t="s">
        <v>59</v>
      </c>
    </row>
    <row r="60" spans="1:11" ht="20.25" customHeight="1" x14ac:dyDescent="0.2">
      <c r="A60" s="13" t="s">
        <v>158</v>
      </c>
      <c r="B60" s="14">
        <v>1422</v>
      </c>
      <c r="C60" s="14">
        <v>1315</v>
      </c>
      <c r="D60" s="14">
        <f>SUM(B60:C60)</f>
        <v>2737</v>
      </c>
      <c r="E60" s="14">
        <v>1</v>
      </c>
      <c r="F60" s="14">
        <v>1</v>
      </c>
      <c r="G60" s="14">
        <f>SUM(E60:F60)</f>
        <v>2</v>
      </c>
      <c r="H60" s="14">
        <f>SUM(E60,B60)</f>
        <v>1423</v>
      </c>
      <c r="I60" s="14">
        <f t="shared" ref="I60:J60" si="14">SUM(F60,C60)</f>
        <v>1316</v>
      </c>
      <c r="J60" s="14">
        <f t="shared" si="14"/>
        <v>2739</v>
      </c>
      <c r="K60" s="15" t="s">
        <v>159</v>
      </c>
    </row>
    <row r="61" spans="1:11" ht="20.25" customHeight="1" x14ac:dyDescent="0.2">
      <c r="A61" s="13" t="s">
        <v>160</v>
      </c>
      <c r="B61" s="14">
        <v>1139</v>
      </c>
      <c r="C61" s="14">
        <v>1018</v>
      </c>
      <c r="D61" s="14">
        <f t="shared" ref="D61:D73" si="15">SUM(B61:C61)</f>
        <v>2157</v>
      </c>
      <c r="E61" s="14">
        <v>0</v>
      </c>
      <c r="F61" s="14">
        <v>0</v>
      </c>
      <c r="G61" s="14">
        <f t="shared" ref="G61:G73" si="16">SUM(E61:F61)</f>
        <v>0</v>
      </c>
      <c r="H61" s="14">
        <f t="shared" ref="H61:H73" si="17">SUM(E61,B61)</f>
        <v>1139</v>
      </c>
      <c r="I61" s="14">
        <f t="shared" ref="I61:I73" si="18">SUM(F61,C61)</f>
        <v>1018</v>
      </c>
      <c r="J61" s="14">
        <f t="shared" ref="J61:J73" si="19">SUM(G61,D61)</f>
        <v>2157</v>
      </c>
      <c r="K61" s="15" t="s">
        <v>267</v>
      </c>
    </row>
    <row r="62" spans="1:11" ht="20.25" customHeight="1" x14ac:dyDescent="0.2">
      <c r="A62" s="13" t="s">
        <v>162</v>
      </c>
      <c r="B62" s="14">
        <v>505</v>
      </c>
      <c r="C62" s="14">
        <v>269</v>
      </c>
      <c r="D62" s="14">
        <f t="shared" si="15"/>
        <v>774</v>
      </c>
      <c r="E62" s="14">
        <v>0</v>
      </c>
      <c r="F62" s="14">
        <v>0</v>
      </c>
      <c r="G62" s="14">
        <f t="shared" si="16"/>
        <v>0</v>
      </c>
      <c r="H62" s="14">
        <f t="shared" si="17"/>
        <v>505</v>
      </c>
      <c r="I62" s="14">
        <f t="shared" si="18"/>
        <v>269</v>
      </c>
      <c r="J62" s="14">
        <f t="shared" si="19"/>
        <v>774</v>
      </c>
      <c r="K62" s="15" t="s">
        <v>337</v>
      </c>
    </row>
    <row r="63" spans="1:11" ht="20.25" customHeight="1" x14ac:dyDescent="0.2">
      <c r="A63" s="13" t="s">
        <v>166</v>
      </c>
      <c r="B63" s="14">
        <v>1278</v>
      </c>
      <c r="C63" s="14">
        <v>964</v>
      </c>
      <c r="D63" s="14">
        <f t="shared" si="15"/>
        <v>2242</v>
      </c>
      <c r="E63" s="14">
        <v>1</v>
      </c>
      <c r="F63" s="14">
        <v>0</v>
      </c>
      <c r="G63" s="14">
        <f t="shared" si="16"/>
        <v>1</v>
      </c>
      <c r="H63" s="14">
        <f t="shared" si="17"/>
        <v>1279</v>
      </c>
      <c r="I63" s="14">
        <f t="shared" si="18"/>
        <v>964</v>
      </c>
      <c r="J63" s="14">
        <f t="shared" si="19"/>
        <v>2243</v>
      </c>
      <c r="K63" s="15" t="s">
        <v>167</v>
      </c>
    </row>
    <row r="64" spans="1:11" ht="20.25" customHeight="1" x14ac:dyDescent="0.2">
      <c r="A64" s="13" t="s">
        <v>168</v>
      </c>
      <c r="B64" s="14" t="s">
        <v>169</v>
      </c>
      <c r="C64" s="14" t="s">
        <v>169</v>
      </c>
      <c r="D64" s="14" t="s">
        <v>169</v>
      </c>
      <c r="E64" s="14" t="s">
        <v>169</v>
      </c>
      <c r="F64" s="14" t="s">
        <v>169</v>
      </c>
      <c r="G64" s="14" t="s">
        <v>169</v>
      </c>
      <c r="H64" s="14" t="s">
        <v>169</v>
      </c>
      <c r="I64" s="14" t="s">
        <v>169</v>
      </c>
      <c r="J64" s="14" t="s">
        <v>169</v>
      </c>
      <c r="K64" s="15" t="s">
        <v>341</v>
      </c>
    </row>
    <row r="65" spans="1:11" ht="20.25" customHeight="1" x14ac:dyDescent="0.2">
      <c r="A65" s="13" t="s">
        <v>175</v>
      </c>
      <c r="B65" s="14">
        <v>1556</v>
      </c>
      <c r="C65" s="14">
        <v>889</v>
      </c>
      <c r="D65" s="14">
        <f t="shared" si="15"/>
        <v>2445</v>
      </c>
      <c r="E65" s="14">
        <v>0</v>
      </c>
      <c r="F65" s="14">
        <v>0</v>
      </c>
      <c r="G65" s="14">
        <f t="shared" si="16"/>
        <v>0</v>
      </c>
      <c r="H65" s="14">
        <f t="shared" si="17"/>
        <v>1556</v>
      </c>
      <c r="I65" s="14">
        <f t="shared" si="18"/>
        <v>889</v>
      </c>
      <c r="J65" s="14">
        <f t="shared" si="19"/>
        <v>2445</v>
      </c>
      <c r="K65" s="15" t="s">
        <v>340</v>
      </c>
    </row>
    <row r="66" spans="1:11" ht="20.25" customHeight="1" x14ac:dyDescent="0.2">
      <c r="A66" s="13" t="s">
        <v>177</v>
      </c>
      <c r="B66" s="14">
        <v>878</v>
      </c>
      <c r="C66" s="14">
        <v>606</v>
      </c>
      <c r="D66" s="14">
        <f t="shared" si="15"/>
        <v>1484</v>
      </c>
      <c r="E66" s="14">
        <v>0</v>
      </c>
      <c r="F66" s="14">
        <v>0</v>
      </c>
      <c r="G66" s="14">
        <f t="shared" si="16"/>
        <v>0</v>
      </c>
      <c r="H66" s="14">
        <f t="shared" si="17"/>
        <v>878</v>
      </c>
      <c r="I66" s="14">
        <f t="shared" si="18"/>
        <v>606</v>
      </c>
      <c r="J66" s="14">
        <f t="shared" si="19"/>
        <v>1484</v>
      </c>
      <c r="K66" s="15" t="s">
        <v>344</v>
      </c>
    </row>
    <row r="67" spans="1:11" ht="20.25" customHeight="1" x14ac:dyDescent="0.2">
      <c r="A67" s="13" t="s">
        <v>181</v>
      </c>
      <c r="B67" s="14">
        <v>1194</v>
      </c>
      <c r="C67" s="14">
        <v>496</v>
      </c>
      <c r="D67" s="14">
        <f t="shared" si="15"/>
        <v>1690</v>
      </c>
      <c r="E67" s="14">
        <v>0</v>
      </c>
      <c r="F67" s="14">
        <v>0</v>
      </c>
      <c r="G67" s="14">
        <f t="shared" si="16"/>
        <v>0</v>
      </c>
      <c r="H67" s="14">
        <f t="shared" si="17"/>
        <v>1194</v>
      </c>
      <c r="I67" s="14">
        <f t="shared" si="18"/>
        <v>496</v>
      </c>
      <c r="J67" s="14">
        <f t="shared" si="19"/>
        <v>1690</v>
      </c>
      <c r="K67" s="15" t="s">
        <v>182</v>
      </c>
    </row>
    <row r="68" spans="1:11" ht="20.25" customHeight="1" x14ac:dyDescent="0.2">
      <c r="A68" s="13" t="s">
        <v>183</v>
      </c>
      <c r="B68" s="14">
        <v>212</v>
      </c>
      <c r="C68" s="14">
        <v>137</v>
      </c>
      <c r="D68" s="14">
        <f t="shared" si="15"/>
        <v>349</v>
      </c>
      <c r="E68" s="14">
        <v>0</v>
      </c>
      <c r="F68" s="14">
        <v>0</v>
      </c>
      <c r="G68" s="14">
        <f t="shared" si="16"/>
        <v>0</v>
      </c>
      <c r="H68" s="14">
        <f t="shared" si="17"/>
        <v>212</v>
      </c>
      <c r="I68" s="14">
        <f t="shared" si="18"/>
        <v>137</v>
      </c>
      <c r="J68" s="14">
        <f t="shared" si="19"/>
        <v>349</v>
      </c>
      <c r="K68" s="15" t="s">
        <v>184</v>
      </c>
    </row>
    <row r="69" spans="1:11" ht="20.25" customHeight="1" x14ac:dyDescent="0.2">
      <c r="A69" s="13" t="s">
        <v>185</v>
      </c>
      <c r="B69" s="14">
        <v>608</v>
      </c>
      <c r="C69" s="14">
        <v>279</v>
      </c>
      <c r="D69" s="14">
        <f t="shared" si="15"/>
        <v>887</v>
      </c>
      <c r="E69" s="14">
        <v>0</v>
      </c>
      <c r="F69" s="14">
        <v>0</v>
      </c>
      <c r="G69" s="14">
        <f t="shared" si="16"/>
        <v>0</v>
      </c>
      <c r="H69" s="14">
        <f t="shared" si="17"/>
        <v>608</v>
      </c>
      <c r="I69" s="14">
        <f t="shared" si="18"/>
        <v>279</v>
      </c>
      <c r="J69" s="14">
        <f t="shared" si="19"/>
        <v>887</v>
      </c>
      <c r="K69" s="15" t="s">
        <v>186</v>
      </c>
    </row>
    <row r="70" spans="1:11" ht="20.25" customHeight="1" x14ac:dyDescent="0.2">
      <c r="A70" s="13" t="s">
        <v>187</v>
      </c>
      <c r="B70" s="14">
        <v>239</v>
      </c>
      <c r="C70" s="14">
        <v>83</v>
      </c>
      <c r="D70" s="14">
        <f t="shared" si="15"/>
        <v>322</v>
      </c>
      <c r="E70" s="14">
        <v>0</v>
      </c>
      <c r="F70" s="14">
        <v>0</v>
      </c>
      <c r="G70" s="14">
        <f t="shared" si="16"/>
        <v>0</v>
      </c>
      <c r="H70" s="14">
        <f t="shared" si="17"/>
        <v>239</v>
      </c>
      <c r="I70" s="14">
        <f t="shared" si="18"/>
        <v>83</v>
      </c>
      <c r="J70" s="14">
        <f t="shared" si="19"/>
        <v>322</v>
      </c>
      <c r="K70" s="15" t="s">
        <v>188</v>
      </c>
    </row>
    <row r="71" spans="1:11" ht="20.25" customHeight="1" x14ac:dyDescent="0.2">
      <c r="A71" s="13" t="s">
        <v>220</v>
      </c>
      <c r="B71" s="14">
        <v>112</v>
      </c>
      <c r="C71" s="14">
        <v>46</v>
      </c>
      <c r="D71" s="14">
        <f t="shared" si="15"/>
        <v>158</v>
      </c>
      <c r="E71" s="14">
        <v>0</v>
      </c>
      <c r="F71" s="14">
        <v>0</v>
      </c>
      <c r="G71" s="14">
        <f t="shared" si="16"/>
        <v>0</v>
      </c>
      <c r="H71" s="14">
        <f t="shared" si="17"/>
        <v>112</v>
      </c>
      <c r="I71" s="14">
        <f t="shared" si="18"/>
        <v>46</v>
      </c>
      <c r="J71" s="14">
        <f t="shared" si="19"/>
        <v>158</v>
      </c>
      <c r="K71" s="15" t="s">
        <v>266</v>
      </c>
    </row>
    <row r="72" spans="1:11" ht="20.25" customHeight="1" x14ac:dyDescent="0.2">
      <c r="A72" s="13" t="s">
        <v>221</v>
      </c>
      <c r="B72" s="14">
        <v>850</v>
      </c>
      <c r="C72" s="14">
        <v>518</v>
      </c>
      <c r="D72" s="14">
        <f t="shared" si="15"/>
        <v>1368</v>
      </c>
      <c r="E72" s="14">
        <v>0</v>
      </c>
      <c r="F72" s="14">
        <v>0</v>
      </c>
      <c r="G72" s="14">
        <f t="shared" si="16"/>
        <v>0</v>
      </c>
      <c r="H72" s="14">
        <f t="shared" si="17"/>
        <v>850</v>
      </c>
      <c r="I72" s="14">
        <f t="shared" si="18"/>
        <v>518</v>
      </c>
      <c r="J72" s="14">
        <f t="shared" si="19"/>
        <v>1368</v>
      </c>
      <c r="K72" s="15" t="s">
        <v>191</v>
      </c>
    </row>
    <row r="73" spans="1:11" ht="20.25" customHeight="1" thickBot="1" x14ac:dyDescent="0.25">
      <c r="A73" s="22" t="s">
        <v>193</v>
      </c>
      <c r="B73" s="23">
        <v>923</v>
      </c>
      <c r="C73" s="23">
        <v>428</v>
      </c>
      <c r="D73" s="23">
        <f t="shared" si="15"/>
        <v>1351</v>
      </c>
      <c r="E73" s="23">
        <v>0</v>
      </c>
      <c r="F73" s="23">
        <v>0</v>
      </c>
      <c r="G73" s="23">
        <f t="shared" si="16"/>
        <v>0</v>
      </c>
      <c r="H73" s="23">
        <f t="shared" si="17"/>
        <v>923</v>
      </c>
      <c r="I73" s="23">
        <f t="shared" si="18"/>
        <v>428</v>
      </c>
      <c r="J73" s="23">
        <f t="shared" si="19"/>
        <v>1351</v>
      </c>
      <c r="K73" s="24" t="s">
        <v>194</v>
      </c>
    </row>
    <row r="74" spans="1:11" s="76" customFormat="1" ht="21" customHeight="1" thickTop="1" x14ac:dyDescent="0.2">
      <c r="A74" s="69"/>
      <c r="B74" s="74"/>
      <c r="C74" s="74"/>
      <c r="D74" s="74"/>
      <c r="E74" s="74"/>
      <c r="F74" s="74"/>
      <c r="G74" s="74"/>
      <c r="H74" s="74"/>
      <c r="I74" s="74"/>
      <c r="J74" s="74"/>
      <c r="K74" s="77"/>
    </row>
    <row r="75" spans="1:11" s="76" customFormat="1" ht="21" customHeight="1" x14ac:dyDescent="0.2">
      <c r="A75" s="69"/>
      <c r="B75" s="74"/>
      <c r="C75" s="74"/>
      <c r="D75" s="74"/>
      <c r="E75" s="74"/>
      <c r="F75" s="74"/>
      <c r="G75" s="74"/>
      <c r="H75" s="74"/>
      <c r="I75" s="74"/>
      <c r="J75" s="74"/>
      <c r="K75" s="77"/>
    </row>
    <row r="76" spans="1:11" s="92" customFormat="1" ht="21" customHeight="1" x14ac:dyDescent="0.2">
      <c r="A76" s="69"/>
      <c r="B76" s="91"/>
      <c r="C76" s="91"/>
      <c r="D76" s="91"/>
      <c r="E76" s="91"/>
      <c r="F76" s="91"/>
      <c r="G76" s="91"/>
      <c r="H76" s="91"/>
      <c r="I76" s="91"/>
      <c r="J76" s="91"/>
      <c r="K76" s="94"/>
    </row>
    <row r="77" spans="1:11" s="92" customFormat="1" ht="21" customHeight="1" x14ac:dyDescent="0.2">
      <c r="A77" s="69"/>
      <c r="B77" s="91"/>
      <c r="C77" s="91"/>
      <c r="D77" s="91"/>
      <c r="E77" s="91"/>
      <c r="F77" s="91"/>
      <c r="G77" s="91"/>
      <c r="H77" s="91"/>
      <c r="I77" s="91"/>
      <c r="J77" s="91"/>
      <c r="K77" s="94"/>
    </row>
    <row r="78" spans="1:11" s="92" customFormat="1" ht="21" customHeight="1" x14ac:dyDescent="0.2">
      <c r="A78" s="69"/>
      <c r="B78" s="91"/>
      <c r="C78" s="91"/>
      <c r="D78" s="91"/>
      <c r="E78" s="91"/>
      <c r="F78" s="91"/>
      <c r="G78" s="91"/>
      <c r="H78" s="91"/>
      <c r="I78" s="91"/>
      <c r="J78" s="91"/>
      <c r="K78" s="94"/>
    </row>
    <row r="79" spans="1:11" s="76" customFormat="1" ht="21" customHeight="1" x14ac:dyDescent="0.2">
      <c r="A79" s="69"/>
      <c r="B79" s="74"/>
      <c r="C79" s="74"/>
      <c r="D79" s="74"/>
      <c r="E79" s="74"/>
      <c r="F79" s="74"/>
      <c r="G79" s="74"/>
      <c r="H79" s="74"/>
      <c r="I79" s="74"/>
      <c r="J79" s="74"/>
      <c r="K79" s="77"/>
    </row>
    <row r="80" spans="1:11" s="76" customFormat="1" ht="21" customHeight="1" thickBot="1" x14ac:dyDescent="0.3">
      <c r="A80" s="4" t="s">
        <v>205</v>
      </c>
      <c r="B80" s="108"/>
      <c r="C80" s="108"/>
      <c r="D80" s="108"/>
      <c r="E80" s="108"/>
      <c r="F80" s="108"/>
      <c r="G80" s="108"/>
      <c r="H80" s="108"/>
      <c r="I80" s="108"/>
      <c r="J80" s="108"/>
      <c r="K80" s="3" t="s">
        <v>237</v>
      </c>
    </row>
    <row r="81" spans="1:11" s="76" customFormat="1" ht="21" customHeight="1" thickTop="1" x14ac:dyDescent="0.25">
      <c r="A81" s="111" t="s">
        <v>150</v>
      </c>
      <c r="B81" s="110" t="s">
        <v>1</v>
      </c>
      <c r="C81" s="110"/>
      <c r="D81" s="110"/>
      <c r="E81" s="110" t="s">
        <v>2</v>
      </c>
      <c r="F81" s="110"/>
      <c r="G81" s="110"/>
      <c r="H81" s="110" t="s">
        <v>3</v>
      </c>
      <c r="I81" s="110"/>
      <c r="J81" s="110"/>
      <c r="K81" s="111" t="s">
        <v>157</v>
      </c>
    </row>
    <row r="82" spans="1:11" s="76" customFormat="1" ht="21" customHeight="1" x14ac:dyDescent="0.25">
      <c r="A82" s="112"/>
      <c r="B82" s="109" t="s">
        <v>5</v>
      </c>
      <c r="C82" s="109"/>
      <c r="D82" s="109"/>
      <c r="E82" s="109" t="s">
        <v>6</v>
      </c>
      <c r="F82" s="109"/>
      <c r="G82" s="109"/>
      <c r="H82" s="109" t="s">
        <v>7</v>
      </c>
      <c r="I82" s="109"/>
      <c r="J82" s="109"/>
      <c r="K82" s="112"/>
    </row>
    <row r="83" spans="1:11" s="76" customFormat="1" ht="21" customHeight="1" x14ac:dyDescent="0.25">
      <c r="A83" s="112"/>
      <c r="B83" s="73" t="s">
        <v>8</v>
      </c>
      <c r="C83" s="73" t="s">
        <v>9</v>
      </c>
      <c r="D83" s="73" t="s">
        <v>10</v>
      </c>
      <c r="E83" s="73" t="s">
        <v>8</v>
      </c>
      <c r="F83" s="73" t="s">
        <v>9</v>
      </c>
      <c r="G83" s="73" t="s">
        <v>10</v>
      </c>
      <c r="H83" s="73" t="s">
        <v>8</v>
      </c>
      <c r="I83" s="73" t="s">
        <v>9</v>
      </c>
      <c r="J83" s="73" t="s">
        <v>10</v>
      </c>
      <c r="K83" s="112"/>
    </row>
    <row r="84" spans="1:11" s="76" customFormat="1" ht="21" customHeight="1" thickBot="1" x14ac:dyDescent="0.3">
      <c r="A84" s="113"/>
      <c r="B84" s="6" t="s">
        <v>11</v>
      </c>
      <c r="C84" s="6" t="s">
        <v>12</v>
      </c>
      <c r="D84" s="6" t="s">
        <v>7</v>
      </c>
      <c r="E84" s="6" t="s">
        <v>11</v>
      </c>
      <c r="F84" s="6" t="s">
        <v>12</v>
      </c>
      <c r="G84" s="6" t="s">
        <v>7</v>
      </c>
      <c r="H84" s="6" t="s">
        <v>11</v>
      </c>
      <c r="I84" s="6" t="s">
        <v>12</v>
      </c>
      <c r="J84" s="6" t="s">
        <v>7</v>
      </c>
      <c r="K84" s="113"/>
    </row>
    <row r="85" spans="1:11" ht="21" customHeight="1" x14ac:dyDescent="0.2">
      <c r="A85" s="13" t="s">
        <v>195</v>
      </c>
      <c r="B85" s="67">
        <v>1049</v>
      </c>
      <c r="C85" s="67">
        <v>868</v>
      </c>
      <c r="D85" s="67">
        <f>SUM(B85:C85)</f>
        <v>1917</v>
      </c>
      <c r="E85" s="67">
        <v>0</v>
      </c>
      <c r="F85" s="67">
        <v>0</v>
      </c>
      <c r="G85" s="67">
        <f>SUM(E85:F85)</f>
        <v>0</v>
      </c>
      <c r="H85" s="67">
        <f>SUM(E85,B85)</f>
        <v>1049</v>
      </c>
      <c r="I85" s="67">
        <f t="shared" ref="I85:J85" si="20">SUM(F85,C85)</f>
        <v>868</v>
      </c>
      <c r="J85" s="67">
        <f t="shared" si="20"/>
        <v>1917</v>
      </c>
      <c r="K85" s="15" t="s">
        <v>196</v>
      </c>
    </row>
    <row r="86" spans="1:11" ht="21" customHeight="1" x14ac:dyDescent="0.2">
      <c r="A86" s="13" t="s">
        <v>222</v>
      </c>
      <c r="B86" s="14">
        <v>972</v>
      </c>
      <c r="C86" s="14">
        <v>584</v>
      </c>
      <c r="D86" s="14">
        <f>SUM(B86:C86)</f>
        <v>1556</v>
      </c>
      <c r="E86" s="14">
        <v>0</v>
      </c>
      <c r="F86" s="14">
        <v>0</v>
      </c>
      <c r="G86" s="14">
        <f>SUM(E86:F86)</f>
        <v>0</v>
      </c>
      <c r="H86" s="14">
        <f>SUM(E86,B86)</f>
        <v>972</v>
      </c>
      <c r="I86" s="14">
        <f t="shared" ref="I86:J89" si="21">SUM(F86,C86)</f>
        <v>584</v>
      </c>
      <c r="J86" s="14">
        <f t="shared" si="21"/>
        <v>1556</v>
      </c>
      <c r="K86" s="15" t="s">
        <v>198</v>
      </c>
    </row>
    <row r="87" spans="1:11" ht="21" customHeight="1" x14ac:dyDescent="0.2">
      <c r="A87" s="13" t="s">
        <v>199</v>
      </c>
      <c r="B87" s="14">
        <v>167</v>
      </c>
      <c r="C87" s="14">
        <v>118</v>
      </c>
      <c r="D87" s="14">
        <f>SUM(B87:C87)</f>
        <v>285</v>
      </c>
      <c r="E87" s="14">
        <v>0</v>
      </c>
      <c r="F87" s="14">
        <v>0</v>
      </c>
      <c r="G87" s="14">
        <f>SUM(E87:F87)</f>
        <v>0</v>
      </c>
      <c r="H87" s="14">
        <f>SUM(E87,B87)</f>
        <v>167</v>
      </c>
      <c r="I87" s="14">
        <f t="shared" si="21"/>
        <v>118</v>
      </c>
      <c r="J87" s="14">
        <f t="shared" si="21"/>
        <v>285</v>
      </c>
      <c r="K87" s="15" t="s">
        <v>200</v>
      </c>
    </row>
    <row r="88" spans="1:11" ht="21" customHeight="1" x14ac:dyDescent="0.2">
      <c r="A88" s="13" t="s">
        <v>201</v>
      </c>
      <c r="B88" s="14">
        <v>1716</v>
      </c>
      <c r="C88" s="14">
        <v>821</v>
      </c>
      <c r="D88" s="14">
        <f>SUM(B88:C88)</f>
        <v>2537</v>
      </c>
      <c r="E88" s="14">
        <v>0</v>
      </c>
      <c r="F88" s="14">
        <v>0</v>
      </c>
      <c r="G88" s="14">
        <f>SUM(E88:F88)</f>
        <v>0</v>
      </c>
      <c r="H88" s="14">
        <f>SUM(E88,B88)</f>
        <v>1716</v>
      </c>
      <c r="I88" s="14">
        <f t="shared" si="21"/>
        <v>821</v>
      </c>
      <c r="J88" s="14">
        <f t="shared" si="21"/>
        <v>2537</v>
      </c>
      <c r="K88" s="15" t="s">
        <v>202</v>
      </c>
    </row>
    <row r="89" spans="1:11" ht="21" customHeight="1" x14ac:dyDescent="0.2">
      <c r="A89" s="13" t="s">
        <v>203</v>
      </c>
      <c r="B89" s="67">
        <v>625</v>
      </c>
      <c r="C89" s="67">
        <v>311</v>
      </c>
      <c r="D89" s="67">
        <f>SUM(B89:C89)</f>
        <v>936</v>
      </c>
      <c r="E89" s="67">
        <v>0</v>
      </c>
      <c r="F89" s="67">
        <v>0</v>
      </c>
      <c r="G89" s="67">
        <f>SUM(E89:F89)</f>
        <v>0</v>
      </c>
      <c r="H89" s="67">
        <f>SUM(E89,B89)</f>
        <v>625</v>
      </c>
      <c r="I89" s="67">
        <f t="shared" si="21"/>
        <v>311</v>
      </c>
      <c r="J89" s="67">
        <f t="shared" si="21"/>
        <v>936</v>
      </c>
      <c r="K89" s="15" t="s">
        <v>204</v>
      </c>
    </row>
    <row r="90" spans="1:11" ht="27" customHeight="1" x14ac:dyDescent="0.2">
      <c r="A90" s="13" t="s">
        <v>206</v>
      </c>
      <c r="B90" s="67">
        <v>650</v>
      </c>
      <c r="C90" s="67">
        <v>439</v>
      </c>
      <c r="D90" s="67">
        <f t="shared" ref="D90:D100" si="22">SUM(B90:C90)</f>
        <v>1089</v>
      </c>
      <c r="E90" s="67">
        <v>0</v>
      </c>
      <c r="F90" s="67">
        <v>0</v>
      </c>
      <c r="G90" s="67">
        <f t="shared" ref="G90:G100" si="23">SUM(E90:F90)</f>
        <v>0</v>
      </c>
      <c r="H90" s="67">
        <f t="shared" ref="H90:H100" si="24">SUM(E90,B90)</f>
        <v>650</v>
      </c>
      <c r="I90" s="67">
        <f t="shared" ref="I90:I100" si="25">SUM(F90,C90)</f>
        <v>439</v>
      </c>
      <c r="J90" s="67">
        <f t="shared" ref="J90:J100" si="26">SUM(G90,D90)</f>
        <v>1089</v>
      </c>
      <c r="K90" s="15" t="s">
        <v>207</v>
      </c>
    </row>
    <row r="91" spans="1:11" ht="27" customHeight="1" x14ac:dyDescent="0.2">
      <c r="A91" s="13" t="s">
        <v>208</v>
      </c>
      <c r="B91" s="67">
        <v>436</v>
      </c>
      <c r="C91" s="67">
        <v>210</v>
      </c>
      <c r="D91" s="67">
        <f t="shared" si="22"/>
        <v>646</v>
      </c>
      <c r="E91" s="67">
        <v>0</v>
      </c>
      <c r="F91" s="67">
        <v>0</v>
      </c>
      <c r="G91" s="67">
        <f t="shared" si="23"/>
        <v>0</v>
      </c>
      <c r="H91" s="67">
        <f t="shared" si="24"/>
        <v>436</v>
      </c>
      <c r="I91" s="67">
        <f t="shared" si="25"/>
        <v>210</v>
      </c>
      <c r="J91" s="67">
        <f t="shared" si="26"/>
        <v>646</v>
      </c>
      <c r="K91" s="15" t="s">
        <v>209</v>
      </c>
    </row>
    <row r="92" spans="1:11" ht="27" customHeight="1" x14ac:dyDescent="0.2">
      <c r="A92" s="13" t="s">
        <v>322</v>
      </c>
      <c r="B92" s="14">
        <v>41</v>
      </c>
      <c r="C92" s="14">
        <v>15</v>
      </c>
      <c r="D92" s="14">
        <f t="shared" si="22"/>
        <v>56</v>
      </c>
      <c r="E92" s="14">
        <v>0</v>
      </c>
      <c r="F92" s="14">
        <v>0</v>
      </c>
      <c r="G92" s="14">
        <f t="shared" si="23"/>
        <v>0</v>
      </c>
      <c r="H92" s="14">
        <f t="shared" si="24"/>
        <v>41</v>
      </c>
      <c r="I92" s="14">
        <f t="shared" si="25"/>
        <v>15</v>
      </c>
      <c r="J92" s="14">
        <f t="shared" si="26"/>
        <v>56</v>
      </c>
      <c r="K92" s="15" t="s">
        <v>211</v>
      </c>
    </row>
    <row r="93" spans="1:11" ht="27" customHeight="1" x14ac:dyDescent="0.2">
      <c r="A93" s="13" t="s">
        <v>1441</v>
      </c>
      <c r="B93" s="14">
        <f>SUM(B74:B92,B60:B73)</f>
        <v>16572</v>
      </c>
      <c r="C93" s="14">
        <f>SUM(C74:C92,C60:C73)</f>
        <v>10414</v>
      </c>
      <c r="D93" s="14">
        <f t="shared" si="22"/>
        <v>26986</v>
      </c>
      <c r="E93" s="14">
        <f>SUM(E74:E92,E60:E73)</f>
        <v>2</v>
      </c>
      <c r="F93" s="14">
        <f>SUM(F74:F92,F60:F73)</f>
        <v>1</v>
      </c>
      <c r="G93" s="14">
        <f t="shared" si="23"/>
        <v>3</v>
      </c>
      <c r="H93" s="14">
        <f t="shared" si="24"/>
        <v>16574</v>
      </c>
      <c r="I93" s="14">
        <f t="shared" si="25"/>
        <v>10415</v>
      </c>
      <c r="J93" s="14">
        <f t="shared" si="26"/>
        <v>26989</v>
      </c>
      <c r="K93" s="15" t="s">
        <v>289</v>
      </c>
    </row>
    <row r="94" spans="1:11" ht="27" customHeight="1" x14ac:dyDescent="0.2">
      <c r="A94" s="13" t="s">
        <v>214</v>
      </c>
      <c r="B94" s="14">
        <v>1109</v>
      </c>
      <c r="C94" s="14">
        <v>311</v>
      </c>
      <c r="D94" s="14">
        <v>1420</v>
      </c>
      <c r="E94" s="14">
        <v>0</v>
      </c>
      <c r="F94" s="14">
        <v>0</v>
      </c>
      <c r="G94" s="14">
        <f t="shared" si="23"/>
        <v>0</v>
      </c>
      <c r="H94" s="14">
        <f t="shared" si="24"/>
        <v>1109</v>
      </c>
      <c r="I94" s="14">
        <f t="shared" si="25"/>
        <v>311</v>
      </c>
      <c r="J94" s="14">
        <f t="shared" si="26"/>
        <v>1420</v>
      </c>
      <c r="K94" s="15" t="s">
        <v>350</v>
      </c>
    </row>
    <row r="95" spans="1:11" ht="27" customHeight="1" x14ac:dyDescent="0.2">
      <c r="A95" s="13" t="s">
        <v>215</v>
      </c>
      <c r="B95" s="14">
        <v>1917</v>
      </c>
      <c r="C95" s="14">
        <v>1134</v>
      </c>
      <c r="D95" s="14">
        <f t="shared" si="22"/>
        <v>3051</v>
      </c>
      <c r="E95" s="14">
        <v>0</v>
      </c>
      <c r="F95" s="14">
        <v>2</v>
      </c>
      <c r="G95" s="14">
        <f t="shared" si="23"/>
        <v>2</v>
      </c>
      <c r="H95" s="14">
        <f t="shared" si="24"/>
        <v>1917</v>
      </c>
      <c r="I95" s="14">
        <f t="shared" si="25"/>
        <v>1136</v>
      </c>
      <c r="J95" s="14">
        <f t="shared" si="26"/>
        <v>3053</v>
      </c>
      <c r="K95" s="15" t="s">
        <v>352</v>
      </c>
    </row>
    <row r="96" spans="1:11" ht="27" customHeight="1" x14ac:dyDescent="0.2">
      <c r="A96" s="13" t="s">
        <v>216</v>
      </c>
      <c r="B96" s="14">
        <v>571</v>
      </c>
      <c r="C96" s="14">
        <v>189</v>
      </c>
      <c r="D96" s="14">
        <f t="shared" si="22"/>
        <v>760</v>
      </c>
      <c r="E96" s="14">
        <v>0</v>
      </c>
      <c r="F96" s="14">
        <v>0</v>
      </c>
      <c r="G96" s="14">
        <f t="shared" si="23"/>
        <v>0</v>
      </c>
      <c r="H96" s="14">
        <f t="shared" si="24"/>
        <v>571</v>
      </c>
      <c r="I96" s="14">
        <f t="shared" si="25"/>
        <v>189</v>
      </c>
      <c r="J96" s="14">
        <f t="shared" si="26"/>
        <v>760</v>
      </c>
      <c r="K96" s="15" t="s">
        <v>351</v>
      </c>
    </row>
    <row r="97" spans="1:11" ht="27" customHeight="1" x14ac:dyDescent="0.2">
      <c r="A97" s="13" t="s">
        <v>217</v>
      </c>
      <c r="B97" s="14">
        <v>804</v>
      </c>
      <c r="C97" s="14">
        <v>298</v>
      </c>
      <c r="D97" s="14">
        <f t="shared" si="22"/>
        <v>1102</v>
      </c>
      <c r="E97" s="14">
        <v>0</v>
      </c>
      <c r="F97" s="14">
        <v>0</v>
      </c>
      <c r="G97" s="14">
        <f t="shared" si="23"/>
        <v>0</v>
      </c>
      <c r="H97" s="14">
        <f t="shared" si="24"/>
        <v>804</v>
      </c>
      <c r="I97" s="14">
        <f t="shared" si="25"/>
        <v>298</v>
      </c>
      <c r="J97" s="14">
        <f t="shared" si="26"/>
        <v>1102</v>
      </c>
      <c r="K97" s="15" t="s">
        <v>353</v>
      </c>
    </row>
    <row r="98" spans="1:11" ht="27" customHeight="1" x14ac:dyDescent="0.2">
      <c r="A98" s="13" t="s">
        <v>218</v>
      </c>
      <c r="B98" s="14">
        <v>6111</v>
      </c>
      <c r="C98" s="14">
        <v>2026</v>
      </c>
      <c r="D98" s="14">
        <v>8137</v>
      </c>
      <c r="E98" s="14">
        <v>2</v>
      </c>
      <c r="F98" s="14">
        <v>1</v>
      </c>
      <c r="G98" s="14">
        <v>3</v>
      </c>
      <c r="H98" s="14">
        <v>6113</v>
      </c>
      <c r="I98" s="14">
        <v>2027</v>
      </c>
      <c r="J98" s="14">
        <v>8140</v>
      </c>
      <c r="K98" s="15" t="s">
        <v>219</v>
      </c>
    </row>
    <row r="99" spans="1:11" ht="27" customHeight="1" thickBot="1" x14ac:dyDescent="0.25">
      <c r="A99" s="16" t="s">
        <v>155</v>
      </c>
      <c r="B99" s="17">
        <f>SUM(B93,B94,B95,B96,B97,B98)</f>
        <v>27084</v>
      </c>
      <c r="C99" s="17">
        <f t="shared" ref="C99:J99" si="27">SUM(C93,C94,C95,C96,C97,C98)</f>
        <v>14372</v>
      </c>
      <c r="D99" s="17">
        <f t="shared" si="27"/>
        <v>41456</v>
      </c>
      <c r="E99" s="17">
        <f t="shared" si="27"/>
        <v>4</v>
      </c>
      <c r="F99" s="17">
        <f t="shared" si="27"/>
        <v>4</v>
      </c>
      <c r="G99" s="17">
        <f t="shared" si="27"/>
        <v>8</v>
      </c>
      <c r="H99" s="17">
        <f t="shared" si="27"/>
        <v>27088</v>
      </c>
      <c r="I99" s="17">
        <f t="shared" si="27"/>
        <v>14376</v>
      </c>
      <c r="J99" s="17">
        <f t="shared" si="27"/>
        <v>41464</v>
      </c>
      <c r="K99" s="18" t="s">
        <v>105</v>
      </c>
    </row>
    <row r="100" spans="1:11" ht="27" customHeight="1" thickBot="1" x14ac:dyDescent="0.25">
      <c r="A100" s="19" t="s">
        <v>154</v>
      </c>
      <c r="B100" s="19">
        <f>SUM(B99,B58)</f>
        <v>101013</v>
      </c>
      <c r="C100" s="19">
        <f>SUM(C99,C58)</f>
        <v>89240</v>
      </c>
      <c r="D100" s="19">
        <f t="shared" si="22"/>
        <v>190253</v>
      </c>
      <c r="E100" s="19">
        <f>SUM(E99,E58)</f>
        <v>11</v>
      </c>
      <c r="F100" s="19">
        <f>SUM(F99,F58)</f>
        <v>28</v>
      </c>
      <c r="G100" s="19">
        <f t="shared" si="23"/>
        <v>39</v>
      </c>
      <c r="H100" s="19">
        <f t="shared" si="24"/>
        <v>101024</v>
      </c>
      <c r="I100" s="19">
        <f t="shared" si="25"/>
        <v>89268</v>
      </c>
      <c r="J100" s="19">
        <f t="shared" si="26"/>
        <v>190292</v>
      </c>
      <c r="K100" s="21" t="s">
        <v>7</v>
      </c>
    </row>
    <row r="101" spans="1:11" ht="15" thickTop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s="76" customForma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s="76" customForma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s="76" customForma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s="92" customForma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s="92" customForma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92" customForma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s="92" customForma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s="92" customForma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s="92" customForma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s="92" customForma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s="92" customForma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s="92" customForma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s="92" customForma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30" customHeight="1" x14ac:dyDescent="0.25">
      <c r="A115" s="114" t="s">
        <v>348</v>
      </c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</row>
    <row r="116" spans="1:11" ht="30" customHeight="1" x14ac:dyDescent="0.2">
      <c r="A116" s="115" t="s">
        <v>349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</row>
    <row r="117" spans="1:11" ht="21.75" customHeight="1" thickBot="1" x14ac:dyDescent="0.3">
      <c r="A117" s="4" t="s">
        <v>223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3" t="s">
        <v>238</v>
      </c>
    </row>
    <row r="118" spans="1:11" ht="18.75" customHeight="1" thickTop="1" x14ac:dyDescent="0.25">
      <c r="A118" s="111" t="s">
        <v>150</v>
      </c>
      <c r="B118" s="110" t="s">
        <v>1</v>
      </c>
      <c r="C118" s="110"/>
      <c r="D118" s="110"/>
      <c r="E118" s="110" t="s">
        <v>2</v>
      </c>
      <c r="F118" s="110"/>
      <c r="G118" s="110"/>
      <c r="H118" s="110" t="s">
        <v>3</v>
      </c>
      <c r="I118" s="110"/>
      <c r="J118" s="110"/>
      <c r="K118" s="111" t="s">
        <v>157</v>
      </c>
    </row>
    <row r="119" spans="1:11" ht="18.75" customHeight="1" x14ac:dyDescent="0.25">
      <c r="A119" s="112"/>
      <c r="B119" s="109" t="s">
        <v>5</v>
      </c>
      <c r="C119" s="109"/>
      <c r="D119" s="109"/>
      <c r="E119" s="109" t="s">
        <v>6</v>
      </c>
      <c r="F119" s="109"/>
      <c r="G119" s="109"/>
      <c r="H119" s="109" t="s">
        <v>7</v>
      </c>
      <c r="I119" s="109"/>
      <c r="J119" s="109"/>
      <c r="K119" s="112"/>
    </row>
    <row r="120" spans="1:11" ht="15.75" x14ac:dyDescent="0.25">
      <c r="A120" s="112"/>
      <c r="B120" s="5" t="s">
        <v>8</v>
      </c>
      <c r="C120" s="5" t="s">
        <v>9</v>
      </c>
      <c r="D120" s="5" t="s">
        <v>10</v>
      </c>
      <c r="E120" s="5" t="s">
        <v>8</v>
      </c>
      <c r="F120" s="5" t="s">
        <v>9</v>
      </c>
      <c r="G120" s="5" t="s">
        <v>10</v>
      </c>
      <c r="H120" s="5" t="s">
        <v>8</v>
      </c>
      <c r="I120" s="5" t="s">
        <v>9</v>
      </c>
      <c r="J120" s="5" t="s">
        <v>10</v>
      </c>
      <c r="K120" s="112"/>
    </row>
    <row r="121" spans="1:11" ht="16.5" thickBot="1" x14ac:dyDescent="0.3">
      <c r="A121" s="113"/>
      <c r="B121" s="6" t="s">
        <v>11</v>
      </c>
      <c r="C121" s="6" t="s">
        <v>12</v>
      </c>
      <c r="D121" s="6" t="s">
        <v>7</v>
      </c>
      <c r="E121" s="6" t="s">
        <v>11</v>
      </c>
      <c r="F121" s="6" t="s">
        <v>12</v>
      </c>
      <c r="G121" s="6" t="s">
        <v>7</v>
      </c>
      <c r="H121" s="6" t="s">
        <v>11</v>
      </c>
      <c r="I121" s="6" t="s">
        <v>12</v>
      </c>
      <c r="J121" s="6" t="s">
        <v>7</v>
      </c>
      <c r="K121" s="113"/>
    </row>
    <row r="122" spans="1:11" ht="15" customHeight="1" x14ac:dyDescent="0.2">
      <c r="A122" s="13" t="s">
        <v>13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5" t="s">
        <v>103</v>
      </c>
    </row>
    <row r="123" spans="1:11" ht="15" customHeight="1" x14ac:dyDescent="0.2">
      <c r="A123" s="13" t="s">
        <v>158</v>
      </c>
      <c r="B123" s="14">
        <v>18108</v>
      </c>
      <c r="C123" s="14">
        <v>29167</v>
      </c>
      <c r="D123" s="14">
        <f>SUM(B123:C123)</f>
        <v>47275</v>
      </c>
      <c r="E123" s="14">
        <v>12</v>
      </c>
      <c r="F123" s="14">
        <v>27</v>
      </c>
      <c r="G123" s="14">
        <f>SUM(E123:F123)</f>
        <v>39</v>
      </c>
      <c r="H123" s="14">
        <f>SUM(E123,B123)</f>
        <v>18120</v>
      </c>
      <c r="I123" s="14">
        <f t="shared" ref="I123:J123" si="28">SUM(F123,C123)</f>
        <v>29194</v>
      </c>
      <c r="J123" s="14">
        <f t="shared" si="28"/>
        <v>47314</v>
      </c>
      <c r="K123" s="15" t="s">
        <v>159</v>
      </c>
    </row>
    <row r="124" spans="1:11" ht="15" customHeight="1" x14ac:dyDescent="0.2">
      <c r="A124" s="13" t="s">
        <v>160</v>
      </c>
      <c r="B124" s="14">
        <v>15474</v>
      </c>
      <c r="C124" s="14">
        <v>15185</v>
      </c>
      <c r="D124" s="14">
        <f t="shared" ref="D124:D139" si="29">SUM(B124:C124)</f>
        <v>30659</v>
      </c>
      <c r="E124" s="14">
        <v>0</v>
      </c>
      <c r="F124" s="14">
        <v>7</v>
      </c>
      <c r="G124" s="14">
        <f t="shared" ref="G124:G139" si="30">SUM(E124:F124)</f>
        <v>7</v>
      </c>
      <c r="H124" s="14">
        <f t="shared" ref="H124:H139" si="31">SUM(E124,B124)</f>
        <v>15474</v>
      </c>
      <c r="I124" s="14">
        <f t="shared" ref="I124:I139" si="32">SUM(F124,C124)</f>
        <v>15192</v>
      </c>
      <c r="J124" s="14">
        <f t="shared" ref="J124:J139" si="33">SUM(G124,D124)</f>
        <v>30666</v>
      </c>
      <c r="K124" s="15" t="s">
        <v>267</v>
      </c>
    </row>
    <row r="125" spans="1:11" ht="15" customHeight="1" x14ac:dyDescent="0.2">
      <c r="A125" s="13" t="s">
        <v>162</v>
      </c>
      <c r="B125" s="14">
        <v>3461</v>
      </c>
      <c r="C125" s="14">
        <v>3649</v>
      </c>
      <c r="D125" s="14">
        <f t="shared" si="29"/>
        <v>7110</v>
      </c>
      <c r="E125" s="14">
        <v>0</v>
      </c>
      <c r="F125" s="14">
        <v>6</v>
      </c>
      <c r="G125" s="14">
        <f t="shared" si="30"/>
        <v>6</v>
      </c>
      <c r="H125" s="14">
        <f t="shared" si="31"/>
        <v>3461</v>
      </c>
      <c r="I125" s="14">
        <f t="shared" si="32"/>
        <v>3655</v>
      </c>
      <c r="J125" s="14">
        <f t="shared" si="33"/>
        <v>7116</v>
      </c>
      <c r="K125" s="15" t="s">
        <v>337</v>
      </c>
    </row>
    <row r="126" spans="1:11" ht="15" customHeight="1" x14ac:dyDescent="0.2">
      <c r="A126" s="13" t="s">
        <v>164</v>
      </c>
      <c r="B126" s="14">
        <v>1335</v>
      </c>
      <c r="C126" s="14">
        <v>2421</v>
      </c>
      <c r="D126" s="14">
        <f t="shared" si="29"/>
        <v>3756</v>
      </c>
      <c r="E126" s="14">
        <v>0</v>
      </c>
      <c r="F126" s="14">
        <v>7</v>
      </c>
      <c r="G126" s="14">
        <f t="shared" si="30"/>
        <v>7</v>
      </c>
      <c r="H126" s="14">
        <f t="shared" si="31"/>
        <v>1335</v>
      </c>
      <c r="I126" s="14">
        <f t="shared" si="32"/>
        <v>2428</v>
      </c>
      <c r="J126" s="14">
        <f t="shared" si="33"/>
        <v>3763</v>
      </c>
      <c r="K126" s="15" t="s">
        <v>165</v>
      </c>
    </row>
    <row r="127" spans="1:11" ht="15" customHeight="1" x14ac:dyDescent="0.2">
      <c r="A127" s="13" t="s">
        <v>166</v>
      </c>
      <c r="B127" s="14">
        <v>6605</v>
      </c>
      <c r="C127" s="14">
        <v>8895</v>
      </c>
      <c r="D127" s="14">
        <f t="shared" si="29"/>
        <v>15500</v>
      </c>
      <c r="E127" s="14">
        <v>7</v>
      </c>
      <c r="F127" s="14">
        <v>7</v>
      </c>
      <c r="G127" s="14">
        <f t="shared" si="30"/>
        <v>14</v>
      </c>
      <c r="H127" s="14">
        <f t="shared" si="31"/>
        <v>6612</v>
      </c>
      <c r="I127" s="14">
        <f t="shared" si="32"/>
        <v>8902</v>
      </c>
      <c r="J127" s="14">
        <f t="shared" si="33"/>
        <v>15514</v>
      </c>
      <c r="K127" s="15" t="s">
        <v>167</v>
      </c>
    </row>
    <row r="128" spans="1:11" ht="15" customHeight="1" x14ac:dyDescent="0.2">
      <c r="A128" s="13" t="s">
        <v>168</v>
      </c>
      <c r="B128" s="14" t="s">
        <v>169</v>
      </c>
      <c r="C128" s="14" t="s">
        <v>169</v>
      </c>
      <c r="D128" s="14" t="s">
        <v>169</v>
      </c>
      <c r="E128" s="14" t="s">
        <v>169</v>
      </c>
      <c r="F128" s="14" t="s">
        <v>169</v>
      </c>
      <c r="G128" s="14" t="s">
        <v>169</v>
      </c>
      <c r="H128" s="14" t="s">
        <v>169</v>
      </c>
      <c r="I128" s="14" t="s">
        <v>169</v>
      </c>
      <c r="J128" s="14" t="s">
        <v>169</v>
      </c>
      <c r="K128" s="15" t="s">
        <v>341</v>
      </c>
    </row>
    <row r="129" spans="1:11" ht="15" customHeight="1" x14ac:dyDescent="0.2">
      <c r="A129" s="13" t="s">
        <v>170</v>
      </c>
      <c r="B129" s="14" t="s">
        <v>169</v>
      </c>
      <c r="C129" s="14" t="s">
        <v>169</v>
      </c>
      <c r="D129" s="14" t="s">
        <v>169</v>
      </c>
      <c r="E129" s="14" t="s">
        <v>169</v>
      </c>
      <c r="F129" s="14" t="s">
        <v>169</v>
      </c>
      <c r="G129" s="14" t="s">
        <v>169</v>
      </c>
      <c r="H129" s="14" t="s">
        <v>169</v>
      </c>
      <c r="I129" s="14" t="s">
        <v>169</v>
      </c>
      <c r="J129" s="14" t="s">
        <v>169</v>
      </c>
      <c r="K129" s="15" t="s">
        <v>171</v>
      </c>
    </row>
    <row r="130" spans="1:11" ht="15" customHeight="1" x14ac:dyDescent="0.2">
      <c r="A130" s="13" t="s">
        <v>224</v>
      </c>
      <c r="B130" s="14">
        <v>1078</v>
      </c>
      <c r="C130" s="14">
        <v>522</v>
      </c>
      <c r="D130" s="14">
        <f t="shared" si="29"/>
        <v>1600</v>
      </c>
      <c r="E130" s="14">
        <v>0</v>
      </c>
      <c r="F130" s="14">
        <v>0</v>
      </c>
      <c r="G130" s="14">
        <f t="shared" si="30"/>
        <v>0</v>
      </c>
      <c r="H130" s="14">
        <f t="shared" si="31"/>
        <v>1078</v>
      </c>
      <c r="I130" s="14">
        <f t="shared" si="32"/>
        <v>522</v>
      </c>
      <c r="J130" s="14">
        <f t="shared" si="33"/>
        <v>1600</v>
      </c>
      <c r="K130" s="15" t="s">
        <v>268</v>
      </c>
    </row>
    <row r="131" spans="1:11" ht="15" customHeight="1" x14ac:dyDescent="0.2">
      <c r="A131" s="13" t="s">
        <v>225</v>
      </c>
      <c r="B131" s="14">
        <v>250</v>
      </c>
      <c r="C131" s="14">
        <v>167</v>
      </c>
      <c r="D131" s="14">
        <f t="shared" si="29"/>
        <v>417</v>
      </c>
      <c r="E131" s="14">
        <v>0</v>
      </c>
      <c r="F131" s="14">
        <v>0</v>
      </c>
      <c r="G131" s="14">
        <f t="shared" si="30"/>
        <v>0</v>
      </c>
      <c r="H131" s="14">
        <f t="shared" si="31"/>
        <v>250</v>
      </c>
      <c r="I131" s="14">
        <f t="shared" si="32"/>
        <v>167</v>
      </c>
      <c r="J131" s="14">
        <f t="shared" si="33"/>
        <v>417</v>
      </c>
      <c r="K131" s="15" t="s">
        <v>174</v>
      </c>
    </row>
    <row r="132" spans="1:11" ht="15" customHeight="1" x14ac:dyDescent="0.2">
      <c r="A132" s="13" t="s">
        <v>175</v>
      </c>
      <c r="B132" s="14">
        <v>11409</v>
      </c>
      <c r="C132" s="14">
        <v>17562</v>
      </c>
      <c r="D132" s="14">
        <f t="shared" si="29"/>
        <v>28971</v>
      </c>
      <c r="E132" s="14">
        <v>0</v>
      </c>
      <c r="F132" s="14">
        <v>0</v>
      </c>
      <c r="G132" s="14">
        <f t="shared" si="30"/>
        <v>0</v>
      </c>
      <c r="H132" s="14">
        <f t="shared" si="31"/>
        <v>11409</v>
      </c>
      <c r="I132" s="14">
        <f t="shared" si="32"/>
        <v>17562</v>
      </c>
      <c r="J132" s="14">
        <f t="shared" si="33"/>
        <v>28971</v>
      </c>
      <c r="K132" s="15" t="s">
        <v>340</v>
      </c>
    </row>
    <row r="133" spans="1:11" ht="15" customHeight="1" x14ac:dyDescent="0.2">
      <c r="A133" s="13" t="s">
        <v>176</v>
      </c>
      <c r="B133" s="14">
        <v>170</v>
      </c>
      <c r="C133" s="14">
        <v>105</v>
      </c>
      <c r="D133" s="14">
        <f t="shared" si="29"/>
        <v>275</v>
      </c>
      <c r="E133" s="14">
        <v>0</v>
      </c>
      <c r="F133" s="14">
        <v>0</v>
      </c>
      <c r="G133" s="14">
        <f t="shared" si="30"/>
        <v>0</v>
      </c>
      <c r="H133" s="14">
        <f t="shared" si="31"/>
        <v>170</v>
      </c>
      <c r="I133" s="14">
        <f t="shared" si="32"/>
        <v>105</v>
      </c>
      <c r="J133" s="14">
        <f t="shared" si="33"/>
        <v>275</v>
      </c>
      <c r="K133" s="15" t="s">
        <v>343</v>
      </c>
    </row>
    <row r="134" spans="1:11" ht="15" customHeight="1" x14ac:dyDescent="0.2">
      <c r="A134" s="13" t="s">
        <v>177</v>
      </c>
      <c r="B134" s="14">
        <v>9692</v>
      </c>
      <c r="C134" s="14">
        <v>12738</v>
      </c>
      <c r="D134" s="14">
        <f t="shared" si="29"/>
        <v>22430</v>
      </c>
      <c r="E134" s="14">
        <v>0</v>
      </c>
      <c r="F134" s="14">
        <v>2</v>
      </c>
      <c r="G134" s="14">
        <f t="shared" si="30"/>
        <v>2</v>
      </c>
      <c r="H134" s="14">
        <f t="shared" si="31"/>
        <v>9692</v>
      </c>
      <c r="I134" s="14">
        <f t="shared" si="32"/>
        <v>12740</v>
      </c>
      <c r="J134" s="14">
        <f t="shared" si="33"/>
        <v>22432</v>
      </c>
      <c r="K134" s="15" t="s">
        <v>342</v>
      </c>
    </row>
    <row r="135" spans="1:11" ht="15" customHeight="1" x14ac:dyDescent="0.2">
      <c r="A135" s="13" t="s">
        <v>179</v>
      </c>
      <c r="B135" s="14">
        <v>181</v>
      </c>
      <c r="C135" s="14">
        <v>240</v>
      </c>
      <c r="D135" s="14">
        <f t="shared" si="29"/>
        <v>421</v>
      </c>
      <c r="E135" s="14">
        <v>0</v>
      </c>
      <c r="F135" s="14">
        <v>0</v>
      </c>
      <c r="G135" s="14">
        <f t="shared" si="30"/>
        <v>0</v>
      </c>
      <c r="H135" s="14">
        <f t="shared" si="31"/>
        <v>181</v>
      </c>
      <c r="I135" s="14">
        <f t="shared" si="32"/>
        <v>240</v>
      </c>
      <c r="J135" s="14">
        <f t="shared" si="33"/>
        <v>421</v>
      </c>
      <c r="K135" s="15" t="s">
        <v>180</v>
      </c>
    </row>
    <row r="136" spans="1:11" ht="15" customHeight="1" x14ac:dyDescent="0.2">
      <c r="A136" s="13" t="s">
        <v>181</v>
      </c>
      <c r="B136" s="14">
        <v>11208</v>
      </c>
      <c r="C136" s="14">
        <v>8415</v>
      </c>
      <c r="D136" s="14">
        <f t="shared" si="29"/>
        <v>19623</v>
      </c>
      <c r="E136" s="14">
        <v>1</v>
      </c>
      <c r="F136" s="14">
        <v>1</v>
      </c>
      <c r="G136" s="14">
        <f t="shared" si="30"/>
        <v>2</v>
      </c>
      <c r="H136" s="14">
        <f t="shared" si="31"/>
        <v>11209</v>
      </c>
      <c r="I136" s="14">
        <f t="shared" si="32"/>
        <v>8416</v>
      </c>
      <c r="J136" s="14">
        <f t="shared" si="33"/>
        <v>19625</v>
      </c>
      <c r="K136" s="15" t="s">
        <v>182</v>
      </c>
    </row>
    <row r="137" spans="1:11" ht="15" customHeight="1" x14ac:dyDescent="0.2">
      <c r="A137" s="13" t="s">
        <v>183</v>
      </c>
      <c r="B137" s="14">
        <v>2099</v>
      </c>
      <c r="C137" s="14">
        <v>1769</v>
      </c>
      <c r="D137" s="14">
        <f t="shared" si="29"/>
        <v>3868</v>
      </c>
      <c r="E137" s="14">
        <v>0</v>
      </c>
      <c r="F137" s="14">
        <v>2</v>
      </c>
      <c r="G137" s="14">
        <f t="shared" si="30"/>
        <v>2</v>
      </c>
      <c r="H137" s="14">
        <f t="shared" si="31"/>
        <v>2099</v>
      </c>
      <c r="I137" s="14">
        <f t="shared" si="32"/>
        <v>1771</v>
      </c>
      <c r="J137" s="14">
        <f t="shared" si="33"/>
        <v>3870</v>
      </c>
      <c r="K137" s="15" t="s">
        <v>184</v>
      </c>
    </row>
    <row r="138" spans="1:11" ht="15" customHeight="1" x14ac:dyDescent="0.2">
      <c r="A138" s="13" t="s">
        <v>185</v>
      </c>
      <c r="B138" s="14">
        <v>8492</v>
      </c>
      <c r="C138" s="14">
        <v>9465</v>
      </c>
      <c r="D138" s="14">
        <f t="shared" si="29"/>
        <v>17957</v>
      </c>
      <c r="E138" s="14">
        <v>0</v>
      </c>
      <c r="F138" s="14">
        <v>0</v>
      </c>
      <c r="G138" s="14">
        <f t="shared" si="30"/>
        <v>0</v>
      </c>
      <c r="H138" s="14">
        <f t="shared" si="31"/>
        <v>8492</v>
      </c>
      <c r="I138" s="14">
        <f t="shared" si="32"/>
        <v>9465</v>
      </c>
      <c r="J138" s="14">
        <f t="shared" si="33"/>
        <v>17957</v>
      </c>
      <c r="K138" s="15" t="s">
        <v>186</v>
      </c>
    </row>
    <row r="139" spans="1:11" ht="15" customHeight="1" x14ac:dyDescent="0.2">
      <c r="A139" s="69" t="s">
        <v>187</v>
      </c>
      <c r="B139" s="74">
        <v>8941</v>
      </c>
      <c r="C139" s="74">
        <v>9468</v>
      </c>
      <c r="D139" s="74">
        <f t="shared" si="29"/>
        <v>18409</v>
      </c>
      <c r="E139" s="74">
        <v>0</v>
      </c>
      <c r="F139" s="74">
        <v>0</v>
      </c>
      <c r="G139" s="74">
        <f t="shared" si="30"/>
        <v>0</v>
      </c>
      <c r="H139" s="74">
        <f t="shared" si="31"/>
        <v>8941</v>
      </c>
      <c r="I139" s="74">
        <f t="shared" si="32"/>
        <v>9468</v>
      </c>
      <c r="J139" s="74">
        <f t="shared" si="33"/>
        <v>18409</v>
      </c>
      <c r="K139" s="77" t="s">
        <v>188</v>
      </c>
    </row>
    <row r="140" spans="1:11" ht="15" customHeight="1" x14ac:dyDescent="0.2">
      <c r="A140" s="13" t="s">
        <v>220</v>
      </c>
      <c r="B140" s="67">
        <v>1565</v>
      </c>
      <c r="C140" s="67">
        <v>658</v>
      </c>
      <c r="D140" s="67">
        <f>SUM(B140:C140)</f>
        <v>2223</v>
      </c>
      <c r="E140" s="67">
        <v>0</v>
      </c>
      <c r="F140" s="67">
        <v>0</v>
      </c>
      <c r="G140" s="67">
        <f>SUM(E140:F140)</f>
        <v>0</v>
      </c>
      <c r="H140" s="67">
        <f>SUM(E140,B140)</f>
        <v>1565</v>
      </c>
      <c r="I140" s="67">
        <f t="shared" ref="I140:J140" si="34">SUM(F140,C140)</f>
        <v>658</v>
      </c>
      <c r="J140" s="67">
        <f t="shared" si="34"/>
        <v>2223</v>
      </c>
      <c r="K140" s="15" t="s">
        <v>266</v>
      </c>
    </row>
    <row r="141" spans="1:11" ht="15" customHeight="1" x14ac:dyDescent="0.2">
      <c r="A141" s="13" t="s">
        <v>190</v>
      </c>
      <c r="B141" s="14">
        <v>8206</v>
      </c>
      <c r="C141" s="14">
        <v>12334</v>
      </c>
      <c r="D141" s="14">
        <f t="shared" ref="D141:D172" si="35">SUM(B141:C141)</f>
        <v>20540</v>
      </c>
      <c r="E141" s="14">
        <v>0</v>
      </c>
      <c r="F141" s="14">
        <v>0</v>
      </c>
      <c r="G141" s="14">
        <f t="shared" ref="G141:G172" si="36">SUM(E141:F141)</f>
        <v>0</v>
      </c>
      <c r="H141" s="14">
        <f t="shared" ref="H141:H172" si="37">SUM(E141,B141)</f>
        <v>8206</v>
      </c>
      <c r="I141" s="14">
        <f t="shared" ref="I141:I172" si="38">SUM(F141,C141)</f>
        <v>12334</v>
      </c>
      <c r="J141" s="14">
        <f t="shared" ref="J141:J172" si="39">SUM(G141,D141)</f>
        <v>20540</v>
      </c>
      <c r="K141" s="15" t="s">
        <v>191</v>
      </c>
    </row>
    <row r="142" spans="1:11" ht="15" customHeight="1" x14ac:dyDescent="0.2">
      <c r="A142" s="13" t="s">
        <v>226</v>
      </c>
      <c r="B142" s="14">
        <v>1290</v>
      </c>
      <c r="C142" s="14">
        <v>1356</v>
      </c>
      <c r="D142" s="14">
        <f t="shared" si="35"/>
        <v>2646</v>
      </c>
      <c r="E142" s="14">
        <v>0</v>
      </c>
      <c r="F142" s="14">
        <v>0</v>
      </c>
      <c r="G142" s="14">
        <f t="shared" si="36"/>
        <v>0</v>
      </c>
      <c r="H142" s="14">
        <f t="shared" si="37"/>
        <v>1290</v>
      </c>
      <c r="I142" s="14">
        <f t="shared" si="38"/>
        <v>1356</v>
      </c>
      <c r="J142" s="14">
        <f t="shared" si="39"/>
        <v>2646</v>
      </c>
      <c r="K142" s="15" t="s">
        <v>279</v>
      </c>
    </row>
    <row r="143" spans="1:11" ht="15" customHeight="1" x14ac:dyDescent="0.2">
      <c r="A143" s="13" t="s">
        <v>193</v>
      </c>
      <c r="B143" s="14">
        <v>7641</v>
      </c>
      <c r="C143" s="14">
        <v>9755</v>
      </c>
      <c r="D143" s="14">
        <f t="shared" si="35"/>
        <v>17396</v>
      </c>
      <c r="E143" s="14">
        <v>1</v>
      </c>
      <c r="F143" s="14">
        <v>0</v>
      </c>
      <c r="G143" s="14">
        <f t="shared" si="36"/>
        <v>1</v>
      </c>
      <c r="H143" s="14">
        <f t="shared" si="37"/>
        <v>7642</v>
      </c>
      <c r="I143" s="14">
        <f t="shared" si="38"/>
        <v>9755</v>
      </c>
      <c r="J143" s="14">
        <f t="shared" si="39"/>
        <v>17397</v>
      </c>
      <c r="K143" s="15" t="s">
        <v>194</v>
      </c>
    </row>
    <row r="144" spans="1:11" ht="15" customHeight="1" x14ac:dyDescent="0.2">
      <c r="A144" s="13" t="s">
        <v>195</v>
      </c>
      <c r="B144" s="14">
        <v>6073</v>
      </c>
      <c r="C144" s="14">
        <v>8617</v>
      </c>
      <c r="D144" s="14">
        <f t="shared" si="35"/>
        <v>14690</v>
      </c>
      <c r="E144" s="14">
        <v>0</v>
      </c>
      <c r="F144" s="14">
        <v>0</v>
      </c>
      <c r="G144" s="14">
        <f t="shared" si="36"/>
        <v>0</v>
      </c>
      <c r="H144" s="14">
        <f t="shared" si="37"/>
        <v>6073</v>
      </c>
      <c r="I144" s="14">
        <f t="shared" si="38"/>
        <v>8617</v>
      </c>
      <c r="J144" s="14">
        <f t="shared" si="39"/>
        <v>14690</v>
      </c>
      <c r="K144" s="15" t="s">
        <v>196</v>
      </c>
    </row>
    <row r="145" spans="1:11" ht="15" customHeight="1" x14ac:dyDescent="0.2">
      <c r="A145" s="13" t="s">
        <v>197</v>
      </c>
      <c r="B145" s="14">
        <v>5286</v>
      </c>
      <c r="C145" s="14">
        <v>8504</v>
      </c>
      <c r="D145" s="14">
        <f t="shared" si="35"/>
        <v>13790</v>
      </c>
      <c r="E145" s="14">
        <v>0</v>
      </c>
      <c r="F145" s="14">
        <v>0</v>
      </c>
      <c r="G145" s="14">
        <f t="shared" si="36"/>
        <v>0</v>
      </c>
      <c r="H145" s="14">
        <f t="shared" si="37"/>
        <v>5286</v>
      </c>
      <c r="I145" s="14">
        <f t="shared" si="38"/>
        <v>8504</v>
      </c>
      <c r="J145" s="14">
        <f t="shared" si="39"/>
        <v>13790</v>
      </c>
      <c r="K145" s="15" t="s">
        <v>198</v>
      </c>
    </row>
    <row r="146" spans="1:11" ht="15" customHeight="1" x14ac:dyDescent="0.2">
      <c r="A146" s="13" t="s">
        <v>199</v>
      </c>
      <c r="B146" s="14">
        <v>1413</v>
      </c>
      <c r="C146" s="14">
        <v>1754</v>
      </c>
      <c r="D146" s="14">
        <f t="shared" si="35"/>
        <v>3167</v>
      </c>
      <c r="E146" s="14">
        <v>0</v>
      </c>
      <c r="F146" s="14">
        <v>0</v>
      </c>
      <c r="G146" s="14">
        <f t="shared" si="36"/>
        <v>0</v>
      </c>
      <c r="H146" s="14">
        <f t="shared" si="37"/>
        <v>1413</v>
      </c>
      <c r="I146" s="14">
        <f t="shared" si="38"/>
        <v>1754</v>
      </c>
      <c r="J146" s="14">
        <f t="shared" si="39"/>
        <v>3167</v>
      </c>
      <c r="K146" s="15" t="s">
        <v>200</v>
      </c>
    </row>
    <row r="147" spans="1:11" ht="15" customHeight="1" x14ac:dyDescent="0.2">
      <c r="A147" s="13" t="s">
        <v>201</v>
      </c>
      <c r="B147" s="14">
        <v>6044</v>
      </c>
      <c r="C147" s="14">
        <v>7555</v>
      </c>
      <c r="D147" s="14">
        <f t="shared" si="35"/>
        <v>13599</v>
      </c>
      <c r="E147" s="14">
        <v>0</v>
      </c>
      <c r="F147" s="14">
        <v>0</v>
      </c>
      <c r="G147" s="14">
        <f t="shared" si="36"/>
        <v>0</v>
      </c>
      <c r="H147" s="14">
        <f t="shared" si="37"/>
        <v>6044</v>
      </c>
      <c r="I147" s="14">
        <f t="shared" si="38"/>
        <v>7555</v>
      </c>
      <c r="J147" s="14">
        <f t="shared" si="39"/>
        <v>13599</v>
      </c>
      <c r="K147" s="15" t="s">
        <v>202</v>
      </c>
    </row>
    <row r="148" spans="1:11" ht="15" customHeight="1" x14ac:dyDescent="0.2">
      <c r="A148" s="13" t="s">
        <v>203</v>
      </c>
      <c r="B148" s="14">
        <v>6696</v>
      </c>
      <c r="C148" s="14">
        <v>7230</v>
      </c>
      <c r="D148" s="14">
        <f t="shared" si="35"/>
        <v>13926</v>
      </c>
      <c r="E148" s="14">
        <v>1</v>
      </c>
      <c r="F148" s="14">
        <v>0</v>
      </c>
      <c r="G148" s="14">
        <f t="shared" si="36"/>
        <v>1</v>
      </c>
      <c r="H148" s="14">
        <f t="shared" si="37"/>
        <v>6697</v>
      </c>
      <c r="I148" s="14">
        <f t="shared" si="38"/>
        <v>7230</v>
      </c>
      <c r="J148" s="14">
        <f t="shared" si="39"/>
        <v>13927</v>
      </c>
      <c r="K148" s="15" t="s">
        <v>204</v>
      </c>
    </row>
    <row r="149" spans="1:11" ht="15" customHeight="1" thickBot="1" x14ac:dyDescent="0.25">
      <c r="A149" s="22" t="s">
        <v>206</v>
      </c>
      <c r="B149" s="23">
        <v>3019</v>
      </c>
      <c r="C149" s="23">
        <v>4834</v>
      </c>
      <c r="D149" s="23">
        <f t="shared" si="35"/>
        <v>7853</v>
      </c>
      <c r="E149" s="23">
        <v>0</v>
      </c>
      <c r="F149" s="23">
        <v>0</v>
      </c>
      <c r="G149" s="23">
        <f t="shared" si="36"/>
        <v>0</v>
      </c>
      <c r="H149" s="23">
        <f t="shared" si="37"/>
        <v>3019</v>
      </c>
      <c r="I149" s="23">
        <f t="shared" si="38"/>
        <v>4834</v>
      </c>
      <c r="J149" s="23">
        <f t="shared" si="39"/>
        <v>7853</v>
      </c>
      <c r="K149" s="24" t="s">
        <v>207</v>
      </c>
    </row>
    <row r="150" spans="1:11" s="76" customFormat="1" ht="18.95" customHeight="1" thickTop="1" x14ac:dyDescent="0.2">
      <c r="A150" s="69"/>
      <c r="B150" s="74"/>
      <c r="C150" s="74"/>
      <c r="D150" s="74"/>
      <c r="E150" s="74"/>
      <c r="F150" s="74"/>
      <c r="G150" s="74"/>
      <c r="H150" s="74"/>
      <c r="I150" s="74"/>
      <c r="J150" s="74"/>
      <c r="K150" s="77"/>
    </row>
    <row r="151" spans="1:11" s="76" customFormat="1" ht="18.95" customHeight="1" x14ac:dyDescent="0.2">
      <c r="A151" s="69"/>
      <c r="B151" s="74"/>
      <c r="C151" s="74"/>
      <c r="D151" s="74"/>
      <c r="E151" s="74"/>
      <c r="F151" s="74"/>
      <c r="G151" s="74"/>
      <c r="H151" s="74"/>
      <c r="I151" s="74"/>
      <c r="J151" s="74"/>
      <c r="K151" s="77"/>
    </row>
    <row r="152" spans="1:11" s="76" customFormat="1" ht="18.95" customHeight="1" x14ac:dyDescent="0.2">
      <c r="A152" s="69"/>
      <c r="B152" s="74"/>
      <c r="C152" s="74"/>
      <c r="D152" s="74"/>
      <c r="E152" s="74"/>
      <c r="F152" s="74"/>
      <c r="G152" s="74"/>
      <c r="H152" s="74"/>
      <c r="I152" s="74"/>
      <c r="J152" s="74"/>
      <c r="K152" s="77"/>
    </row>
    <row r="153" spans="1:11" s="92" customFormat="1" ht="18.95" customHeight="1" x14ac:dyDescent="0.2">
      <c r="A153" s="69"/>
      <c r="B153" s="91"/>
      <c r="C153" s="91"/>
      <c r="D153" s="91"/>
      <c r="E153" s="91"/>
      <c r="F153" s="91"/>
      <c r="G153" s="91"/>
      <c r="H153" s="91"/>
      <c r="I153" s="91"/>
      <c r="J153" s="91"/>
      <c r="K153" s="94"/>
    </row>
    <row r="154" spans="1:11" s="92" customFormat="1" ht="18.95" customHeight="1" x14ac:dyDescent="0.2">
      <c r="A154" s="69"/>
      <c r="B154" s="91"/>
      <c r="C154" s="91"/>
      <c r="D154" s="91"/>
      <c r="E154" s="91"/>
      <c r="F154" s="91"/>
      <c r="G154" s="91"/>
      <c r="H154" s="91"/>
      <c r="I154" s="91"/>
      <c r="J154" s="91"/>
      <c r="K154" s="94"/>
    </row>
    <row r="155" spans="1:11" s="92" customFormat="1" ht="18.95" customHeight="1" x14ac:dyDescent="0.2">
      <c r="A155" s="69"/>
      <c r="B155" s="91"/>
      <c r="C155" s="91"/>
      <c r="D155" s="91"/>
      <c r="E155" s="91"/>
      <c r="F155" s="91"/>
      <c r="G155" s="91"/>
      <c r="H155" s="91"/>
      <c r="I155" s="91"/>
      <c r="J155" s="91"/>
      <c r="K155" s="94"/>
    </row>
    <row r="156" spans="1:11" s="92" customFormat="1" ht="18.95" customHeight="1" x14ac:dyDescent="0.2">
      <c r="A156" s="69"/>
      <c r="B156" s="91"/>
      <c r="C156" s="91"/>
      <c r="D156" s="91"/>
      <c r="E156" s="91"/>
      <c r="F156" s="91"/>
      <c r="G156" s="91"/>
      <c r="H156" s="91"/>
      <c r="I156" s="91"/>
      <c r="J156" s="91"/>
      <c r="K156" s="94"/>
    </row>
    <row r="157" spans="1:11" s="92" customFormat="1" ht="18.95" customHeight="1" x14ac:dyDescent="0.2">
      <c r="A157" s="69"/>
      <c r="B157" s="91"/>
      <c r="C157" s="91"/>
      <c r="D157" s="91"/>
      <c r="E157" s="91"/>
      <c r="F157" s="91"/>
      <c r="G157" s="91"/>
      <c r="H157" s="91"/>
      <c r="I157" s="91"/>
      <c r="J157" s="91"/>
      <c r="K157" s="94"/>
    </row>
    <row r="158" spans="1:11" s="92" customFormat="1" ht="18.95" customHeight="1" x14ac:dyDescent="0.2">
      <c r="A158" s="69"/>
      <c r="B158" s="91"/>
      <c r="C158" s="91"/>
      <c r="D158" s="91"/>
      <c r="E158" s="91"/>
      <c r="F158" s="91"/>
      <c r="G158" s="91"/>
      <c r="H158" s="91"/>
      <c r="I158" s="91"/>
      <c r="J158" s="91"/>
      <c r="K158" s="94"/>
    </row>
    <row r="159" spans="1:11" ht="23.25" customHeight="1" thickBot="1" x14ac:dyDescent="0.3">
      <c r="A159" s="4" t="s">
        <v>227</v>
      </c>
      <c r="B159" s="108"/>
      <c r="C159" s="108"/>
      <c r="D159" s="108"/>
      <c r="E159" s="108"/>
      <c r="F159" s="108"/>
      <c r="G159" s="108"/>
      <c r="H159" s="108"/>
      <c r="I159" s="108"/>
      <c r="J159" s="108"/>
      <c r="K159" s="3" t="s">
        <v>239</v>
      </c>
    </row>
    <row r="160" spans="1:11" ht="22.5" customHeight="1" thickTop="1" x14ac:dyDescent="0.25">
      <c r="A160" s="111" t="s">
        <v>150</v>
      </c>
      <c r="B160" s="110" t="s">
        <v>1</v>
      </c>
      <c r="C160" s="110"/>
      <c r="D160" s="110"/>
      <c r="E160" s="110" t="s">
        <v>2</v>
      </c>
      <c r="F160" s="110"/>
      <c r="G160" s="110"/>
      <c r="H160" s="110" t="s">
        <v>3</v>
      </c>
      <c r="I160" s="110"/>
      <c r="J160" s="110"/>
      <c r="K160" s="111" t="s">
        <v>157</v>
      </c>
    </row>
    <row r="161" spans="1:11" ht="22.5" customHeight="1" x14ac:dyDescent="0.25">
      <c r="A161" s="112"/>
      <c r="B161" s="109" t="s">
        <v>5</v>
      </c>
      <c r="C161" s="109"/>
      <c r="D161" s="109"/>
      <c r="E161" s="109" t="s">
        <v>6</v>
      </c>
      <c r="F161" s="109"/>
      <c r="G161" s="109"/>
      <c r="H161" s="109" t="s">
        <v>7</v>
      </c>
      <c r="I161" s="109"/>
      <c r="J161" s="109"/>
      <c r="K161" s="112"/>
    </row>
    <row r="162" spans="1:11" ht="22.5" customHeight="1" x14ac:dyDescent="0.25">
      <c r="A162" s="112"/>
      <c r="B162" s="5" t="s">
        <v>8</v>
      </c>
      <c r="C162" s="5" t="s">
        <v>9</v>
      </c>
      <c r="D162" s="5" t="s">
        <v>10</v>
      </c>
      <c r="E162" s="5" t="s">
        <v>8</v>
      </c>
      <c r="F162" s="5" t="s">
        <v>9</v>
      </c>
      <c r="G162" s="5" t="s">
        <v>10</v>
      </c>
      <c r="H162" s="5" t="s">
        <v>8</v>
      </c>
      <c r="I162" s="5" t="s">
        <v>9</v>
      </c>
      <c r="J162" s="5" t="s">
        <v>10</v>
      </c>
      <c r="K162" s="112"/>
    </row>
    <row r="163" spans="1:11" ht="22.5" customHeight="1" thickBot="1" x14ac:dyDescent="0.3">
      <c r="A163" s="113"/>
      <c r="B163" s="6" t="s">
        <v>11</v>
      </c>
      <c r="C163" s="6" t="s">
        <v>12</v>
      </c>
      <c r="D163" s="6" t="s">
        <v>7</v>
      </c>
      <c r="E163" s="6" t="s">
        <v>11</v>
      </c>
      <c r="F163" s="6" t="s">
        <v>12</v>
      </c>
      <c r="G163" s="6" t="s">
        <v>7</v>
      </c>
      <c r="H163" s="6" t="s">
        <v>11</v>
      </c>
      <c r="I163" s="6" t="s">
        <v>12</v>
      </c>
      <c r="J163" s="6" t="s">
        <v>7</v>
      </c>
      <c r="K163" s="113"/>
    </row>
    <row r="164" spans="1:11" ht="18.75" customHeight="1" x14ac:dyDescent="0.2">
      <c r="A164" s="13" t="s">
        <v>208</v>
      </c>
      <c r="B164" s="14">
        <v>5273</v>
      </c>
      <c r="C164" s="14">
        <v>5601</v>
      </c>
      <c r="D164" s="14">
        <f t="shared" si="35"/>
        <v>10874</v>
      </c>
      <c r="E164" s="14">
        <v>0</v>
      </c>
      <c r="F164" s="14">
        <v>0</v>
      </c>
      <c r="G164" s="14">
        <f t="shared" si="36"/>
        <v>0</v>
      </c>
      <c r="H164" s="14">
        <f t="shared" si="37"/>
        <v>5273</v>
      </c>
      <c r="I164" s="14">
        <f t="shared" si="38"/>
        <v>5601</v>
      </c>
      <c r="J164" s="14">
        <f t="shared" si="39"/>
        <v>10874</v>
      </c>
      <c r="K164" s="15" t="s">
        <v>209</v>
      </c>
    </row>
    <row r="165" spans="1:11" ht="18.75" customHeight="1" x14ac:dyDescent="0.2">
      <c r="A165" s="13" t="s">
        <v>210</v>
      </c>
      <c r="B165" s="14">
        <v>89</v>
      </c>
      <c r="C165" s="14">
        <v>77</v>
      </c>
      <c r="D165" s="14">
        <f t="shared" si="35"/>
        <v>166</v>
      </c>
      <c r="E165" s="14">
        <v>0</v>
      </c>
      <c r="F165" s="14">
        <v>0</v>
      </c>
      <c r="G165" s="14">
        <f t="shared" si="36"/>
        <v>0</v>
      </c>
      <c r="H165" s="14">
        <f t="shared" si="37"/>
        <v>89</v>
      </c>
      <c r="I165" s="14">
        <f t="shared" si="38"/>
        <v>77</v>
      </c>
      <c r="J165" s="14">
        <f t="shared" si="39"/>
        <v>166</v>
      </c>
      <c r="K165" s="15" t="s">
        <v>284</v>
      </c>
    </row>
    <row r="166" spans="1:11" ht="18.75" customHeight="1" x14ac:dyDescent="0.2">
      <c r="A166" s="13" t="s">
        <v>321</v>
      </c>
      <c r="B166" s="14">
        <v>29</v>
      </c>
      <c r="C166" s="14">
        <v>51</v>
      </c>
      <c r="D166" s="14">
        <f t="shared" si="35"/>
        <v>80</v>
      </c>
      <c r="E166" s="14">
        <v>0</v>
      </c>
      <c r="F166" s="14">
        <v>0</v>
      </c>
      <c r="G166" s="14">
        <f t="shared" si="36"/>
        <v>0</v>
      </c>
      <c r="H166" s="14">
        <f t="shared" si="37"/>
        <v>29</v>
      </c>
      <c r="I166" s="14">
        <f t="shared" si="38"/>
        <v>51</v>
      </c>
      <c r="J166" s="14">
        <f t="shared" si="39"/>
        <v>80</v>
      </c>
      <c r="K166" s="15" t="s">
        <v>338</v>
      </c>
    </row>
    <row r="167" spans="1:11" ht="18.75" customHeight="1" x14ac:dyDescent="0.2">
      <c r="A167" s="13" t="s">
        <v>243</v>
      </c>
      <c r="B167" s="14">
        <v>47</v>
      </c>
      <c r="C167" s="14">
        <v>59</v>
      </c>
      <c r="D167" s="14">
        <f t="shared" si="35"/>
        <v>106</v>
      </c>
      <c r="E167" s="14">
        <v>0</v>
      </c>
      <c r="F167" s="14">
        <v>0</v>
      </c>
      <c r="G167" s="14">
        <f t="shared" si="36"/>
        <v>0</v>
      </c>
      <c r="H167" s="14">
        <f t="shared" si="37"/>
        <v>47</v>
      </c>
      <c r="I167" s="14">
        <f t="shared" si="38"/>
        <v>59</v>
      </c>
      <c r="J167" s="14">
        <f t="shared" si="39"/>
        <v>106</v>
      </c>
      <c r="K167" s="15" t="s">
        <v>339</v>
      </c>
    </row>
    <row r="168" spans="1:11" ht="18.75" customHeight="1" x14ac:dyDescent="0.2">
      <c r="A168" s="13" t="s">
        <v>212</v>
      </c>
      <c r="B168" s="14">
        <f>SUM(B123:B139,B140:B167)</f>
        <v>151174</v>
      </c>
      <c r="C168" s="14">
        <f>SUM(C123:C139,C140:C167)</f>
        <v>188153</v>
      </c>
      <c r="D168" s="14">
        <f t="shared" si="35"/>
        <v>339327</v>
      </c>
      <c r="E168" s="14">
        <f>SUM(E123:E139,E140:E167)</f>
        <v>22</v>
      </c>
      <c r="F168" s="14">
        <f>SUM(F123:F139,F140:F167)</f>
        <v>59</v>
      </c>
      <c r="G168" s="14">
        <f t="shared" si="36"/>
        <v>81</v>
      </c>
      <c r="H168" s="14">
        <f t="shared" si="37"/>
        <v>151196</v>
      </c>
      <c r="I168" s="14">
        <f t="shared" si="38"/>
        <v>188212</v>
      </c>
      <c r="J168" s="14">
        <f t="shared" si="39"/>
        <v>339408</v>
      </c>
      <c r="K168" s="15" t="s">
        <v>228</v>
      </c>
    </row>
    <row r="169" spans="1:11" ht="18.75" customHeight="1" x14ac:dyDescent="0.2">
      <c r="A169" s="13" t="s">
        <v>214</v>
      </c>
      <c r="B169" s="14">
        <v>5728</v>
      </c>
      <c r="C169" s="14">
        <v>3376</v>
      </c>
      <c r="D169" s="14">
        <v>9104</v>
      </c>
      <c r="E169" s="14">
        <v>1</v>
      </c>
      <c r="F169" s="14">
        <v>0</v>
      </c>
      <c r="G169" s="14">
        <v>1</v>
      </c>
      <c r="H169" s="14">
        <v>5729</v>
      </c>
      <c r="I169" s="14">
        <v>3376</v>
      </c>
      <c r="J169" s="14">
        <v>9105</v>
      </c>
      <c r="K169" s="15" t="s">
        <v>350</v>
      </c>
    </row>
    <row r="170" spans="1:11" ht="18.75" customHeight="1" x14ac:dyDescent="0.2">
      <c r="A170" s="13" t="s">
        <v>215</v>
      </c>
      <c r="B170" s="14">
        <v>17393</v>
      </c>
      <c r="C170" s="14">
        <v>13272</v>
      </c>
      <c r="D170" s="14">
        <f t="shared" si="35"/>
        <v>30665</v>
      </c>
      <c r="E170" s="14">
        <v>8</v>
      </c>
      <c r="F170" s="14">
        <v>14</v>
      </c>
      <c r="G170" s="14">
        <f t="shared" si="36"/>
        <v>22</v>
      </c>
      <c r="H170" s="14">
        <f t="shared" si="37"/>
        <v>17401</v>
      </c>
      <c r="I170" s="14">
        <f t="shared" si="38"/>
        <v>13286</v>
      </c>
      <c r="J170" s="14">
        <f t="shared" si="39"/>
        <v>30687</v>
      </c>
      <c r="K170" s="15" t="s">
        <v>352</v>
      </c>
    </row>
    <row r="171" spans="1:11" ht="18.75" customHeight="1" x14ac:dyDescent="0.2">
      <c r="A171" s="13" t="s">
        <v>216</v>
      </c>
      <c r="B171" s="14">
        <v>11363</v>
      </c>
      <c r="C171" s="14">
        <v>8772</v>
      </c>
      <c r="D171" s="14">
        <f t="shared" si="35"/>
        <v>20135</v>
      </c>
      <c r="E171" s="14">
        <v>0</v>
      </c>
      <c r="F171" s="14">
        <v>0</v>
      </c>
      <c r="G171" s="14">
        <f t="shared" si="36"/>
        <v>0</v>
      </c>
      <c r="H171" s="14">
        <f t="shared" si="37"/>
        <v>11363</v>
      </c>
      <c r="I171" s="14">
        <f t="shared" si="38"/>
        <v>8772</v>
      </c>
      <c r="J171" s="14">
        <f t="shared" si="39"/>
        <v>20135</v>
      </c>
      <c r="K171" s="15" t="s">
        <v>351</v>
      </c>
    </row>
    <row r="172" spans="1:11" ht="18.75" customHeight="1" x14ac:dyDescent="0.2">
      <c r="A172" s="13" t="s">
        <v>217</v>
      </c>
      <c r="B172" s="14">
        <v>7779</v>
      </c>
      <c r="C172" s="14">
        <v>6316</v>
      </c>
      <c r="D172" s="14">
        <f t="shared" si="35"/>
        <v>14095</v>
      </c>
      <c r="E172" s="14">
        <v>0</v>
      </c>
      <c r="F172" s="14">
        <v>0</v>
      </c>
      <c r="G172" s="14">
        <f t="shared" si="36"/>
        <v>0</v>
      </c>
      <c r="H172" s="14">
        <f t="shared" si="37"/>
        <v>7779</v>
      </c>
      <c r="I172" s="14">
        <f t="shared" si="38"/>
        <v>6316</v>
      </c>
      <c r="J172" s="14">
        <f t="shared" si="39"/>
        <v>14095</v>
      </c>
      <c r="K172" s="15" t="s">
        <v>353</v>
      </c>
    </row>
    <row r="173" spans="1:11" ht="18.75" customHeight="1" x14ac:dyDescent="0.2">
      <c r="A173" s="13" t="s">
        <v>218</v>
      </c>
      <c r="B173" s="14">
        <v>53376</v>
      </c>
      <c r="C173" s="14">
        <v>33001</v>
      </c>
      <c r="D173" s="14">
        <v>86377</v>
      </c>
      <c r="E173" s="14">
        <v>15</v>
      </c>
      <c r="F173" s="14">
        <v>21</v>
      </c>
      <c r="G173" s="14">
        <v>36</v>
      </c>
      <c r="H173" s="14">
        <v>53391</v>
      </c>
      <c r="I173" s="14">
        <v>33022</v>
      </c>
      <c r="J173" s="14">
        <v>86413</v>
      </c>
      <c r="K173" s="15" t="s">
        <v>219</v>
      </c>
    </row>
    <row r="174" spans="1:11" ht="18.75" customHeight="1" x14ac:dyDescent="0.2">
      <c r="A174" s="69" t="s">
        <v>56</v>
      </c>
      <c r="B174" s="74">
        <f>SUM(B169:B173,B168)</f>
        <v>246813</v>
      </c>
      <c r="C174" s="74">
        <f t="shared" ref="C174:J174" si="40">SUM(C169:C173,C168)</f>
        <v>252890</v>
      </c>
      <c r="D174" s="74">
        <f t="shared" si="40"/>
        <v>499703</v>
      </c>
      <c r="E174" s="74">
        <f t="shared" si="40"/>
        <v>46</v>
      </c>
      <c r="F174" s="74">
        <f t="shared" si="40"/>
        <v>94</v>
      </c>
      <c r="G174" s="74">
        <f t="shared" si="40"/>
        <v>140</v>
      </c>
      <c r="H174" s="74">
        <f t="shared" si="40"/>
        <v>246859</v>
      </c>
      <c r="I174" s="74">
        <f t="shared" si="40"/>
        <v>252984</v>
      </c>
      <c r="J174" s="74">
        <f t="shared" si="40"/>
        <v>499843</v>
      </c>
      <c r="K174" s="77" t="s">
        <v>57</v>
      </c>
    </row>
    <row r="175" spans="1:11" ht="18.75" customHeight="1" x14ac:dyDescent="0.2">
      <c r="A175" s="13" t="s">
        <v>58</v>
      </c>
      <c r="B175" s="67"/>
      <c r="C175" s="67"/>
      <c r="D175" s="67"/>
      <c r="E175" s="67"/>
      <c r="F175" s="67"/>
      <c r="G175" s="67"/>
      <c r="H175" s="67"/>
      <c r="I175" s="67"/>
      <c r="J175" s="67"/>
      <c r="K175" s="15" t="s">
        <v>59</v>
      </c>
    </row>
    <row r="176" spans="1:11" ht="18.75" customHeight="1" x14ac:dyDescent="0.2">
      <c r="A176" s="13" t="s">
        <v>158</v>
      </c>
      <c r="B176" s="14">
        <v>6932</v>
      </c>
      <c r="C176" s="14">
        <v>5781</v>
      </c>
      <c r="D176" s="14">
        <f>SUM(B176:C176)</f>
        <v>12713</v>
      </c>
      <c r="E176" s="14">
        <v>3</v>
      </c>
      <c r="F176" s="14">
        <v>6</v>
      </c>
      <c r="G176" s="14">
        <f>SUM(E176:F176)</f>
        <v>9</v>
      </c>
      <c r="H176" s="14">
        <f>SUM(E176,B176)</f>
        <v>6935</v>
      </c>
      <c r="I176" s="14">
        <f>SUM(F176,C176)</f>
        <v>5787</v>
      </c>
      <c r="J176" s="14">
        <f>SUM(H176:I176)</f>
        <v>12722</v>
      </c>
      <c r="K176" s="15" t="s">
        <v>159</v>
      </c>
    </row>
    <row r="177" spans="1:11" ht="18.75" customHeight="1" x14ac:dyDescent="0.2">
      <c r="A177" s="13" t="s">
        <v>160</v>
      </c>
      <c r="B177" s="14">
        <v>5756</v>
      </c>
      <c r="C177" s="14">
        <v>4021</v>
      </c>
      <c r="D177" s="14">
        <f t="shared" ref="D177:D189" si="41">SUM(B177:C177)</f>
        <v>9777</v>
      </c>
      <c r="E177" s="14">
        <v>0</v>
      </c>
      <c r="F177" s="14">
        <v>1</v>
      </c>
      <c r="G177" s="14">
        <f t="shared" ref="G177:G189" si="42">SUM(E177:F177)</f>
        <v>1</v>
      </c>
      <c r="H177" s="14">
        <f t="shared" ref="H177:H179" si="43">SUM(E177,B177)</f>
        <v>5756</v>
      </c>
      <c r="I177" s="14">
        <f t="shared" ref="I177:I179" si="44">SUM(F177,C177)</f>
        <v>4022</v>
      </c>
      <c r="J177" s="14">
        <f t="shared" ref="J177:J179" si="45">SUM(H177:I177)</f>
        <v>9778</v>
      </c>
      <c r="K177" s="15" t="s">
        <v>267</v>
      </c>
    </row>
    <row r="178" spans="1:11" ht="18.75" customHeight="1" x14ac:dyDescent="0.2">
      <c r="A178" s="13" t="s">
        <v>162</v>
      </c>
      <c r="B178" s="14">
        <v>513</v>
      </c>
      <c r="C178" s="14">
        <v>273</v>
      </c>
      <c r="D178" s="14">
        <f t="shared" si="41"/>
        <v>786</v>
      </c>
      <c r="E178" s="14">
        <v>0</v>
      </c>
      <c r="F178" s="14">
        <v>0</v>
      </c>
      <c r="G178" s="14">
        <f t="shared" si="42"/>
        <v>0</v>
      </c>
      <c r="H178" s="14">
        <f t="shared" si="43"/>
        <v>513</v>
      </c>
      <c r="I178" s="14">
        <f t="shared" si="44"/>
        <v>273</v>
      </c>
      <c r="J178" s="14">
        <f t="shared" si="45"/>
        <v>786</v>
      </c>
      <c r="K178" s="15" t="s">
        <v>337</v>
      </c>
    </row>
    <row r="179" spans="1:11" ht="18.75" customHeight="1" x14ac:dyDescent="0.2">
      <c r="A179" s="13" t="s">
        <v>166</v>
      </c>
      <c r="B179" s="14">
        <v>3788</v>
      </c>
      <c r="C179" s="14">
        <v>2828</v>
      </c>
      <c r="D179" s="14">
        <f t="shared" si="41"/>
        <v>6616</v>
      </c>
      <c r="E179" s="14">
        <v>3</v>
      </c>
      <c r="F179" s="14">
        <v>2</v>
      </c>
      <c r="G179" s="14">
        <f t="shared" si="42"/>
        <v>5</v>
      </c>
      <c r="H179" s="14">
        <f t="shared" si="43"/>
        <v>3791</v>
      </c>
      <c r="I179" s="14">
        <f t="shared" si="44"/>
        <v>2830</v>
      </c>
      <c r="J179" s="14">
        <f t="shared" si="45"/>
        <v>6621</v>
      </c>
      <c r="K179" s="15" t="s">
        <v>167</v>
      </c>
    </row>
    <row r="180" spans="1:11" ht="18.75" customHeight="1" x14ac:dyDescent="0.2">
      <c r="A180" s="13" t="s">
        <v>168</v>
      </c>
      <c r="B180" s="14" t="s">
        <v>169</v>
      </c>
      <c r="C180" s="14" t="s">
        <v>169</v>
      </c>
      <c r="D180" s="14" t="s">
        <v>169</v>
      </c>
      <c r="E180" s="14" t="s">
        <v>169</v>
      </c>
      <c r="F180" s="14" t="s">
        <v>169</v>
      </c>
      <c r="G180" s="14" t="s">
        <v>169</v>
      </c>
      <c r="H180" s="14" t="s">
        <v>169</v>
      </c>
      <c r="I180" s="14" t="s">
        <v>169</v>
      </c>
      <c r="J180" s="14" t="s">
        <v>169</v>
      </c>
      <c r="K180" s="15" t="s">
        <v>341</v>
      </c>
    </row>
    <row r="181" spans="1:11" ht="18.75" customHeight="1" x14ac:dyDescent="0.2">
      <c r="A181" s="13" t="s">
        <v>175</v>
      </c>
      <c r="B181" s="14">
        <v>4727</v>
      </c>
      <c r="C181" s="14">
        <v>2228</v>
      </c>
      <c r="D181" s="14">
        <f t="shared" si="41"/>
        <v>6955</v>
      </c>
      <c r="E181" s="14">
        <v>0</v>
      </c>
      <c r="F181" s="14">
        <v>0</v>
      </c>
      <c r="G181" s="14">
        <f t="shared" si="42"/>
        <v>0</v>
      </c>
      <c r="H181" s="14">
        <f t="shared" ref="H181:H189" si="46">SUM(E181,B181)</f>
        <v>4727</v>
      </c>
      <c r="I181" s="14">
        <f t="shared" ref="I181:I189" si="47">SUM(F181,C181)</f>
        <v>2228</v>
      </c>
      <c r="J181" s="14">
        <f t="shared" ref="J181:J189" si="48">SUM(H181:I181)</f>
        <v>6955</v>
      </c>
      <c r="K181" s="15" t="s">
        <v>340</v>
      </c>
    </row>
    <row r="182" spans="1:11" ht="18.75" customHeight="1" x14ac:dyDescent="0.2">
      <c r="A182" s="13" t="s">
        <v>177</v>
      </c>
      <c r="B182" s="14">
        <v>2912</v>
      </c>
      <c r="C182" s="14">
        <v>1898</v>
      </c>
      <c r="D182" s="14">
        <f t="shared" si="41"/>
        <v>4810</v>
      </c>
      <c r="E182" s="14">
        <v>1</v>
      </c>
      <c r="F182" s="14">
        <v>0</v>
      </c>
      <c r="G182" s="14">
        <f t="shared" si="42"/>
        <v>1</v>
      </c>
      <c r="H182" s="14">
        <f t="shared" si="46"/>
        <v>2913</v>
      </c>
      <c r="I182" s="14">
        <f t="shared" si="47"/>
        <v>1898</v>
      </c>
      <c r="J182" s="14">
        <f t="shared" si="48"/>
        <v>4811</v>
      </c>
      <c r="K182" s="15" t="s">
        <v>342</v>
      </c>
    </row>
    <row r="183" spans="1:11" ht="18.75" customHeight="1" x14ac:dyDescent="0.2">
      <c r="A183" s="13" t="s">
        <v>181</v>
      </c>
      <c r="B183" s="14">
        <v>4620</v>
      </c>
      <c r="C183" s="14">
        <v>1437</v>
      </c>
      <c r="D183" s="14">
        <f t="shared" si="41"/>
        <v>6057</v>
      </c>
      <c r="E183" s="14">
        <v>2</v>
      </c>
      <c r="F183" s="14">
        <v>0</v>
      </c>
      <c r="G183" s="14">
        <f t="shared" si="42"/>
        <v>2</v>
      </c>
      <c r="H183" s="14">
        <f t="shared" si="46"/>
        <v>4622</v>
      </c>
      <c r="I183" s="14">
        <f t="shared" si="47"/>
        <v>1437</v>
      </c>
      <c r="J183" s="14">
        <f t="shared" si="48"/>
        <v>6059</v>
      </c>
      <c r="K183" s="15" t="s">
        <v>182</v>
      </c>
    </row>
    <row r="184" spans="1:11" ht="18.75" customHeight="1" x14ac:dyDescent="0.2">
      <c r="A184" s="13" t="s">
        <v>183</v>
      </c>
      <c r="B184" s="14">
        <v>824</v>
      </c>
      <c r="C184" s="14">
        <v>489</v>
      </c>
      <c r="D184" s="14">
        <f t="shared" si="41"/>
        <v>1313</v>
      </c>
      <c r="E184" s="14">
        <v>0</v>
      </c>
      <c r="F184" s="14">
        <v>0</v>
      </c>
      <c r="G184" s="14">
        <f t="shared" si="42"/>
        <v>0</v>
      </c>
      <c r="H184" s="14">
        <f t="shared" si="46"/>
        <v>824</v>
      </c>
      <c r="I184" s="14">
        <f t="shared" si="47"/>
        <v>489</v>
      </c>
      <c r="J184" s="14">
        <f t="shared" si="48"/>
        <v>1313</v>
      </c>
      <c r="K184" s="15" t="s">
        <v>184</v>
      </c>
    </row>
    <row r="185" spans="1:11" ht="18.75" customHeight="1" x14ac:dyDescent="0.2">
      <c r="A185" s="13" t="s">
        <v>185</v>
      </c>
      <c r="B185" s="14">
        <v>2632</v>
      </c>
      <c r="C185" s="14">
        <v>1515</v>
      </c>
      <c r="D185" s="14">
        <f t="shared" si="41"/>
        <v>4147</v>
      </c>
      <c r="E185" s="14">
        <v>0</v>
      </c>
      <c r="F185" s="14">
        <v>0</v>
      </c>
      <c r="G185" s="14">
        <f t="shared" si="42"/>
        <v>0</v>
      </c>
      <c r="H185" s="14">
        <f t="shared" si="46"/>
        <v>2632</v>
      </c>
      <c r="I185" s="14">
        <f t="shared" si="47"/>
        <v>1515</v>
      </c>
      <c r="J185" s="14">
        <f t="shared" si="48"/>
        <v>4147</v>
      </c>
      <c r="K185" s="15" t="s">
        <v>186</v>
      </c>
    </row>
    <row r="186" spans="1:11" ht="18.75" customHeight="1" x14ac:dyDescent="0.2">
      <c r="A186" s="13" t="s">
        <v>187</v>
      </c>
      <c r="B186" s="14">
        <v>714</v>
      </c>
      <c r="C186" s="14">
        <v>254</v>
      </c>
      <c r="D186" s="14">
        <f t="shared" si="41"/>
        <v>968</v>
      </c>
      <c r="E186" s="14">
        <v>0</v>
      </c>
      <c r="F186" s="14">
        <v>0</v>
      </c>
      <c r="G186" s="14">
        <f t="shared" si="42"/>
        <v>0</v>
      </c>
      <c r="H186" s="14">
        <f t="shared" si="46"/>
        <v>714</v>
      </c>
      <c r="I186" s="14">
        <f t="shared" si="47"/>
        <v>254</v>
      </c>
      <c r="J186" s="14">
        <f t="shared" si="48"/>
        <v>968</v>
      </c>
      <c r="K186" s="15" t="s">
        <v>188</v>
      </c>
    </row>
    <row r="187" spans="1:11" ht="18.75" customHeight="1" x14ac:dyDescent="0.2">
      <c r="A187" s="13" t="s">
        <v>220</v>
      </c>
      <c r="B187" s="14">
        <v>440</v>
      </c>
      <c r="C187" s="14">
        <v>102</v>
      </c>
      <c r="D187" s="14">
        <f t="shared" si="41"/>
        <v>542</v>
      </c>
      <c r="E187" s="14">
        <v>0</v>
      </c>
      <c r="F187" s="14">
        <v>0</v>
      </c>
      <c r="G187" s="14">
        <f t="shared" si="42"/>
        <v>0</v>
      </c>
      <c r="H187" s="14">
        <f t="shared" si="46"/>
        <v>440</v>
      </c>
      <c r="I187" s="14">
        <f t="shared" si="47"/>
        <v>102</v>
      </c>
      <c r="J187" s="14">
        <f t="shared" si="48"/>
        <v>542</v>
      </c>
      <c r="K187" s="15" t="s">
        <v>266</v>
      </c>
    </row>
    <row r="188" spans="1:11" ht="18.75" customHeight="1" x14ac:dyDescent="0.2">
      <c r="A188" s="13" t="s">
        <v>190</v>
      </c>
      <c r="B188" s="14">
        <v>3380</v>
      </c>
      <c r="C188" s="14">
        <v>1887</v>
      </c>
      <c r="D188" s="14">
        <f t="shared" si="41"/>
        <v>5267</v>
      </c>
      <c r="E188" s="14">
        <v>0</v>
      </c>
      <c r="F188" s="14">
        <v>0</v>
      </c>
      <c r="G188" s="14">
        <f t="shared" si="42"/>
        <v>0</v>
      </c>
      <c r="H188" s="14">
        <f t="shared" si="46"/>
        <v>3380</v>
      </c>
      <c r="I188" s="14">
        <f t="shared" si="47"/>
        <v>1887</v>
      </c>
      <c r="J188" s="14">
        <f t="shared" si="48"/>
        <v>5267</v>
      </c>
      <c r="K188" s="15" t="s">
        <v>191</v>
      </c>
    </row>
    <row r="189" spans="1:11" ht="18.75" customHeight="1" thickBot="1" x14ac:dyDescent="0.25">
      <c r="A189" s="10" t="s">
        <v>193</v>
      </c>
      <c r="B189" s="11">
        <v>3246</v>
      </c>
      <c r="C189" s="11">
        <v>1832</v>
      </c>
      <c r="D189" s="11">
        <f t="shared" si="41"/>
        <v>5078</v>
      </c>
      <c r="E189" s="11">
        <v>0</v>
      </c>
      <c r="F189" s="11">
        <v>0</v>
      </c>
      <c r="G189" s="11">
        <f t="shared" si="42"/>
        <v>0</v>
      </c>
      <c r="H189" s="11">
        <f t="shared" si="46"/>
        <v>3246</v>
      </c>
      <c r="I189" s="11">
        <f t="shared" si="47"/>
        <v>1832</v>
      </c>
      <c r="J189" s="11">
        <f t="shared" si="48"/>
        <v>5078</v>
      </c>
      <c r="K189" s="12" t="s">
        <v>194</v>
      </c>
    </row>
    <row r="190" spans="1:11" ht="16.5" customHeight="1" thickTop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6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s="76" customFormat="1" ht="16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s="76" customFormat="1" ht="16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6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6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s="92" customFormat="1" ht="16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s="92" customFormat="1" ht="16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27" customHeight="1" thickBot="1" x14ac:dyDescent="0.3">
      <c r="A198" s="4" t="s">
        <v>227</v>
      </c>
      <c r="B198" s="108"/>
      <c r="C198" s="108"/>
      <c r="D198" s="108"/>
      <c r="E198" s="108"/>
      <c r="F198" s="108"/>
      <c r="G198" s="108"/>
      <c r="H198" s="108"/>
      <c r="I198" s="108"/>
      <c r="J198" s="108"/>
      <c r="K198" s="3" t="s">
        <v>239</v>
      </c>
    </row>
    <row r="199" spans="1:11" ht="21" customHeight="1" thickTop="1" x14ac:dyDescent="0.25">
      <c r="A199" s="111" t="s">
        <v>150</v>
      </c>
      <c r="B199" s="110" t="s">
        <v>1</v>
      </c>
      <c r="C199" s="110"/>
      <c r="D199" s="110"/>
      <c r="E199" s="110" t="s">
        <v>2</v>
      </c>
      <c r="F199" s="110"/>
      <c r="G199" s="110"/>
      <c r="H199" s="110" t="s">
        <v>3</v>
      </c>
      <c r="I199" s="110"/>
      <c r="J199" s="110"/>
      <c r="K199" s="111" t="s">
        <v>157</v>
      </c>
    </row>
    <row r="200" spans="1:11" ht="21" customHeight="1" x14ac:dyDescent="0.25">
      <c r="A200" s="112"/>
      <c r="B200" s="109" t="s">
        <v>5</v>
      </c>
      <c r="C200" s="109"/>
      <c r="D200" s="109"/>
      <c r="E200" s="109" t="s">
        <v>6</v>
      </c>
      <c r="F200" s="109"/>
      <c r="G200" s="109"/>
      <c r="H200" s="109" t="s">
        <v>7</v>
      </c>
      <c r="I200" s="109"/>
      <c r="J200" s="109"/>
      <c r="K200" s="112"/>
    </row>
    <row r="201" spans="1:11" ht="21" customHeight="1" x14ac:dyDescent="0.25">
      <c r="A201" s="112"/>
      <c r="B201" s="5" t="s">
        <v>8</v>
      </c>
      <c r="C201" s="5" t="s">
        <v>9</v>
      </c>
      <c r="D201" s="5" t="s">
        <v>10</v>
      </c>
      <c r="E201" s="5" t="s">
        <v>8</v>
      </c>
      <c r="F201" s="5" t="s">
        <v>9</v>
      </c>
      <c r="G201" s="5" t="s">
        <v>10</v>
      </c>
      <c r="H201" s="5" t="s">
        <v>8</v>
      </c>
      <c r="I201" s="5" t="s">
        <v>9</v>
      </c>
      <c r="J201" s="5" t="s">
        <v>10</v>
      </c>
      <c r="K201" s="112"/>
    </row>
    <row r="202" spans="1:11" ht="21" customHeight="1" thickBot="1" x14ac:dyDescent="0.3">
      <c r="A202" s="113"/>
      <c r="B202" s="6" t="s">
        <v>11</v>
      </c>
      <c r="C202" s="6" t="s">
        <v>12</v>
      </c>
      <c r="D202" s="6" t="s">
        <v>7</v>
      </c>
      <c r="E202" s="6" t="s">
        <v>11</v>
      </c>
      <c r="F202" s="6" t="s">
        <v>12</v>
      </c>
      <c r="G202" s="6" t="s">
        <v>7</v>
      </c>
      <c r="H202" s="6" t="s">
        <v>11</v>
      </c>
      <c r="I202" s="6" t="s">
        <v>12</v>
      </c>
      <c r="J202" s="6" t="s">
        <v>7</v>
      </c>
      <c r="K202" s="113"/>
    </row>
    <row r="203" spans="1:11" ht="21" customHeight="1" x14ac:dyDescent="0.2">
      <c r="A203" s="13" t="s">
        <v>195</v>
      </c>
      <c r="B203" s="14">
        <v>3418</v>
      </c>
      <c r="C203" s="14">
        <v>2461</v>
      </c>
      <c r="D203" s="14">
        <f>SUM(B203:C203)</f>
        <v>5879</v>
      </c>
      <c r="E203" s="14">
        <v>0</v>
      </c>
      <c r="F203" s="14">
        <v>0</v>
      </c>
      <c r="G203" s="14">
        <f>SUM(E203:F203)</f>
        <v>0</v>
      </c>
      <c r="H203" s="14">
        <f>SUM(E203,B203)</f>
        <v>3418</v>
      </c>
      <c r="I203" s="14">
        <f>SUM(F203,C203)</f>
        <v>2461</v>
      </c>
      <c r="J203" s="14">
        <f>SUM(H203:I203)</f>
        <v>5879</v>
      </c>
      <c r="K203" s="15" t="s">
        <v>196</v>
      </c>
    </row>
    <row r="204" spans="1:11" ht="21" customHeight="1" x14ac:dyDescent="0.2">
      <c r="A204" s="13" t="s">
        <v>197</v>
      </c>
      <c r="B204" s="14">
        <v>2980</v>
      </c>
      <c r="C204" s="14">
        <v>1706</v>
      </c>
      <c r="D204" s="14">
        <f t="shared" ref="D204:D217" si="49">SUM(B204:C204)</f>
        <v>4686</v>
      </c>
      <c r="E204" s="14">
        <v>0</v>
      </c>
      <c r="F204" s="14">
        <v>0</v>
      </c>
      <c r="G204" s="14">
        <f t="shared" ref="G204:G218" si="50">SUM(E204:F204)</f>
        <v>0</v>
      </c>
      <c r="H204" s="14">
        <f t="shared" ref="H204:H210" si="51">SUM(E204,B204)</f>
        <v>2980</v>
      </c>
      <c r="I204" s="14">
        <f t="shared" ref="I204:I210" si="52">SUM(F204,C204)</f>
        <v>1706</v>
      </c>
      <c r="J204" s="14">
        <f t="shared" ref="J204:J210" si="53">SUM(H204:I204)</f>
        <v>4686</v>
      </c>
      <c r="K204" s="15" t="s">
        <v>198</v>
      </c>
    </row>
    <row r="205" spans="1:11" ht="21" customHeight="1" x14ac:dyDescent="0.2">
      <c r="A205" s="13" t="s">
        <v>199</v>
      </c>
      <c r="B205" s="14">
        <v>805</v>
      </c>
      <c r="C205" s="14">
        <v>618</v>
      </c>
      <c r="D205" s="14">
        <f t="shared" si="49"/>
        <v>1423</v>
      </c>
      <c r="E205" s="14">
        <v>0</v>
      </c>
      <c r="F205" s="14">
        <v>0</v>
      </c>
      <c r="G205" s="14">
        <f t="shared" si="50"/>
        <v>0</v>
      </c>
      <c r="H205" s="14">
        <f t="shared" si="51"/>
        <v>805</v>
      </c>
      <c r="I205" s="14">
        <f t="shared" si="52"/>
        <v>618</v>
      </c>
      <c r="J205" s="14">
        <f t="shared" si="53"/>
        <v>1423</v>
      </c>
      <c r="K205" s="15" t="s">
        <v>200</v>
      </c>
    </row>
    <row r="206" spans="1:11" ht="21" customHeight="1" x14ac:dyDescent="0.2">
      <c r="A206" s="13" t="s">
        <v>201</v>
      </c>
      <c r="B206" s="14">
        <v>6092</v>
      </c>
      <c r="C206" s="14">
        <v>3154</v>
      </c>
      <c r="D206" s="14">
        <f t="shared" si="49"/>
        <v>9246</v>
      </c>
      <c r="E206" s="14">
        <v>0</v>
      </c>
      <c r="F206" s="14">
        <v>0</v>
      </c>
      <c r="G206" s="14">
        <f t="shared" si="50"/>
        <v>0</v>
      </c>
      <c r="H206" s="14">
        <f t="shared" si="51"/>
        <v>6092</v>
      </c>
      <c r="I206" s="14">
        <f t="shared" si="52"/>
        <v>3154</v>
      </c>
      <c r="J206" s="14">
        <f t="shared" si="53"/>
        <v>9246</v>
      </c>
      <c r="K206" s="15" t="s">
        <v>202</v>
      </c>
    </row>
    <row r="207" spans="1:11" ht="21" customHeight="1" x14ac:dyDescent="0.2">
      <c r="A207" s="13" t="s">
        <v>203</v>
      </c>
      <c r="B207" s="14">
        <v>2484</v>
      </c>
      <c r="C207" s="14">
        <v>1084</v>
      </c>
      <c r="D207" s="14">
        <f t="shared" si="49"/>
        <v>3568</v>
      </c>
      <c r="E207" s="14">
        <v>0</v>
      </c>
      <c r="F207" s="14">
        <v>0</v>
      </c>
      <c r="G207" s="14">
        <f t="shared" si="50"/>
        <v>0</v>
      </c>
      <c r="H207" s="14">
        <f t="shared" si="51"/>
        <v>2484</v>
      </c>
      <c r="I207" s="14">
        <f t="shared" si="52"/>
        <v>1084</v>
      </c>
      <c r="J207" s="14">
        <f t="shared" si="53"/>
        <v>3568</v>
      </c>
      <c r="K207" s="15" t="s">
        <v>204</v>
      </c>
    </row>
    <row r="208" spans="1:11" ht="21" customHeight="1" x14ac:dyDescent="0.2">
      <c r="A208" s="13" t="s">
        <v>206</v>
      </c>
      <c r="B208" s="14">
        <v>1862</v>
      </c>
      <c r="C208" s="14">
        <v>1187</v>
      </c>
      <c r="D208" s="14">
        <f t="shared" si="49"/>
        <v>3049</v>
      </c>
      <c r="E208" s="14">
        <v>0</v>
      </c>
      <c r="F208" s="14">
        <v>0</v>
      </c>
      <c r="G208" s="14">
        <f t="shared" si="50"/>
        <v>0</v>
      </c>
      <c r="H208" s="14">
        <f t="shared" si="51"/>
        <v>1862</v>
      </c>
      <c r="I208" s="14">
        <f t="shared" si="52"/>
        <v>1187</v>
      </c>
      <c r="J208" s="14">
        <f t="shared" si="53"/>
        <v>3049</v>
      </c>
      <c r="K208" s="15" t="s">
        <v>207</v>
      </c>
    </row>
    <row r="209" spans="1:11" ht="21" customHeight="1" x14ac:dyDescent="0.2">
      <c r="A209" s="13" t="s">
        <v>229</v>
      </c>
      <c r="B209" s="14">
        <v>1630</v>
      </c>
      <c r="C209" s="14">
        <v>859</v>
      </c>
      <c r="D209" s="14">
        <f t="shared" si="49"/>
        <v>2489</v>
      </c>
      <c r="E209" s="14">
        <v>0</v>
      </c>
      <c r="F209" s="14">
        <v>0</v>
      </c>
      <c r="G209" s="14">
        <f t="shared" si="50"/>
        <v>0</v>
      </c>
      <c r="H209" s="14">
        <f t="shared" si="51"/>
        <v>1630</v>
      </c>
      <c r="I209" s="14">
        <f t="shared" si="52"/>
        <v>859</v>
      </c>
      <c r="J209" s="14">
        <f t="shared" si="53"/>
        <v>2489</v>
      </c>
      <c r="K209" s="15" t="s">
        <v>209</v>
      </c>
    </row>
    <row r="210" spans="1:11" ht="21" customHeight="1" x14ac:dyDescent="0.2">
      <c r="A210" s="13" t="s">
        <v>210</v>
      </c>
      <c r="B210" s="14">
        <v>41</v>
      </c>
      <c r="C210" s="14">
        <v>15</v>
      </c>
      <c r="D210" s="14">
        <f t="shared" si="49"/>
        <v>56</v>
      </c>
      <c r="E210" s="14">
        <v>0</v>
      </c>
      <c r="F210" s="14">
        <v>0</v>
      </c>
      <c r="G210" s="14">
        <f t="shared" si="50"/>
        <v>0</v>
      </c>
      <c r="H210" s="14">
        <f t="shared" si="51"/>
        <v>41</v>
      </c>
      <c r="I210" s="14">
        <f t="shared" si="52"/>
        <v>15</v>
      </c>
      <c r="J210" s="14">
        <f t="shared" si="53"/>
        <v>56</v>
      </c>
      <c r="K210" s="15" t="s">
        <v>284</v>
      </c>
    </row>
    <row r="211" spans="1:11" ht="21" customHeight="1" x14ac:dyDescent="0.2">
      <c r="A211" s="13" t="s">
        <v>212</v>
      </c>
      <c r="B211" s="14">
        <f>SUM(B203:B210,B176:B189)</f>
        <v>59796</v>
      </c>
      <c r="C211" s="14">
        <f>SUM(C203:C210,C176:C189)</f>
        <v>35629</v>
      </c>
      <c r="D211" s="14">
        <f t="shared" si="49"/>
        <v>95425</v>
      </c>
      <c r="E211" s="14">
        <f>SUM(E203:E210,E176:E189)</f>
        <v>9</v>
      </c>
      <c r="F211" s="14">
        <f>SUM(F203:F210,F176:F189)</f>
        <v>9</v>
      </c>
      <c r="G211" s="14">
        <f t="shared" si="50"/>
        <v>18</v>
      </c>
      <c r="H211" s="14">
        <f>SUM(E211,B211)</f>
        <v>59805</v>
      </c>
      <c r="I211" s="14">
        <f>SUM(F211,C211)</f>
        <v>35638</v>
      </c>
      <c r="J211" s="14">
        <f>SUM(H211:I211)</f>
        <v>95443</v>
      </c>
      <c r="K211" s="15" t="s">
        <v>289</v>
      </c>
    </row>
    <row r="212" spans="1:11" ht="21" customHeight="1" x14ac:dyDescent="0.2">
      <c r="A212" s="13" t="s">
        <v>214</v>
      </c>
      <c r="B212" s="14">
        <v>1584</v>
      </c>
      <c r="C212" s="14">
        <v>433</v>
      </c>
      <c r="D212" s="14">
        <v>2017</v>
      </c>
      <c r="E212" s="14">
        <v>0</v>
      </c>
      <c r="F212" s="14">
        <v>0</v>
      </c>
      <c r="G212" s="14">
        <f t="shared" si="50"/>
        <v>0</v>
      </c>
      <c r="H212" s="14">
        <f>SUM(E212,B212)</f>
        <v>1584</v>
      </c>
      <c r="I212" s="14">
        <f>SUM(F212,C212)</f>
        <v>433</v>
      </c>
      <c r="J212" s="14">
        <f>SUM(H212:I212)</f>
        <v>2017</v>
      </c>
      <c r="K212" s="15" t="s">
        <v>350</v>
      </c>
    </row>
    <row r="213" spans="1:11" ht="21" customHeight="1" x14ac:dyDescent="0.2">
      <c r="A213" s="13" t="s">
        <v>215</v>
      </c>
      <c r="B213" s="14">
        <v>3923</v>
      </c>
      <c r="C213" s="14">
        <v>2483</v>
      </c>
      <c r="D213" s="14">
        <f t="shared" si="49"/>
        <v>6406</v>
      </c>
      <c r="E213" s="14">
        <v>1</v>
      </c>
      <c r="F213" s="14">
        <v>2</v>
      </c>
      <c r="G213" s="14">
        <f t="shared" si="50"/>
        <v>3</v>
      </c>
      <c r="H213" s="14">
        <f t="shared" ref="H213:I215" si="54">SUM(E213,B213)</f>
        <v>3924</v>
      </c>
      <c r="I213" s="14">
        <f t="shared" si="54"/>
        <v>2485</v>
      </c>
      <c r="J213" s="14">
        <f t="shared" ref="J213:J215" si="55">SUM(H213:I213)</f>
        <v>6409</v>
      </c>
      <c r="K213" s="15" t="s">
        <v>352</v>
      </c>
    </row>
    <row r="214" spans="1:11" ht="21" customHeight="1" x14ac:dyDescent="0.2">
      <c r="A214" s="13" t="s">
        <v>216</v>
      </c>
      <c r="B214" s="14">
        <v>1257</v>
      </c>
      <c r="C214" s="14">
        <v>345</v>
      </c>
      <c r="D214" s="14">
        <f t="shared" si="49"/>
        <v>1602</v>
      </c>
      <c r="E214" s="14">
        <v>0</v>
      </c>
      <c r="F214" s="14">
        <v>0</v>
      </c>
      <c r="G214" s="14">
        <f t="shared" si="50"/>
        <v>0</v>
      </c>
      <c r="H214" s="14">
        <f t="shared" si="54"/>
        <v>1257</v>
      </c>
      <c r="I214" s="14">
        <f t="shared" si="54"/>
        <v>345</v>
      </c>
      <c r="J214" s="14">
        <f t="shared" si="55"/>
        <v>1602</v>
      </c>
      <c r="K214" s="15" t="s">
        <v>351</v>
      </c>
    </row>
    <row r="215" spans="1:11" ht="21" customHeight="1" x14ac:dyDescent="0.2">
      <c r="A215" s="13" t="s">
        <v>217</v>
      </c>
      <c r="B215" s="14">
        <v>1698</v>
      </c>
      <c r="C215" s="14">
        <v>559</v>
      </c>
      <c r="D215" s="14">
        <f t="shared" si="49"/>
        <v>2257</v>
      </c>
      <c r="E215" s="14">
        <v>0</v>
      </c>
      <c r="F215" s="14">
        <v>0</v>
      </c>
      <c r="G215" s="14">
        <f t="shared" si="50"/>
        <v>0</v>
      </c>
      <c r="H215" s="14">
        <f t="shared" si="54"/>
        <v>1698</v>
      </c>
      <c r="I215" s="14">
        <f t="shared" si="54"/>
        <v>559</v>
      </c>
      <c r="J215" s="14">
        <f t="shared" si="55"/>
        <v>2257</v>
      </c>
      <c r="K215" s="15" t="s">
        <v>353</v>
      </c>
    </row>
    <row r="216" spans="1:11" ht="21" customHeight="1" x14ac:dyDescent="0.2">
      <c r="A216" s="13" t="s">
        <v>218</v>
      </c>
      <c r="B216" s="14">
        <v>30277</v>
      </c>
      <c r="C216" s="14">
        <v>9911</v>
      </c>
      <c r="D216" s="14">
        <v>40188</v>
      </c>
      <c r="E216" s="14">
        <v>8</v>
      </c>
      <c r="F216" s="14">
        <v>3</v>
      </c>
      <c r="G216" s="14">
        <f t="shared" si="50"/>
        <v>11</v>
      </c>
      <c r="H216" s="14">
        <v>30285</v>
      </c>
      <c r="I216" s="14">
        <v>9914</v>
      </c>
      <c r="J216" s="14">
        <v>40199</v>
      </c>
      <c r="K216" s="15" t="s">
        <v>219</v>
      </c>
    </row>
    <row r="217" spans="1:11" ht="21" customHeight="1" thickBot="1" x14ac:dyDescent="0.25">
      <c r="A217" s="16" t="s">
        <v>155</v>
      </c>
      <c r="B217" s="17">
        <f>SUM(B211,B212:B216)</f>
        <v>98535</v>
      </c>
      <c r="C217" s="17">
        <f t="shared" ref="C217:J217" si="56">SUM(C211,C212:C216)</f>
        <v>49360</v>
      </c>
      <c r="D217" s="17">
        <f t="shared" si="49"/>
        <v>147895</v>
      </c>
      <c r="E217" s="17">
        <f t="shared" si="56"/>
        <v>18</v>
      </c>
      <c r="F217" s="17">
        <f t="shared" si="56"/>
        <v>14</v>
      </c>
      <c r="G217" s="17">
        <f t="shared" si="50"/>
        <v>32</v>
      </c>
      <c r="H217" s="17">
        <f t="shared" si="56"/>
        <v>98553</v>
      </c>
      <c r="I217" s="17">
        <f t="shared" si="56"/>
        <v>49374</v>
      </c>
      <c r="J217" s="17">
        <f t="shared" si="56"/>
        <v>147927</v>
      </c>
      <c r="K217" s="18" t="s">
        <v>105</v>
      </c>
    </row>
    <row r="218" spans="1:11" ht="21" customHeight="1" thickBot="1" x14ac:dyDescent="0.25">
      <c r="A218" s="19" t="s">
        <v>154</v>
      </c>
      <c r="B218" s="20">
        <f>SUM(B217,B174)</f>
        <v>345348</v>
      </c>
      <c r="C218" s="20">
        <f>SUM(C217,C174)</f>
        <v>302250</v>
      </c>
      <c r="D218" s="20">
        <f>SUM(D217,D174)</f>
        <v>647598</v>
      </c>
      <c r="E218" s="20">
        <f>SUM(E217,E174)</f>
        <v>64</v>
      </c>
      <c r="F218" s="20">
        <f>SUM(F217,F174)</f>
        <v>108</v>
      </c>
      <c r="G218" s="20">
        <f t="shared" si="50"/>
        <v>172</v>
      </c>
      <c r="H218" s="20">
        <f>SUM(H217,H174)</f>
        <v>345412</v>
      </c>
      <c r="I218" s="20">
        <f>SUM(I217,I174)</f>
        <v>302358</v>
      </c>
      <c r="J218" s="20">
        <f>SUM(J217,J174)</f>
        <v>647770</v>
      </c>
      <c r="K218" s="21" t="s">
        <v>7</v>
      </c>
    </row>
    <row r="219" spans="1:11" ht="16.5" customHeight="1" thickTop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s="76" customFormat="1" ht="16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s="76" customFormat="1" ht="16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s="76" customFormat="1" ht="16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s="76" customFormat="1" ht="16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s="76" customFormat="1" ht="16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s="92" customFormat="1" ht="16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s="92" customFormat="1" ht="16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s="92" customFormat="1" ht="16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s="92" customFormat="1" ht="16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s="92" customFormat="1" ht="16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s="92" customFormat="1" ht="16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s="92" customFormat="1" ht="16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s="92" customFormat="1" ht="16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s="92" customFormat="1" ht="16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s="92" customFormat="1" ht="16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s="92" customFormat="1" ht="16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28.5" customHeight="1" x14ac:dyDescent="0.25">
      <c r="A236" s="114" t="s">
        <v>1537</v>
      </c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</row>
    <row r="237" spans="1:11" ht="28.5" customHeight="1" x14ac:dyDescent="0.2">
      <c r="A237" s="115" t="s">
        <v>354</v>
      </c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</row>
    <row r="238" spans="1:11" ht="22.5" customHeight="1" thickBot="1" x14ac:dyDescent="0.3">
      <c r="A238" s="4" t="s">
        <v>231</v>
      </c>
      <c r="B238" s="108"/>
      <c r="C238" s="108"/>
      <c r="D238" s="108"/>
      <c r="E238" s="108"/>
      <c r="F238" s="108"/>
      <c r="G238" s="108"/>
      <c r="H238" s="108"/>
      <c r="I238" s="108"/>
      <c r="J238" s="108"/>
      <c r="K238" s="3" t="s">
        <v>240</v>
      </c>
    </row>
    <row r="239" spans="1:11" ht="20.100000000000001" customHeight="1" thickTop="1" x14ac:dyDescent="0.25">
      <c r="A239" s="111" t="s">
        <v>150</v>
      </c>
      <c r="B239" s="110" t="s">
        <v>1</v>
      </c>
      <c r="C239" s="110"/>
      <c r="D239" s="110"/>
      <c r="E239" s="110" t="s">
        <v>2</v>
      </c>
      <c r="F239" s="110"/>
      <c r="G239" s="110"/>
      <c r="H239" s="110" t="s">
        <v>3</v>
      </c>
      <c r="I239" s="110"/>
      <c r="J239" s="110"/>
      <c r="K239" s="111" t="s">
        <v>157</v>
      </c>
    </row>
    <row r="240" spans="1:11" ht="20.100000000000001" customHeight="1" x14ac:dyDescent="0.25">
      <c r="A240" s="112"/>
      <c r="B240" s="109" t="s">
        <v>5</v>
      </c>
      <c r="C240" s="109"/>
      <c r="D240" s="109"/>
      <c r="E240" s="109" t="s">
        <v>6</v>
      </c>
      <c r="F240" s="109"/>
      <c r="G240" s="109"/>
      <c r="H240" s="109" t="s">
        <v>7</v>
      </c>
      <c r="I240" s="109"/>
      <c r="J240" s="109"/>
      <c r="K240" s="112"/>
    </row>
    <row r="241" spans="1:11" ht="20.100000000000001" customHeight="1" x14ac:dyDescent="0.25">
      <c r="A241" s="112"/>
      <c r="B241" s="5" t="s">
        <v>8</v>
      </c>
      <c r="C241" s="5" t="s">
        <v>67</v>
      </c>
      <c r="D241" s="5" t="s">
        <v>10</v>
      </c>
      <c r="E241" s="5" t="s">
        <v>8</v>
      </c>
      <c r="F241" s="5" t="s">
        <v>67</v>
      </c>
      <c r="G241" s="5" t="s">
        <v>10</v>
      </c>
      <c r="H241" s="5" t="s">
        <v>8</v>
      </c>
      <c r="I241" s="5" t="s">
        <v>67</v>
      </c>
      <c r="J241" s="5" t="s">
        <v>10</v>
      </c>
      <c r="K241" s="112"/>
    </row>
    <row r="242" spans="1:11" ht="20.100000000000001" customHeight="1" thickBot="1" x14ac:dyDescent="0.3">
      <c r="A242" s="113"/>
      <c r="B242" s="6" t="s">
        <v>11</v>
      </c>
      <c r="C242" s="6" t="s">
        <v>12</v>
      </c>
      <c r="D242" s="6" t="s">
        <v>7</v>
      </c>
      <c r="E242" s="6" t="s">
        <v>11</v>
      </c>
      <c r="F242" s="6" t="s">
        <v>12</v>
      </c>
      <c r="G242" s="6" t="s">
        <v>7</v>
      </c>
      <c r="H242" s="6" t="s">
        <v>11</v>
      </c>
      <c r="I242" s="6" t="s">
        <v>12</v>
      </c>
      <c r="J242" s="6" t="s">
        <v>7</v>
      </c>
      <c r="K242" s="113"/>
    </row>
    <row r="243" spans="1:11" ht="15.75" customHeight="1" x14ac:dyDescent="0.2">
      <c r="A243" s="13" t="s">
        <v>13</v>
      </c>
      <c r="B243" s="14"/>
      <c r="C243" s="14"/>
      <c r="D243" s="14"/>
      <c r="E243" s="14"/>
      <c r="F243" s="14"/>
      <c r="G243" s="14"/>
      <c r="H243" s="14"/>
      <c r="I243" s="14"/>
      <c r="J243" s="14"/>
      <c r="K243" s="15" t="s">
        <v>103</v>
      </c>
    </row>
    <row r="244" spans="1:11" ht="15.75" customHeight="1" x14ac:dyDescent="0.2">
      <c r="A244" s="13" t="s">
        <v>158</v>
      </c>
      <c r="B244" s="14">
        <v>3042</v>
      </c>
      <c r="C244" s="14">
        <v>3376</v>
      </c>
      <c r="D244" s="14">
        <f>SUM(B244:C244)</f>
        <v>6418</v>
      </c>
      <c r="E244" s="14">
        <v>6</v>
      </c>
      <c r="F244" s="14">
        <v>7</v>
      </c>
      <c r="G244" s="14">
        <f>SUM(E244:F244)</f>
        <v>13</v>
      </c>
      <c r="H244" s="14">
        <f>SUM(E244,B244)</f>
        <v>3048</v>
      </c>
      <c r="I244" s="14">
        <f t="shared" ref="I244:J244" si="57">SUM(F244,C244)</f>
        <v>3383</v>
      </c>
      <c r="J244" s="14">
        <f t="shared" si="57"/>
        <v>6431</v>
      </c>
      <c r="K244" s="15" t="s">
        <v>159</v>
      </c>
    </row>
    <row r="245" spans="1:11" ht="15.75" customHeight="1" x14ac:dyDescent="0.2">
      <c r="A245" s="13" t="s">
        <v>160</v>
      </c>
      <c r="B245" s="14">
        <v>1527</v>
      </c>
      <c r="C245" s="14">
        <v>1499</v>
      </c>
      <c r="D245" s="14">
        <f t="shared" ref="D245:D258" si="58">SUM(B245:C245)</f>
        <v>3026</v>
      </c>
      <c r="E245" s="14">
        <v>1</v>
      </c>
      <c r="F245" s="14">
        <v>2</v>
      </c>
      <c r="G245" s="14">
        <f t="shared" ref="G245:G252" si="59">SUM(E245:F245)</f>
        <v>3</v>
      </c>
      <c r="H245" s="14">
        <f t="shared" ref="H245:H258" si="60">SUM(E245,B245)</f>
        <v>1528</v>
      </c>
      <c r="I245" s="14">
        <f t="shared" ref="I245:I258" si="61">SUM(F245,C245)</f>
        <v>1501</v>
      </c>
      <c r="J245" s="14">
        <f t="shared" ref="J245:J258" si="62">SUM(G245,D245)</f>
        <v>3029</v>
      </c>
      <c r="K245" s="15" t="s">
        <v>267</v>
      </c>
    </row>
    <row r="246" spans="1:11" ht="15.75" customHeight="1" x14ac:dyDescent="0.2">
      <c r="A246" s="13" t="s">
        <v>162</v>
      </c>
      <c r="B246" s="14">
        <v>902</v>
      </c>
      <c r="C246" s="14">
        <v>648</v>
      </c>
      <c r="D246" s="14">
        <f t="shared" si="58"/>
        <v>1550</v>
      </c>
      <c r="E246" s="14">
        <v>2</v>
      </c>
      <c r="F246" s="14">
        <v>3</v>
      </c>
      <c r="G246" s="14">
        <f t="shared" si="59"/>
        <v>5</v>
      </c>
      <c r="H246" s="14">
        <f t="shared" si="60"/>
        <v>904</v>
      </c>
      <c r="I246" s="14">
        <f t="shared" si="61"/>
        <v>651</v>
      </c>
      <c r="J246" s="14">
        <f t="shared" si="62"/>
        <v>1555</v>
      </c>
      <c r="K246" s="15" t="s">
        <v>337</v>
      </c>
    </row>
    <row r="247" spans="1:11" ht="15.75" customHeight="1" x14ac:dyDescent="0.2">
      <c r="A247" s="13" t="s">
        <v>164</v>
      </c>
      <c r="B247" s="14">
        <v>568</v>
      </c>
      <c r="C247" s="14">
        <v>472</v>
      </c>
      <c r="D247" s="14">
        <f t="shared" si="58"/>
        <v>1040</v>
      </c>
      <c r="E247" s="14">
        <v>0</v>
      </c>
      <c r="F247" s="14">
        <v>0</v>
      </c>
      <c r="G247" s="14">
        <f t="shared" si="59"/>
        <v>0</v>
      </c>
      <c r="H247" s="14">
        <f t="shared" si="60"/>
        <v>568</v>
      </c>
      <c r="I247" s="14">
        <f t="shared" si="61"/>
        <v>472</v>
      </c>
      <c r="J247" s="14">
        <f t="shared" si="62"/>
        <v>1040</v>
      </c>
      <c r="K247" s="15" t="s">
        <v>165</v>
      </c>
    </row>
    <row r="248" spans="1:11" ht="15.75" customHeight="1" x14ac:dyDescent="0.2">
      <c r="A248" s="13" t="s">
        <v>166</v>
      </c>
      <c r="B248" s="14">
        <v>664</v>
      </c>
      <c r="C248" s="14">
        <v>259</v>
      </c>
      <c r="D248" s="14">
        <f t="shared" si="58"/>
        <v>923</v>
      </c>
      <c r="E248" s="14">
        <v>0</v>
      </c>
      <c r="F248" s="14">
        <v>0</v>
      </c>
      <c r="G248" s="14">
        <f t="shared" si="59"/>
        <v>0</v>
      </c>
      <c r="H248" s="14">
        <f t="shared" si="60"/>
        <v>664</v>
      </c>
      <c r="I248" s="14">
        <f t="shared" si="61"/>
        <v>259</v>
      </c>
      <c r="J248" s="14">
        <f t="shared" si="62"/>
        <v>923</v>
      </c>
      <c r="K248" s="15" t="s">
        <v>167</v>
      </c>
    </row>
    <row r="249" spans="1:11" ht="15.75" customHeight="1" x14ac:dyDescent="0.2">
      <c r="A249" s="13" t="s">
        <v>168</v>
      </c>
      <c r="B249" s="14" t="s">
        <v>169</v>
      </c>
      <c r="C249" s="14" t="s">
        <v>169</v>
      </c>
      <c r="D249" s="14" t="s">
        <v>169</v>
      </c>
      <c r="E249" s="14" t="s">
        <v>169</v>
      </c>
      <c r="F249" s="14" t="s">
        <v>169</v>
      </c>
      <c r="G249" s="14" t="s">
        <v>169</v>
      </c>
      <c r="H249" s="14" t="s">
        <v>169</v>
      </c>
      <c r="I249" s="14" t="s">
        <v>169</v>
      </c>
      <c r="J249" s="14" t="s">
        <v>169</v>
      </c>
      <c r="K249" s="15" t="s">
        <v>341</v>
      </c>
    </row>
    <row r="250" spans="1:11" ht="15.75" customHeight="1" x14ac:dyDescent="0.2">
      <c r="A250" s="13" t="s">
        <v>224</v>
      </c>
      <c r="B250" s="14">
        <v>73</v>
      </c>
      <c r="C250" s="14">
        <v>37</v>
      </c>
      <c r="D250" s="14">
        <f t="shared" si="58"/>
        <v>110</v>
      </c>
      <c r="E250" s="14">
        <v>0</v>
      </c>
      <c r="F250" s="14">
        <v>0</v>
      </c>
      <c r="G250" s="14">
        <f t="shared" si="59"/>
        <v>0</v>
      </c>
      <c r="H250" s="14">
        <f t="shared" si="60"/>
        <v>73</v>
      </c>
      <c r="I250" s="14">
        <f t="shared" si="61"/>
        <v>37</v>
      </c>
      <c r="J250" s="14">
        <f t="shared" si="62"/>
        <v>110</v>
      </c>
      <c r="K250" s="15" t="s">
        <v>268</v>
      </c>
    </row>
    <row r="251" spans="1:11" ht="15.75" customHeight="1" x14ac:dyDescent="0.2">
      <c r="A251" s="13" t="s">
        <v>225</v>
      </c>
      <c r="B251" s="14">
        <v>33</v>
      </c>
      <c r="C251" s="14">
        <v>8</v>
      </c>
      <c r="D251" s="14">
        <f t="shared" si="58"/>
        <v>41</v>
      </c>
      <c r="E251" s="14">
        <v>0</v>
      </c>
      <c r="F251" s="14">
        <v>0</v>
      </c>
      <c r="G251" s="14">
        <f t="shared" si="59"/>
        <v>0</v>
      </c>
      <c r="H251" s="14">
        <f t="shared" si="60"/>
        <v>33</v>
      </c>
      <c r="I251" s="14">
        <f t="shared" si="61"/>
        <v>8</v>
      </c>
      <c r="J251" s="14">
        <f t="shared" si="62"/>
        <v>41</v>
      </c>
      <c r="K251" s="15" t="s">
        <v>174</v>
      </c>
    </row>
    <row r="252" spans="1:11" ht="15.75" customHeight="1" x14ac:dyDescent="0.2">
      <c r="A252" s="13" t="s">
        <v>175</v>
      </c>
      <c r="B252" s="14">
        <v>1812</v>
      </c>
      <c r="C252" s="14">
        <v>1029</v>
      </c>
      <c r="D252" s="14">
        <f t="shared" si="58"/>
        <v>2841</v>
      </c>
      <c r="E252" s="14">
        <v>0</v>
      </c>
      <c r="F252" s="14">
        <v>0</v>
      </c>
      <c r="G252" s="14">
        <f t="shared" si="59"/>
        <v>0</v>
      </c>
      <c r="H252" s="14">
        <f t="shared" si="60"/>
        <v>1812</v>
      </c>
      <c r="I252" s="14">
        <f t="shared" si="61"/>
        <v>1029</v>
      </c>
      <c r="J252" s="14">
        <f t="shared" si="62"/>
        <v>2841</v>
      </c>
      <c r="K252" s="15" t="s">
        <v>340</v>
      </c>
    </row>
    <row r="253" spans="1:11" ht="15.75" customHeight="1" x14ac:dyDescent="0.2">
      <c r="A253" s="13" t="s">
        <v>176</v>
      </c>
      <c r="B253" s="14">
        <v>33</v>
      </c>
      <c r="C253" s="14">
        <v>5</v>
      </c>
      <c r="D253" s="14">
        <f t="shared" si="58"/>
        <v>38</v>
      </c>
      <c r="E253" s="14">
        <v>0</v>
      </c>
      <c r="F253" s="14">
        <v>0</v>
      </c>
      <c r="G253" s="14">
        <f>SUM(E253:F253)</f>
        <v>0</v>
      </c>
      <c r="H253" s="14">
        <f t="shared" si="60"/>
        <v>33</v>
      </c>
      <c r="I253" s="14">
        <f t="shared" si="61"/>
        <v>5</v>
      </c>
      <c r="J253" s="14">
        <f t="shared" si="62"/>
        <v>38</v>
      </c>
      <c r="K253" s="15" t="s">
        <v>343</v>
      </c>
    </row>
    <row r="254" spans="1:11" ht="15.75" customHeight="1" x14ac:dyDescent="0.2">
      <c r="A254" s="13" t="s">
        <v>177</v>
      </c>
      <c r="B254" s="14">
        <v>1378</v>
      </c>
      <c r="C254" s="14">
        <v>691</v>
      </c>
      <c r="D254" s="14">
        <f t="shared" si="58"/>
        <v>2069</v>
      </c>
      <c r="E254" s="14">
        <v>0</v>
      </c>
      <c r="F254" s="14">
        <v>1</v>
      </c>
      <c r="G254" s="14">
        <f>SUM(E254:F254)</f>
        <v>1</v>
      </c>
      <c r="H254" s="14">
        <f t="shared" si="60"/>
        <v>1378</v>
      </c>
      <c r="I254" s="14">
        <f t="shared" si="61"/>
        <v>692</v>
      </c>
      <c r="J254" s="14">
        <f t="shared" si="62"/>
        <v>2070</v>
      </c>
      <c r="K254" s="15" t="s">
        <v>178</v>
      </c>
    </row>
    <row r="255" spans="1:11" ht="15.75" customHeight="1" x14ac:dyDescent="0.2">
      <c r="A255" s="13" t="s">
        <v>179</v>
      </c>
      <c r="B255" s="14">
        <v>30</v>
      </c>
      <c r="C255" s="14">
        <v>6</v>
      </c>
      <c r="D255" s="14">
        <f t="shared" si="58"/>
        <v>36</v>
      </c>
      <c r="E255" s="14">
        <v>0</v>
      </c>
      <c r="F255" s="14">
        <v>0</v>
      </c>
      <c r="G255" s="14">
        <f t="shared" ref="G255:G258" si="63">SUM(E255:F255)</f>
        <v>0</v>
      </c>
      <c r="H255" s="14">
        <f t="shared" si="60"/>
        <v>30</v>
      </c>
      <c r="I255" s="14">
        <f t="shared" si="61"/>
        <v>6</v>
      </c>
      <c r="J255" s="14">
        <f t="shared" si="62"/>
        <v>36</v>
      </c>
      <c r="K255" s="15" t="s">
        <v>180</v>
      </c>
    </row>
    <row r="256" spans="1:11" ht="15.75" customHeight="1" x14ac:dyDescent="0.2">
      <c r="A256" s="13" t="s">
        <v>181</v>
      </c>
      <c r="B256" s="14">
        <v>1437</v>
      </c>
      <c r="C256" s="14">
        <v>440</v>
      </c>
      <c r="D256" s="14">
        <f t="shared" si="58"/>
        <v>1877</v>
      </c>
      <c r="E256" s="14">
        <v>2</v>
      </c>
      <c r="F256" s="14">
        <v>1</v>
      </c>
      <c r="G256" s="14">
        <f t="shared" si="63"/>
        <v>3</v>
      </c>
      <c r="H256" s="14">
        <f t="shared" si="60"/>
        <v>1439</v>
      </c>
      <c r="I256" s="14">
        <f t="shared" si="61"/>
        <v>441</v>
      </c>
      <c r="J256" s="14">
        <f t="shared" si="62"/>
        <v>1880</v>
      </c>
      <c r="K256" s="15" t="s">
        <v>182</v>
      </c>
    </row>
    <row r="257" spans="1:11" ht="15.75" customHeight="1" x14ac:dyDescent="0.2">
      <c r="A257" s="13" t="s">
        <v>183</v>
      </c>
      <c r="B257" s="14">
        <v>207</v>
      </c>
      <c r="C257" s="14">
        <v>89</v>
      </c>
      <c r="D257" s="14">
        <f t="shared" si="58"/>
        <v>296</v>
      </c>
      <c r="E257" s="14">
        <v>0</v>
      </c>
      <c r="F257" s="14">
        <v>0</v>
      </c>
      <c r="G257" s="14">
        <f t="shared" si="63"/>
        <v>0</v>
      </c>
      <c r="H257" s="14">
        <f t="shared" si="60"/>
        <v>207</v>
      </c>
      <c r="I257" s="14">
        <f t="shared" si="61"/>
        <v>89</v>
      </c>
      <c r="J257" s="14">
        <f t="shared" si="62"/>
        <v>296</v>
      </c>
      <c r="K257" s="15" t="s">
        <v>184</v>
      </c>
    </row>
    <row r="258" spans="1:11" ht="15.75" customHeight="1" x14ac:dyDescent="0.2">
      <c r="A258" s="13" t="s">
        <v>185</v>
      </c>
      <c r="B258" s="67">
        <v>885</v>
      </c>
      <c r="C258" s="67">
        <v>439</v>
      </c>
      <c r="D258" s="67">
        <f t="shared" si="58"/>
        <v>1324</v>
      </c>
      <c r="E258" s="67">
        <v>0</v>
      </c>
      <c r="F258" s="67">
        <v>0</v>
      </c>
      <c r="G258" s="67">
        <f t="shared" si="63"/>
        <v>0</v>
      </c>
      <c r="H258" s="13">
        <f t="shared" si="60"/>
        <v>885</v>
      </c>
      <c r="I258" s="67">
        <f t="shared" si="61"/>
        <v>439</v>
      </c>
      <c r="J258" s="67">
        <f t="shared" si="62"/>
        <v>1324</v>
      </c>
      <c r="K258" s="15" t="s">
        <v>186</v>
      </c>
    </row>
    <row r="259" spans="1:11" ht="15.75" customHeight="1" x14ac:dyDescent="0.2">
      <c r="A259" s="13" t="s">
        <v>187</v>
      </c>
      <c r="B259" s="67">
        <v>1384</v>
      </c>
      <c r="C259" s="67">
        <v>253</v>
      </c>
      <c r="D259" s="67">
        <f>SUM(B259:C259)</f>
        <v>1637</v>
      </c>
      <c r="E259" s="67">
        <v>3</v>
      </c>
      <c r="F259" s="67">
        <v>0</v>
      </c>
      <c r="G259" s="67">
        <f>SUM(E259:F259)</f>
        <v>3</v>
      </c>
      <c r="H259" s="67">
        <f>SUM(E259,B259)</f>
        <v>1387</v>
      </c>
      <c r="I259" s="67">
        <f t="shared" ref="I259:J259" si="64">SUM(F259,C259)</f>
        <v>253</v>
      </c>
      <c r="J259" s="67">
        <f t="shared" si="64"/>
        <v>1640</v>
      </c>
      <c r="K259" s="15" t="s">
        <v>188</v>
      </c>
    </row>
    <row r="260" spans="1:11" ht="15.75" customHeight="1" x14ac:dyDescent="0.2">
      <c r="A260" s="13" t="s">
        <v>220</v>
      </c>
      <c r="B260" s="14">
        <v>232</v>
      </c>
      <c r="C260" s="14">
        <v>41</v>
      </c>
      <c r="D260" s="14">
        <f t="shared" ref="D260:D290" si="65">SUM(B260:C260)</f>
        <v>273</v>
      </c>
      <c r="E260" s="14">
        <v>0</v>
      </c>
      <c r="F260" s="14">
        <v>0</v>
      </c>
      <c r="G260" s="14">
        <f t="shared" ref="G260:G290" si="66">SUM(E260:F260)</f>
        <v>0</v>
      </c>
      <c r="H260" s="14">
        <f t="shared" ref="H260:H290" si="67">SUM(E260,B260)</f>
        <v>232</v>
      </c>
      <c r="I260" s="14">
        <f t="shared" ref="I260:I290" si="68">SUM(F260,C260)</f>
        <v>41</v>
      </c>
      <c r="J260" s="14">
        <f t="shared" ref="J260:J290" si="69">SUM(G260,D260)</f>
        <v>273</v>
      </c>
      <c r="K260" s="15" t="s">
        <v>266</v>
      </c>
    </row>
    <row r="261" spans="1:11" ht="15.75" customHeight="1" x14ac:dyDescent="0.2">
      <c r="A261" s="13" t="s">
        <v>190</v>
      </c>
      <c r="B261" s="14">
        <v>1270</v>
      </c>
      <c r="C261" s="14">
        <v>689</v>
      </c>
      <c r="D261" s="14">
        <f t="shared" si="65"/>
        <v>1959</v>
      </c>
      <c r="E261" s="14">
        <v>1</v>
      </c>
      <c r="F261" s="14">
        <v>0</v>
      </c>
      <c r="G261" s="14">
        <f t="shared" si="66"/>
        <v>1</v>
      </c>
      <c r="H261" s="14">
        <f t="shared" si="67"/>
        <v>1271</v>
      </c>
      <c r="I261" s="14">
        <f t="shared" si="68"/>
        <v>689</v>
      </c>
      <c r="J261" s="14">
        <f t="shared" si="69"/>
        <v>1960</v>
      </c>
      <c r="K261" s="15" t="s">
        <v>191</v>
      </c>
    </row>
    <row r="262" spans="1:11" ht="15.75" customHeight="1" x14ac:dyDescent="0.2">
      <c r="A262" s="13" t="s">
        <v>226</v>
      </c>
      <c r="B262" s="14">
        <v>251</v>
      </c>
      <c r="C262" s="14">
        <v>112</v>
      </c>
      <c r="D262" s="14">
        <f t="shared" si="65"/>
        <v>363</v>
      </c>
      <c r="E262" s="14">
        <v>1</v>
      </c>
      <c r="F262" s="14">
        <v>0</v>
      </c>
      <c r="G262" s="14">
        <f t="shared" si="66"/>
        <v>1</v>
      </c>
      <c r="H262" s="14">
        <f t="shared" si="67"/>
        <v>252</v>
      </c>
      <c r="I262" s="14">
        <f t="shared" si="68"/>
        <v>112</v>
      </c>
      <c r="J262" s="14">
        <f t="shared" si="69"/>
        <v>364</v>
      </c>
      <c r="K262" s="15" t="s">
        <v>279</v>
      </c>
    </row>
    <row r="263" spans="1:11" ht="15.75" customHeight="1" x14ac:dyDescent="0.2">
      <c r="A263" s="13" t="s">
        <v>193</v>
      </c>
      <c r="B263" s="14">
        <v>917</v>
      </c>
      <c r="C263" s="14">
        <v>406</v>
      </c>
      <c r="D263" s="14">
        <f t="shared" si="65"/>
        <v>1323</v>
      </c>
      <c r="E263" s="14">
        <v>1</v>
      </c>
      <c r="F263" s="14">
        <v>2</v>
      </c>
      <c r="G263" s="14">
        <f t="shared" si="66"/>
        <v>3</v>
      </c>
      <c r="H263" s="14">
        <f t="shared" si="67"/>
        <v>918</v>
      </c>
      <c r="I263" s="14">
        <f t="shared" si="68"/>
        <v>408</v>
      </c>
      <c r="J263" s="14">
        <f t="shared" si="69"/>
        <v>1326</v>
      </c>
      <c r="K263" s="15" t="s">
        <v>194</v>
      </c>
    </row>
    <row r="264" spans="1:11" ht="15.75" customHeight="1" x14ac:dyDescent="0.2">
      <c r="A264" s="13" t="s">
        <v>195</v>
      </c>
      <c r="B264" s="14">
        <v>884</v>
      </c>
      <c r="C264" s="14">
        <v>397</v>
      </c>
      <c r="D264" s="14">
        <f t="shared" si="65"/>
        <v>1281</v>
      </c>
      <c r="E264" s="14">
        <v>0</v>
      </c>
      <c r="F264" s="14">
        <v>3</v>
      </c>
      <c r="G264" s="14">
        <f t="shared" si="66"/>
        <v>3</v>
      </c>
      <c r="H264" s="14">
        <f t="shared" si="67"/>
        <v>884</v>
      </c>
      <c r="I264" s="14">
        <f t="shared" si="68"/>
        <v>400</v>
      </c>
      <c r="J264" s="14">
        <f t="shared" si="69"/>
        <v>1284</v>
      </c>
      <c r="K264" s="15" t="s">
        <v>196</v>
      </c>
    </row>
    <row r="265" spans="1:11" ht="15.75" customHeight="1" x14ac:dyDescent="0.2">
      <c r="A265" s="13" t="s">
        <v>197</v>
      </c>
      <c r="B265" s="14">
        <v>759</v>
      </c>
      <c r="C265" s="14">
        <v>297</v>
      </c>
      <c r="D265" s="14">
        <f t="shared" si="65"/>
        <v>1056</v>
      </c>
      <c r="E265" s="14">
        <v>0</v>
      </c>
      <c r="F265" s="14">
        <v>0</v>
      </c>
      <c r="G265" s="14">
        <f t="shared" si="66"/>
        <v>0</v>
      </c>
      <c r="H265" s="14">
        <f t="shared" si="67"/>
        <v>759</v>
      </c>
      <c r="I265" s="14">
        <f t="shared" si="68"/>
        <v>297</v>
      </c>
      <c r="J265" s="14">
        <f t="shared" si="69"/>
        <v>1056</v>
      </c>
      <c r="K265" s="15" t="s">
        <v>198</v>
      </c>
    </row>
    <row r="266" spans="1:11" ht="15.75" customHeight="1" x14ac:dyDescent="0.2">
      <c r="A266" s="13" t="s">
        <v>199</v>
      </c>
      <c r="B266" s="14">
        <v>117</v>
      </c>
      <c r="C266" s="14">
        <v>28</v>
      </c>
      <c r="D266" s="14">
        <f t="shared" si="65"/>
        <v>145</v>
      </c>
      <c r="E266" s="14">
        <v>0</v>
      </c>
      <c r="F266" s="14">
        <v>0</v>
      </c>
      <c r="G266" s="14">
        <f t="shared" si="66"/>
        <v>0</v>
      </c>
      <c r="H266" s="14">
        <f t="shared" si="67"/>
        <v>117</v>
      </c>
      <c r="I266" s="14">
        <f t="shared" si="68"/>
        <v>28</v>
      </c>
      <c r="J266" s="14">
        <f t="shared" si="69"/>
        <v>145</v>
      </c>
      <c r="K266" s="15" t="s">
        <v>200</v>
      </c>
    </row>
    <row r="267" spans="1:11" ht="15.75" customHeight="1" x14ac:dyDescent="0.2">
      <c r="A267" s="13" t="s">
        <v>201</v>
      </c>
      <c r="B267" s="14">
        <v>535</v>
      </c>
      <c r="C267" s="14">
        <v>183</v>
      </c>
      <c r="D267" s="14">
        <f t="shared" si="65"/>
        <v>718</v>
      </c>
      <c r="E267" s="14">
        <v>0</v>
      </c>
      <c r="F267" s="14">
        <v>0</v>
      </c>
      <c r="G267" s="14">
        <f t="shared" si="66"/>
        <v>0</v>
      </c>
      <c r="H267" s="14">
        <f t="shared" si="67"/>
        <v>535</v>
      </c>
      <c r="I267" s="14">
        <f t="shared" si="68"/>
        <v>183</v>
      </c>
      <c r="J267" s="14">
        <f t="shared" si="69"/>
        <v>718</v>
      </c>
      <c r="K267" s="15" t="s">
        <v>202</v>
      </c>
    </row>
    <row r="268" spans="1:11" ht="15.75" customHeight="1" x14ac:dyDescent="0.2">
      <c r="A268" s="13" t="s">
        <v>203</v>
      </c>
      <c r="B268" s="14">
        <v>668</v>
      </c>
      <c r="C268" s="14">
        <v>223</v>
      </c>
      <c r="D268" s="14">
        <f t="shared" si="65"/>
        <v>891</v>
      </c>
      <c r="E268" s="14">
        <v>0</v>
      </c>
      <c r="F268" s="14">
        <v>0</v>
      </c>
      <c r="G268" s="14">
        <f t="shared" si="66"/>
        <v>0</v>
      </c>
      <c r="H268" s="14">
        <f t="shared" si="67"/>
        <v>668</v>
      </c>
      <c r="I268" s="14">
        <f t="shared" si="68"/>
        <v>223</v>
      </c>
      <c r="J268" s="14">
        <f t="shared" si="69"/>
        <v>891</v>
      </c>
      <c r="K268" s="15" t="s">
        <v>204</v>
      </c>
    </row>
    <row r="269" spans="1:11" ht="15.75" customHeight="1" thickBot="1" x14ac:dyDescent="0.25">
      <c r="A269" s="22" t="s">
        <v>206</v>
      </c>
      <c r="B269" s="23">
        <v>468</v>
      </c>
      <c r="C269" s="23">
        <v>132</v>
      </c>
      <c r="D269" s="23">
        <f t="shared" si="65"/>
        <v>600</v>
      </c>
      <c r="E269" s="23">
        <v>0</v>
      </c>
      <c r="F269" s="23">
        <v>0</v>
      </c>
      <c r="G269" s="23">
        <f t="shared" si="66"/>
        <v>0</v>
      </c>
      <c r="H269" s="23">
        <f t="shared" si="67"/>
        <v>468</v>
      </c>
      <c r="I269" s="23">
        <f t="shared" si="68"/>
        <v>132</v>
      </c>
      <c r="J269" s="23">
        <f t="shared" si="69"/>
        <v>600</v>
      </c>
      <c r="K269" s="24" t="s">
        <v>207</v>
      </c>
    </row>
    <row r="270" spans="1:11" s="76" customFormat="1" ht="19.5" customHeight="1" thickTop="1" x14ac:dyDescent="0.2">
      <c r="A270" s="69"/>
      <c r="B270" s="74"/>
      <c r="C270" s="74"/>
      <c r="D270" s="74"/>
      <c r="E270" s="74"/>
      <c r="F270" s="74"/>
      <c r="G270" s="74"/>
      <c r="H270" s="74"/>
      <c r="I270" s="74"/>
      <c r="J270" s="74"/>
      <c r="K270" s="77"/>
    </row>
    <row r="271" spans="1:11" s="76" customFormat="1" ht="19.5" customHeight="1" x14ac:dyDescent="0.2">
      <c r="A271" s="69"/>
      <c r="B271" s="74"/>
      <c r="C271" s="74"/>
      <c r="D271" s="74"/>
      <c r="E271" s="74"/>
      <c r="F271" s="74"/>
      <c r="G271" s="74"/>
      <c r="H271" s="74"/>
      <c r="I271" s="74"/>
      <c r="J271" s="74"/>
      <c r="K271" s="77"/>
    </row>
    <row r="272" spans="1:11" s="92" customFormat="1" ht="19.5" customHeight="1" x14ac:dyDescent="0.2">
      <c r="A272" s="69"/>
      <c r="B272" s="91"/>
      <c r="C272" s="91"/>
      <c r="D272" s="91"/>
      <c r="E272" s="91"/>
      <c r="F272" s="91"/>
      <c r="G272" s="91"/>
      <c r="H272" s="91"/>
      <c r="I272" s="91"/>
      <c r="J272" s="91"/>
      <c r="K272" s="94"/>
    </row>
    <row r="273" spans="1:11" s="92" customFormat="1" ht="19.5" customHeight="1" x14ac:dyDescent="0.2">
      <c r="A273" s="69"/>
      <c r="B273" s="91"/>
      <c r="C273" s="91"/>
      <c r="D273" s="91"/>
      <c r="E273" s="91"/>
      <c r="F273" s="91"/>
      <c r="G273" s="91"/>
      <c r="H273" s="91"/>
      <c r="I273" s="91"/>
      <c r="J273" s="91"/>
      <c r="K273" s="94"/>
    </row>
    <row r="274" spans="1:11" s="92" customFormat="1" ht="19.5" customHeight="1" x14ac:dyDescent="0.2">
      <c r="A274" s="69"/>
      <c r="B274" s="91"/>
      <c r="C274" s="91"/>
      <c r="D274" s="91"/>
      <c r="E274" s="91"/>
      <c r="F274" s="91"/>
      <c r="G274" s="91"/>
      <c r="H274" s="91"/>
      <c r="I274" s="91"/>
      <c r="J274" s="91"/>
      <c r="K274" s="94"/>
    </row>
    <row r="275" spans="1:11" s="92" customFormat="1" ht="19.5" customHeight="1" x14ac:dyDescent="0.2">
      <c r="A275" s="69"/>
      <c r="B275" s="91"/>
      <c r="C275" s="91"/>
      <c r="D275" s="91"/>
      <c r="E275" s="91"/>
      <c r="F275" s="91"/>
      <c r="G275" s="91"/>
      <c r="H275" s="91"/>
      <c r="I275" s="91"/>
      <c r="J275" s="91"/>
      <c r="K275" s="94"/>
    </row>
    <row r="276" spans="1:11" s="92" customFormat="1" ht="19.5" customHeight="1" x14ac:dyDescent="0.2">
      <c r="A276" s="69"/>
      <c r="B276" s="91"/>
      <c r="C276" s="91"/>
      <c r="D276" s="91"/>
      <c r="E276" s="91"/>
      <c r="F276" s="91"/>
      <c r="G276" s="91"/>
      <c r="H276" s="91"/>
      <c r="I276" s="91"/>
      <c r="J276" s="91"/>
      <c r="K276" s="94"/>
    </row>
    <row r="277" spans="1:11" s="92" customFormat="1" ht="19.5" customHeight="1" x14ac:dyDescent="0.2">
      <c r="A277" s="69"/>
      <c r="B277" s="91"/>
      <c r="C277" s="91"/>
      <c r="D277" s="91"/>
      <c r="E277" s="91"/>
      <c r="F277" s="91"/>
      <c r="G277" s="91"/>
      <c r="H277" s="91"/>
      <c r="I277" s="91"/>
      <c r="J277" s="91"/>
      <c r="K277" s="94"/>
    </row>
    <row r="278" spans="1:11" ht="25.5" customHeight="1" thickBot="1" x14ac:dyDescent="0.3">
      <c r="A278" s="4" t="s">
        <v>232</v>
      </c>
      <c r="B278" s="108"/>
      <c r="C278" s="108"/>
      <c r="D278" s="108"/>
      <c r="E278" s="108"/>
      <c r="F278" s="108"/>
      <c r="G278" s="108"/>
      <c r="H278" s="108"/>
      <c r="I278" s="108"/>
      <c r="J278" s="108"/>
      <c r="K278" s="3" t="s">
        <v>241</v>
      </c>
    </row>
    <row r="279" spans="1:11" ht="25.5" customHeight="1" thickTop="1" x14ac:dyDescent="0.25">
      <c r="A279" s="111" t="s">
        <v>150</v>
      </c>
      <c r="B279" s="110" t="s">
        <v>1</v>
      </c>
      <c r="C279" s="110"/>
      <c r="D279" s="110"/>
      <c r="E279" s="110" t="s">
        <v>2</v>
      </c>
      <c r="F279" s="110"/>
      <c r="G279" s="110"/>
      <c r="H279" s="110" t="s">
        <v>3</v>
      </c>
      <c r="I279" s="110"/>
      <c r="J279" s="110"/>
      <c r="K279" s="111" t="s">
        <v>157</v>
      </c>
    </row>
    <row r="280" spans="1:11" ht="25.5" customHeight="1" x14ac:dyDescent="0.25">
      <c r="A280" s="112"/>
      <c r="B280" s="109" t="s">
        <v>5</v>
      </c>
      <c r="C280" s="109"/>
      <c r="D280" s="109"/>
      <c r="E280" s="109" t="s">
        <v>6</v>
      </c>
      <c r="F280" s="109"/>
      <c r="G280" s="109"/>
      <c r="H280" s="109" t="s">
        <v>7</v>
      </c>
      <c r="I280" s="109"/>
      <c r="J280" s="109"/>
      <c r="K280" s="112"/>
    </row>
    <row r="281" spans="1:11" ht="25.5" customHeight="1" x14ac:dyDescent="0.25">
      <c r="A281" s="112"/>
      <c r="B281" s="5" t="s">
        <v>8</v>
      </c>
      <c r="C281" s="5" t="s">
        <v>9</v>
      </c>
      <c r="D281" s="5" t="s">
        <v>10</v>
      </c>
      <c r="E281" s="5" t="s">
        <v>8</v>
      </c>
      <c r="F281" s="5" t="s">
        <v>9</v>
      </c>
      <c r="G281" s="5" t="s">
        <v>10</v>
      </c>
      <c r="H281" s="5" t="s">
        <v>8</v>
      </c>
      <c r="I281" s="5" t="s">
        <v>9</v>
      </c>
      <c r="J281" s="5" t="s">
        <v>10</v>
      </c>
      <c r="K281" s="112"/>
    </row>
    <row r="282" spans="1:11" ht="25.5" customHeight="1" thickBot="1" x14ac:dyDescent="0.3">
      <c r="A282" s="113"/>
      <c r="B282" s="6" t="s">
        <v>11</v>
      </c>
      <c r="C282" s="6" t="s">
        <v>12</v>
      </c>
      <c r="D282" s="6" t="s">
        <v>7</v>
      </c>
      <c r="E282" s="6" t="s">
        <v>11</v>
      </c>
      <c r="F282" s="6" t="s">
        <v>12</v>
      </c>
      <c r="G282" s="6" t="s">
        <v>7</v>
      </c>
      <c r="H282" s="6" t="s">
        <v>11</v>
      </c>
      <c r="I282" s="6" t="s">
        <v>12</v>
      </c>
      <c r="J282" s="6" t="s">
        <v>7</v>
      </c>
      <c r="K282" s="113"/>
    </row>
    <row r="283" spans="1:11" ht="19.5" customHeight="1" x14ac:dyDescent="0.2">
      <c r="A283" s="13" t="s">
        <v>229</v>
      </c>
      <c r="B283" s="14">
        <v>494</v>
      </c>
      <c r="C283" s="14">
        <v>134</v>
      </c>
      <c r="D283" s="14">
        <f t="shared" si="65"/>
        <v>628</v>
      </c>
      <c r="E283" s="14">
        <v>0</v>
      </c>
      <c r="F283" s="14">
        <v>0</v>
      </c>
      <c r="G283" s="14">
        <f t="shared" si="66"/>
        <v>0</v>
      </c>
      <c r="H283" s="14">
        <f t="shared" si="67"/>
        <v>494</v>
      </c>
      <c r="I283" s="14">
        <f t="shared" si="68"/>
        <v>134</v>
      </c>
      <c r="J283" s="14">
        <f t="shared" si="69"/>
        <v>628</v>
      </c>
      <c r="K283" s="15" t="s">
        <v>209</v>
      </c>
    </row>
    <row r="284" spans="1:11" ht="19.5" customHeight="1" x14ac:dyDescent="0.2">
      <c r="A284" s="13" t="s">
        <v>210</v>
      </c>
      <c r="B284" s="14">
        <v>43</v>
      </c>
      <c r="C284" s="14">
        <v>27</v>
      </c>
      <c r="D284" s="14">
        <f t="shared" si="65"/>
        <v>70</v>
      </c>
      <c r="E284" s="14">
        <v>0</v>
      </c>
      <c r="F284" s="14">
        <v>0</v>
      </c>
      <c r="G284" s="14">
        <f t="shared" si="66"/>
        <v>0</v>
      </c>
      <c r="H284" s="14">
        <f t="shared" si="67"/>
        <v>43</v>
      </c>
      <c r="I284" s="14">
        <f t="shared" si="68"/>
        <v>27</v>
      </c>
      <c r="J284" s="14">
        <f t="shared" si="69"/>
        <v>70</v>
      </c>
      <c r="K284" s="15" t="s">
        <v>211</v>
      </c>
    </row>
    <row r="285" spans="1:11" ht="33.75" customHeight="1" x14ac:dyDescent="0.2">
      <c r="A285" s="13" t="s">
        <v>242</v>
      </c>
      <c r="B285" s="14">
        <v>17</v>
      </c>
      <c r="C285" s="14">
        <v>12</v>
      </c>
      <c r="D285" s="14">
        <f t="shared" si="65"/>
        <v>29</v>
      </c>
      <c r="E285" s="14">
        <v>0</v>
      </c>
      <c r="F285" s="14">
        <v>0</v>
      </c>
      <c r="G285" s="14">
        <f t="shared" si="66"/>
        <v>0</v>
      </c>
      <c r="H285" s="14">
        <f t="shared" si="67"/>
        <v>17</v>
      </c>
      <c r="I285" s="14">
        <f t="shared" si="68"/>
        <v>12</v>
      </c>
      <c r="J285" s="14">
        <f t="shared" si="69"/>
        <v>29</v>
      </c>
      <c r="K285" s="26" t="s">
        <v>270</v>
      </c>
    </row>
    <row r="286" spans="1:11" ht="19.5" customHeight="1" x14ac:dyDescent="0.2">
      <c r="A286" s="13" t="s">
        <v>243</v>
      </c>
      <c r="B286" s="14">
        <v>37</v>
      </c>
      <c r="C286" s="14">
        <v>32</v>
      </c>
      <c r="D286" s="14">
        <f t="shared" si="65"/>
        <v>69</v>
      </c>
      <c r="E286" s="14">
        <v>0</v>
      </c>
      <c r="F286" s="14">
        <v>0</v>
      </c>
      <c r="G286" s="14">
        <f t="shared" si="66"/>
        <v>0</v>
      </c>
      <c r="H286" s="14">
        <f t="shared" si="67"/>
        <v>37</v>
      </c>
      <c r="I286" s="14">
        <f t="shared" si="68"/>
        <v>32</v>
      </c>
      <c r="J286" s="14">
        <f t="shared" si="69"/>
        <v>69</v>
      </c>
      <c r="K286" s="15" t="s">
        <v>271</v>
      </c>
    </row>
    <row r="287" spans="1:11" ht="19.5" customHeight="1" x14ac:dyDescent="0.2">
      <c r="A287" s="13" t="s">
        <v>214</v>
      </c>
      <c r="B287" s="14">
        <v>606</v>
      </c>
      <c r="C287" s="14">
        <v>323</v>
      </c>
      <c r="D287" s="14">
        <f t="shared" si="65"/>
        <v>929</v>
      </c>
      <c r="E287" s="14">
        <v>0</v>
      </c>
      <c r="F287" s="14">
        <v>1</v>
      </c>
      <c r="G287" s="14">
        <f t="shared" si="66"/>
        <v>1</v>
      </c>
      <c r="H287" s="14">
        <f t="shared" si="67"/>
        <v>606</v>
      </c>
      <c r="I287" s="14">
        <f t="shared" si="68"/>
        <v>324</v>
      </c>
      <c r="J287" s="14">
        <f t="shared" si="69"/>
        <v>930</v>
      </c>
      <c r="K287" s="15" t="s">
        <v>350</v>
      </c>
    </row>
    <row r="288" spans="1:11" ht="19.5" customHeight="1" x14ac:dyDescent="0.2">
      <c r="A288" s="13" t="s">
        <v>215</v>
      </c>
      <c r="B288" s="14">
        <v>851</v>
      </c>
      <c r="C288" s="14">
        <v>662</v>
      </c>
      <c r="D288" s="14">
        <f t="shared" si="65"/>
        <v>1513</v>
      </c>
      <c r="E288" s="14">
        <v>2</v>
      </c>
      <c r="F288" s="14">
        <v>1</v>
      </c>
      <c r="G288" s="14">
        <f t="shared" si="66"/>
        <v>3</v>
      </c>
      <c r="H288" s="14">
        <f t="shared" si="67"/>
        <v>853</v>
      </c>
      <c r="I288" s="14">
        <f t="shared" si="68"/>
        <v>663</v>
      </c>
      <c r="J288" s="14">
        <f t="shared" si="69"/>
        <v>1516</v>
      </c>
      <c r="K288" s="15" t="s">
        <v>352</v>
      </c>
    </row>
    <row r="289" spans="1:11" ht="19.5" customHeight="1" x14ac:dyDescent="0.2">
      <c r="A289" s="13" t="s">
        <v>216</v>
      </c>
      <c r="B289" s="14">
        <v>671</v>
      </c>
      <c r="C289" s="14">
        <v>257</v>
      </c>
      <c r="D289" s="14">
        <f t="shared" si="65"/>
        <v>928</v>
      </c>
      <c r="E289" s="14">
        <v>1</v>
      </c>
      <c r="F289" s="14">
        <v>0</v>
      </c>
      <c r="G289" s="14">
        <f t="shared" si="66"/>
        <v>1</v>
      </c>
      <c r="H289" s="14">
        <f t="shared" si="67"/>
        <v>672</v>
      </c>
      <c r="I289" s="14">
        <f t="shared" si="68"/>
        <v>257</v>
      </c>
      <c r="J289" s="14">
        <f t="shared" si="69"/>
        <v>929</v>
      </c>
      <c r="K289" s="15" t="s">
        <v>351</v>
      </c>
    </row>
    <row r="290" spans="1:11" ht="19.5" customHeight="1" x14ac:dyDescent="0.2">
      <c r="A290" s="13" t="s">
        <v>217</v>
      </c>
      <c r="B290" s="67">
        <v>371</v>
      </c>
      <c r="C290" s="67">
        <v>166</v>
      </c>
      <c r="D290" s="67">
        <f t="shared" si="65"/>
        <v>537</v>
      </c>
      <c r="E290" s="67">
        <v>1</v>
      </c>
      <c r="F290" s="67">
        <v>0</v>
      </c>
      <c r="G290" s="67">
        <f t="shared" si="66"/>
        <v>1</v>
      </c>
      <c r="H290" s="67">
        <f t="shared" si="67"/>
        <v>372</v>
      </c>
      <c r="I290" s="67">
        <f t="shared" si="68"/>
        <v>166</v>
      </c>
      <c r="J290" s="67">
        <f t="shared" si="69"/>
        <v>538</v>
      </c>
      <c r="K290" s="15" t="s">
        <v>353</v>
      </c>
    </row>
    <row r="291" spans="1:11" ht="21.75" customHeight="1" x14ac:dyDescent="0.2">
      <c r="A291" s="13" t="s">
        <v>233</v>
      </c>
      <c r="B291" s="67">
        <v>229</v>
      </c>
      <c r="C291" s="67">
        <v>145</v>
      </c>
      <c r="D291" s="67">
        <f>SUM(B291:C291)</f>
        <v>374</v>
      </c>
      <c r="E291" s="67">
        <v>0</v>
      </c>
      <c r="F291" s="67">
        <v>0</v>
      </c>
      <c r="G291" s="67">
        <f>SUM(E291:F291)</f>
        <v>0</v>
      </c>
      <c r="H291" s="67">
        <f>SUM(E291,B291)</f>
        <v>229</v>
      </c>
      <c r="I291" s="67">
        <f t="shared" ref="I291:J291" si="70">SUM(F291,C291)</f>
        <v>145</v>
      </c>
      <c r="J291" s="67">
        <f t="shared" si="70"/>
        <v>374</v>
      </c>
      <c r="K291" s="15" t="s">
        <v>230</v>
      </c>
    </row>
    <row r="292" spans="1:11" ht="21.75" customHeight="1" x14ac:dyDescent="0.2">
      <c r="A292" s="13" t="s">
        <v>234</v>
      </c>
      <c r="B292" s="14">
        <v>17</v>
      </c>
      <c r="C292" s="14">
        <v>26</v>
      </c>
      <c r="D292" s="14">
        <f t="shared" ref="D292:D302" si="71">SUM(B292:C292)</f>
        <v>43</v>
      </c>
      <c r="E292" s="14">
        <v>0</v>
      </c>
      <c r="F292" s="14">
        <v>0</v>
      </c>
      <c r="G292" s="14">
        <f t="shared" ref="G292:G302" si="72">SUM(E292:F292)</f>
        <v>0</v>
      </c>
      <c r="H292" s="14">
        <f t="shared" ref="H292:H302" si="73">SUM(E292,B292)</f>
        <v>17</v>
      </c>
      <c r="I292" s="14">
        <f t="shared" ref="I292:I302" si="74">SUM(F292,C292)</f>
        <v>26</v>
      </c>
      <c r="J292" s="14">
        <f t="shared" ref="J292:J302" si="75">SUM(G292,D292)</f>
        <v>43</v>
      </c>
      <c r="K292" s="15" t="s">
        <v>235</v>
      </c>
    </row>
    <row r="293" spans="1:11" ht="30.75" customHeight="1" x14ac:dyDescent="0.2">
      <c r="A293" s="13" t="s">
        <v>257</v>
      </c>
      <c r="B293" s="14">
        <v>17</v>
      </c>
      <c r="C293" s="14">
        <v>2</v>
      </c>
      <c r="D293" s="14">
        <f>SUM(B293:C293)</f>
        <v>19</v>
      </c>
      <c r="E293" s="14">
        <v>0</v>
      </c>
      <c r="F293" s="14">
        <v>0</v>
      </c>
      <c r="G293" s="14">
        <f t="shared" si="72"/>
        <v>0</v>
      </c>
      <c r="H293" s="14">
        <f t="shared" si="73"/>
        <v>17</v>
      </c>
      <c r="I293" s="14">
        <f t="shared" si="74"/>
        <v>2</v>
      </c>
      <c r="J293" s="14">
        <f t="shared" si="75"/>
        <v>19</v>
      </c>
      <c r="K293" s="26" t="s">
        <v>269</v>
      </c>
    </row>
    <row r="294" spans="1:11" ht="21.75" customHeight="1" x14ac:dyDescent="0.2">
      <c r="A294" s="13" t="s">
        <v>218</v>
      </c>
      <c r="B294" s="14">
        <v>2480</v>
      </c>
      <c r="C294" s="14">
        <v>956</v>
      </c>
      <c r="D294" s="14">
        <v>3436</v>
      </c>
      <c r="E294" s="14">
        <v>6</v>
      </c>
      <c r="F294" s="14">
        <v>2</v>
      </c>
      <c r="G294" s="14">
        <v>8</v>
      </c>
      <c r="H294" s="14">
        <v>2486</v>
      </c>
      <c r="I294" s="14">
        <v>958</v>
      </c>
      <c r="J294" s="14">
        <v>3444</v>
      </c>
      <c r="K294" s="15" t="s">
        <v>219</v>
      </c>
    </row>
    <row r="295" spans="1:11" ht="21.75" customHeight="1" x14ac:dyDescent="0.2">
      <c r="A295" s="13" t="s">
        <v>56</v>
      </c>
      <c r="B295" s="14">
        <f>SUM(B294,B293,B292,B291,B290,B289,B288,B287,B259:B286,B244:B258)</f>
        <v>25909</v>
      </c>
      <c r="C295" s="14">
        <f>SUM(C291:C294,C259:C290,C244:C258)</f>
        <v>14501</v>
      </c>
      <c r="D295" s="14">
        <f t="shared" ref="D295" si="76">SUM(B295:C295)</f>
        <v>40410</v>
      </c>
      <c r="E295" s="14">
        <f>SUM(E291:E294,E259:E290,E244:E258)</f>
        <v>27</v>
      </c>
      <c r="F295" s="14">
        <f>SUM(F291:F294,F259:F290,F244:F258)</f>
        <v>23</v>
      </c>
      <c r="G295" s="14">
        <f t="shared" si="72"/>
        <v>50</v>
      </c>
      <c r="H295" s="14">
        <f t="shared" si="73"/>
        <v>25936</v>
      </c>
      <c r="I295" s="14">
        <f t="shared" si="74"/>
        <v>14524</v>
      </c>
      <c r="J295" s="14">
        <f t="shared" si="75"/>
        <v>40460</v>
      </c>
      <c r="K295" s="15" t="s">
        <v>57</v>
      </c>
    </row>
    <row r="296" spans="1:11" ht="21.75" customHeight="1" x14ac:dyDescent="0.2">
      <c r="A296" s="13" t="s">
        <v>58</v>
      </c>
      <c r="B296" s="14"/>
      <c r="C296" s="14"/>
      <c r="D296" s="14"/>
      <c r="E296" s="14"/>
      <c r="F296" s="14"/>
      <c r="G296" s="14"/>
      <c r="H296" s="14"/>
      <c r="I296" s="14"/>
      <c r="J296" s="14"/>
      <c r="K296" s="15" t="s">
        <v>59</v>
      </c>
    </row>
    <row r="297" spans="1:11" ht="21.75" customHeight="1" x14ac:dyDescent="0.2">
      <c r="A297" s="13" t="s">
        <v>160</v>
      </c>
      <c r="B297" s="14">
        <v>316</v>
      </c>
      <c r="C297" s="14">
        <v>332</v>
      </c>
      <c r="D297" s="14">
        <f t="shared" si="71"/>
        <v>648</v>
      </c>
      <c r="E297" s="14">
        <v>0</v>
      </c>
      <c r="F297" s="14">
        <v>0</v>
      </c>
      <c r="G297" s="14">
        <f t="shared" si="72"/>
        <v>0</v>
      </c>
      <c r="H297" s="14">
        <f t="shared" si="73"/>
        <v>316</v>
      </c>
      <c r="I297" s="14">
        <f t="shared" si="74"/>
        <v>332</v>
      </c>
      <c r="J297" s="14">
        <f t="shared" si="75"/>
        <v>648</v>
      </c>
      <c r="K297" s="15" t="s">
        <v>161</v>
      </c>
    </row>
    <row r="298" spans="1:11" ht="21.75" customHeight="1" x14ac:dyDescent="0.2">
      <c r="A298" s="13" t="s">
        <v>166</v>
      </c>
      <c r="B298" s="14">
        <v>3</v>
      </c>
      <c r="C298" s="14">
        <v>0</v>
      </c>
      <c r="D298" s="14">
        <f t="shared" si="71"/>
        <v>3</v>
      </c>
      <c r="E298" s="14">
        <v>0</v>
      </c>
      <c r="F298" s="14">
        <v>0</v>
      </c>
      <c r="G298" s="14">
        <f t="shared" si="72"/>
        <v>0</v>
      </c>
      <c r="H298" s="14">
        <f t="shared" si="73"/>
        <v>3</v>
      </c>
      <c r="I298" s="14">
        <f t="shared" si="74"/>
        <v>0</v>
      </c>
      <c r="J298" s="14">
        <f t="shared" si="75"/>
        <v>3</v>
      </c>
      <c r="K298" s="15" t="s">
        <v>167</v>
      </c>
    </row>
    <row r="299" spans="1:11" ht="21.75" customHeight="1" x14ac:dyDescent="0.2">
      <c r="A299" s="13" t="s">
        <v>177</v>
      </c>
      <c r="B299" s="14">
        <v>54</v>
      </c>
      <c r="C299" s="14">
        <v>6</v>
      </c>
      <c r="D299" s="14">
        <f t="shared" si="71"/>
        <v>60</v>
      </c>
      <c r="E299" s="14">
        <v>0</v>
      </c>
      <c r="F299" s="14">
        <v>0</v>
      </c>
      <c r="G299" s="14">
        <f t="shared" si="72"/>
        <v>0</v>
      </c>
      <c r="H299" s="14">
        <f t="shared" si="73"/>
        <v>54</v>
      </c>
      <c r="I299" s="14">
        <f t="shared" si="74"/>
        <v>6</v>
      </c>
      <c r="J299" s="14">
        <f t="shared" si="75"/>
        <v>60</v>
      </c>
      <c r="K299" s="15" t="s">
        <v>342</v>
      </c>
    </row>
    <row r="300" spans="1:11" ht="21.75" customHeight="1" x14ac:dyDescent="0.2">
      <c r="A300" s="13" t="s">
        <v>218</v>
      </c>
      <c r="B300" s="14">
        <v>54</v>
      </c>
      <c r="C300" s="14">
        <v>8</v>
      </c>
      <c r="D300" s="14">
        <f t="shared" si="71"/>
        <v>62</v>
      </c>
      <c r="E300" s="14">
        <v>0</v>
      </c>
      <c r="F300" s="14">
        <v>0</v>
      </c>
      <c r="G300" s="14">
        <f t="shared" si="72"/>
        <v>0</v>
      </c>
      <c r="H300" s="14">
        <f t="shared" si="73"/>
        <v>54</v>
      </c>
      <c r="I300" s="14">
        <f t="shared" si="74"/>
        <v>8</v>
      </c>
      <c r="J300" s="14">
        <f t="shared" si="75"/>
        <v>62</v>
      </c>
      <c r="K300" s="15" t="s">
        <v>219</v>
      </c>
    </row>
    <row r="301" spans="1:11" ht="21.75" customHeight="1" thickBot="1" x14ac:dyDescent="0.25">
      <c r="A301" s="16" t="s">
        <v>61</v>
      </c>
      <c r="B301" s="17">
        <f>SUM(B297:B300)</f>
        <v>427</v>
      </c>
      <c r="C301" s="17">
        <f t="shared" ref="C301:F301" si="77">SUM(C297:C300)</f>
        <v>346</v>
      </c>
      <c r="D301" s="17">
        <f t="shared" si="71"/>
        <v>773</v>
      </c>
      <c r="E301" s="17">
        <f t="shared" si="77"/>
        <v>0</v>
      </c>
      <c r="F301" s="17">
        <f t="shared" si="77"/>
        <v>0</v>
      </c>
      <c r="G301" s="17">
        <f t="shared" si="72"/>
        <v>0</v>
      </c>
      <c r="H301" s="17">
        <f t="shared" si="73"/>
        <v>427</v>
      </c>
      <c r="I301" s="17">
        <f t="shared" si="74"/>
        <v>346</v>
      </c>
      <c r="J301" s="17">
        <f t="shared" si="75"/>
        <v>773</v>
      </c>
      <c r="K301" s="18" t="s">
        <v>105</v>
      </c>
    </row>
    <row r="302" spans="1:11" ht="21.75" customHeight="1" thickBot="1" x14ac:dyDescent="0.25">
      <c r="A302" s="19" t="s">
        <v>154</v>
      </c>
      <c r="B302" s="20">
        <f>SUM(B301,B295)</f>
        <v>26336</v>
      </c>
      <c r="C302" s="20">
        <f t="shared" ref="C302:F302" si="78">SUM(C301,C295)</f>
        <v>14847</v>
      </c>
      <c r="D302" s="20">
        <f t="shared" si="71"/>
        <v>41183</v>
      </c>
      <c r="E302" s="20">
        <f t="shared" si="78"/>
        <v>27</v>
      </c>
      <c r="F302" s="20">
        <f t="shared" si="78"/>
        <v>23</v>
      </c>
      <c r="G302" s="20">
        <f t="shared" si="72"/>
        <v>50</v>
      </c>
      <c r="H302" s="20">
        <f t="shared" si="73"/>
        <v>26363</v>
      </c>
      <c r="I302" s="20">
        <f t="shared" si="74"/>
        <v>14870</v>
      </c>
      <c r="J302" s="20">
        <f t="shared" si="75"/>
        <v>41233</v>
      </c>
      <c r="K302" s="21" t="s">
        <v>7</v>
      </c>
    </row>
    <row r="303" spans="1:11" ht="15" thickTop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</sheetData>
  <mergeCells count="79">
    <mergeCell ref="B278:J278"/>
    <mergeCell ref="A279:A282"/>
    <mergeCell ref="B279:D279"/>
    <mergeCell ref="E279:G279"/>
    <mergeCell ref="H279:J279"/>
    <mergeCell ref="K160:K163"/>
    <mergeCell ref="B161:D161"/>
    <mergeCell ref="E161:G161"/>
    <mergeCell ref="H161:J161"/>
    <mergeCell ref="K279:K282"/>
    <mergeCell ref="B280:D280"/>
    <mergeCell ref="E280:G280"/>
    <mergeCell ref="H280:J280"/>
    <mergeCell ref="K199:K202"/>
    <mergeCell ref="B200:D200"/>
    <mergeCell ref="E200:G200"/>
    <mergeCell ref="H200:J200"/>
    <mergeCell ref="K239:K242"/>
    <mergeCell ref="B240:D240"/>
    <mergeCell ref="E240:G240"/>
    <mergeCell ref="H240:J240"/>
    <mergeCell ref="A81:A84"/>
    <mergeCell ref="B81:D81"/>
    <mergeCell ref="E81:G81"/>
    <mergeCell ref="H81:J81"/>
    <mergeCell ref="K81:K84"/>
    <mergeCell ref="B82:D82"/>
    <mergeCell ref="E82:G82"/>
    <mergeCell ref="H82:J82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B3:J3"/>
    <mergeCell ref="A44:A47"/>
    <mergeCell ref="B238:J238"/>
    <mergeCell ref="A239:A242"/>
    <mergeCell ref="B239:D239"/>
    <mergeCell ref="E239:G239"/>
    <mergeCell ref="H239:J239"/>
    <mergeCell ref="A236:K236"/>
    <mergeCell ref="A237:K237"/>
    <mergeCell ref="A115:K115"/>
    <mergeCell ref="A116:K116"/>
    <mergeCell ref="A118:A121"/>
    <mergeCell ref="B118:D118"/>
    <mergeCell ref="E118:G118"/>
    <mergeCell ref="H118:J118"/>
    <mergeCell ref="K118:K121"/>
    <mergeCell ref="B119:D119"/>
    <mergeCell ref="B159:J159"/>
    <mergeCell ref="B198:J198"/>
    <mergeCell ref="A199:A202"/>
    <mergeCell ref="B199:D199"/>
    <mergeCell ref="E199:G199"/>
    <mergeCell ref="H199:J199"/>
    <mergeCell ref="A160:A163"/>
    <mergeCell ref="B160:D160"/>
    <mergeCell ref="E160:G160"/>
    <mergeCell ref="H160:J160"/>
    <mergeCell ref="L21:M21"/>
    <mergeCell ref="B43:J43"/>
    <mergeCell ref="B117:J117"/>
    <mergeCell ref="E119:G119"/>
    <mergeCell ref="H119:J119"/>
    <mergeCell ref="B44:D44"/>
    <mergeCell ref="E44:G44"/>
    <mergeCell ref="H44:J44"/>
    <mergeCell ref="K44:K47"/>
    <mergeCell ref="B45:D45"/>
    <mergeCell ref="E45:G45"/>
    <mergeCell ref="H45:J45"/>
    <mergeCell ref="B80:J80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77"/>
  <sheetViews>
    <sheetView rightToLeft="1" view="pageBreakPreview" zoomScale="80" zoomScaleSheetLayoutView="80" workbookViewId="0">
      <selection sqref="A1:K1"/>
    </sheetView>
  </sheetViews>
  <sheetFormatPr defaultRowHeight="14.25" x14ac:dyDescent="0.2"/>
  <cols>
    <col min="1" max="1" width="24.25" customWidth="1"/>
    <col min="2" max="2" width="11.625" customWidth="1"/>
    <col min="3" max="3" width="11" customWidth="1"/>
    <col min="4" max="4" width="12.5" customWidth="1"/>
    <col min="5" max="5" width="8" customWidth="1"/>
    <col min="6" max="6" width="9.25" customWidth="1"/>
    <col min="7" max="7" width="9.5" customWidth="1"/>
    <col min="8" max="10" width="10.25" customWidth="1"/>
    <col min="11" max="11" width="33.5" customWidth="1"/>
  </cols>
  <sheetData>
    <row r="1" spans="1:11" ht="24.75" customHeight="1" x14ac:dyDescent="0.2">
      <c r="A1" s="118" t="s">
        <v>2035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.75" customHeight="1" x14ac:dyDescent="0.25">
      <c r="A2" s="114" t="s">
        <v>404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customHeight="1" thickBot="1" x14ac:dyDescent="0.3">
      <c r="A3" s="4" t="s">
        <v>405</v>
      </c>
      <c r="K3" s="25" t="s">
        <v>406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" t="s">
        <v>8</v>
      </c>
      <c r="C6" s="5" t="s">
        <v>9</v>
      </c>
      <c r="D6" s="5" t="s">
        <v>10</v>
      </c>
      <c r="E6" s="5" t="s">
        <v>8</v>
      </c>
      <c r="F6" s="5" t="s">
        <v>9</v>
      </c>
      <c r="G6" s="5" t="s">
        <v>10</v>
      </c>
      <c r="H6" s="5" t="s">
        <v>8</v>
      </c>
      <c r="I6" s="5" t="s">
        <v>9</v>
      </c>
      <c r="J6" s="5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8" customHeight="1" x14ac:dyDescent="0.2">
      <c r="A9" s="13" t="s">
        <v>15</v>
      </c>
      <c r="B9" s="14">
        <v>325</v>
      </c>
      <c r="C9" s="14">
        <v>547</v>
      </c>
      <c r="D9" s="14">
        <f t="shared" ref="D9:D21" si="0">SUM(B9:C9)</f>
        <v>872</v>
      </c>
      <c r="E9" s="14">
        <v>0</v>
      </c>
      <c r="F9" s="14">
        <v>0</v>
      </c>
      <c r="G9" s="14">
        <f t="shared" ref="G9:G21" si="1">SUM(E9:F9)</f>
        <v>0</v>
      </c>
      <c r="H9" s="14">
        <f>SUM(B9,E9)</f>
        <v>325</v>
      </c>
      <c r="I9" s="14">
        <f>SUM(C9,F9)</f>
        <v>547</v>
      </c>
      <c r="J9" s="14">
        <f t="shared" ref="J9:J21" si="2">SUM(H9:I9)</f>
        <v>872</v>
      </c>
      <c r="K9" s="15" t="s">
        <v>16</v>
      </c>
    </row>
    <row r="10" spans="1:11" ht="18" customHeight="1" x14ac:dyDescent="0.2">
      <c r="A10" s="13" t="s">
        <v>18</v>
      </c>
      <c r="B10" s="14">
        <v>211</v>
      </c>
      <c r="C10" s="14">
        <v>362</v>
      </c>
      <c r="D10" s="14">
        <f t="shared" si="0"/>
        <v>573</v>
      </c>
      <c r="E10" s="14">
        <v>0</v>
      </c>
      <c r="F10" s="14">
        <v>1</v>
      </c>
      <c r="G10" s="14">
        <f>SUM(E10:F10)</f>
        <v>1</v>
      </c>
      <c r="H10" s="14">
        <f t="shared" ref="H10:I21" si="3">SUM(B10,E10)</f>
        <v>211</v>
      </c>
      <c r="I10" s="14">
        <f t="shared" si="3"/>
        <v>363</v>
      </c>
      <c r="J10" s="14">
        <f t="shared" si="2"/>
        <v>574</v>
      </c>
      <c r="K10" s="15" t="s">
        <v>19</v>
      </c>
    </row>
    <row r="11" spans="1:11" ht="18" customHeight="1" x14ac:dyDescent="0.2">
      <c r="A11" s="13" t="s">
        <v>20</v>
      </c>
      <c r="B11" s="14">
        <v>207</v>
      </c>
      <c r="C11" s="14">
        <v>436</v>
      </c>
      <c r="D11" s="14">
        <f t="shared" si="0"/>
        <v>643</v>
      </c>
      <c r="E11" s="14">
        <v>0</v>
      </c>
      <c r="F11" s="14">
        <v>0</v>
      </c>
      <c r="G11" s="14">
        <f t="shared" si="1"/>
        <v>0</v>
      </c>
      <c r="H11" s="14">
        <f t="shared" si="3"/>
        <v>207</v>
      </c>
      <c r="I11" s="14">
        <f t="shared" si="3"/>
        <v>436</v>
      </c>
      <c r="J11" s="14">
        <f t="shared" si="2"/>
        <v>643</v>
      </c>
      <c r="K11" s="15" t="s">
        <v>372</v>
      </c>
    </row>
    <row r="12" spans="1:11" ht="18" customHeight="1" x14ac:dyDescent="0.2">
      <c r="A12" s="13" t="s">
        <v>24</v>
      </c>
      <c r="B12" s="14">
        <v>670</v>
      </c>
      <c r="C12" s="14">
        <v>871</v>
      </c>
      <c r="D12" s="14">
        <f t="shared" si="0"/>
        <v>1541</v>
      </c>
      <c r="E12" s="14">
        <v>0</v>
      </c>
      <c r="F12" s="14">
        <v>0</v>
      </c>
      <c r="G12" s="14">
        <f t="shared" si="1"/>
        <v>0</v>
      </c>
      <c r="H12" s="14">
        <f t="shared" si="3"/>
        <v>670</v>
      </c>
      <c r="I12" s="14">
        <f t="shared" si="3"/>
        <v>871</v>
      </c>
      <c r="J12" s="14">
        <f t="shared" si="2"/>
        <v>1541</v>
      </c>
      <c r="K12" s="15" t="s">
        <v>25</v>
      </c>
    </row>
    <row r="13" spans="1:11" ht="18" customHeight="1" x14ac:dyDescent="0.2">
      <c r="A13" s="13" t="s">
        <v>32</v>
      </c>
      <c r="B13" s="14">
        <v>876</v>
      </c>
      <c r="C13" s="14">
        <v>1128</v>
      </c>
      <c r="D13" s="14">
        <f t="shared" si="0"/>
        <v>2004</v>
      </c>
      <c r="E13" s="14">
        <v>0</v>
      </c>
      <c r="F13" s="14">
        <v>4</v>
      </c>
      <c r="G13" s="14">
        <f t="shared" si="1"/>
        <v>4</v>
      </c>
      <c r="H13" s="14">
        <f t="shared" si="3"/>
        <v>876</v>
      </c>
      <c r="I13" s="14">
        <f t="shared" si="3"/>
        <v>1132</v>
      </c>
      <c r="J13" s="14">
        <f t="shared" si="2"/>
        <v>2008</v>
      </c>
      <c r="K13" s="15" t="s">
        <v>280</v>
      </c>
    </row>
    <row r="14" spans="1:11" ht="18" customHeight="1" x14ac:dyDescent="0.2">
      <c r="A14" s="13" t="s">
        <v>140</v>
      </c>
      <c r="B14" s="14">
        <v>1516</v>
      </c>
      <c r="C14" s="14">
        <v>1007</v>
      </c>
      <c r="D14" s="14">
        <f t="shared" si="0"/>
        <v>2523</v>
      </c>
      <c r="E14" s="14">
        <v>0</v>
      </c>
      <c r="F14" s="14">
        <v>0</v>
      </c>
      <c r="G14" s="14">
        <f t="shared" si="1"/>
        <v>0</v>
      </c>
      <c r="H14" s="14">
        <f t="shared" si="3"/>
        <v>1516</v>
      </c>
      <c r="I14" s="14">
        <f t="shared" si="3"/>
        <v>1007</v>
      </c>
      <c r="J14" s="14">
        <f t="shared" si="2"/>
        <v>2523</v>
      </c>
      <c r="K14" s="15" t="s">
        <v>37</v>
      </c>
    </row>
    <row r="15" spans="1:11" ht="18" customHeight="1" x14ac:dyDescent="0.2">
      <c r="A15" s="13" t="s">
        <v>373</v>
      </c>
      <c r="B15" s="14">
        <v>355</v>
      </c>
      <c r="C15" s="14">
        <v>125</v>
      </c>
      <c r="D15" s="14">
        <f t="shared" si="0"/>
        <v>480</v>
      </c>
      <c r="E15" s="14">
        <v>0</v>
      </c>
      <c r="F15" s="14">
        <v>0</v>
      </c>
      <c r="G15" s="14">
        <f t="shared" si="1"/>
        <v>0</v>
      </c>
      <c r="H15" s="14">
        <f t="shared" si="3"/>
        <v>355</v>
      </c>
      <c r="I15" s="14">
        <f t="shared" si="3"/>
        <v>125</v>
      </c>
      <c r="J15" s="14">
        <f t="shared" si="2"/>
        <v>480</v>
      </c>
      <c r="K15" s="15" t="s">
        <v>374</v>
      </c>
    </row>
    <row r="16" spans="1:11" ht="18" customHeight="1" x14ac:dyDescent="0.2">
      <c r="A16" s="8" t="s">
        <v>375</v>
      </c>
      <c r="B16" s="7">
        <v>2290</v>
      </c>
      <c r="C16" s="7">
        <v>2199</v>
      </c>
      <c r="D16" s="7">
        <f t="shared" si="0"/>
        <v>4489</v>
      </c>
      <c r="E16" s="7">
        <v>0</v>
      </c>
      <c r="F16" s="7">
        <v>0</v>
      </c>
      <c r="G16" s="7">
        <f t="shared" si="1"/>
        <v>0</v>
      </c>
      <c r="H16" s="7">
        <f t="shared" si="3"/>
        <v>2290</v>
      </c>
      <c r="I16" s="7">
        <f t="shared" si="3"/>
        <v>2199</v>
      </c>
      <c r="J16" s="7">
        <f t="shared" si="2"/>
        <v>4489</v>
      </c>
      <c r="K16" s="9" t="s">
        <v>376</v>
      </c>
    </row>
    <row r="17" spans="1:11" ht="18" customHeight="1" x14ac:dyDescent="0.2">
      <c r="A17" s="13" t="s">
        <v>377</v>
      </c>
      <c r="B17" s="14">
        <v>3156</v>
      </c>
      <c r="C17" s="14">
        <v>3246</v>
      </c>
      <c r="D17" s="14">
        <f t="shared" si="0"/>
        <v>6402</v>
      </c>
      <c r="E17" s="14">
        <v>0</v>
      </c>
      <c r="F17" s="14">
        <v>2</v>
      </c>
      <c r="G17" s="14">
        <f t="shared" si="1"/>
        <v>2</v>
      </c>
      <c r="H17" s="14">
        <f t="shared" si="3"/>
        <v>3156</v>
      </c>
      <c r="I17" s="14">
        <f t="shared" si="3"/>
        <v>3248</v>
      </c>
      <c r="J17" s="14">
        <f t="shared" si="2"/>
        <v>6404</v>
      </c>
      <c r="K17" s="15" t="s">
        <v>378</v>
      </c>
    </row>
    <row r="18" spans="1:11" ht="18" customHeight="1" x14ac:dyDescent="0.2">
      <c r="A18" s="13" t="s">
        <v>108</v>
      </c>
      <c r="B18" s="14">
        <v>278</v>
      </c>
      <c r="C18" s="14">
        <v>32</v>
      </c>
      <c r="D18" s="14">
        <f t="shared" si="0"/>
        <v>310</v>
      </c>
      <c r="E18" s="14">
        <v>0</v>
      </c>
      <c r="F18" s="14">
        <v>0</v>
      </c>
      <c r="G18" s="14">
        <f t="shared" si="1"/>
        <v>0</v>
      </c>
      <c r="H18" s="14">
        <f t="shared" si="3"/>
        <v>278</v>
      </c>
      <c r="I18" s="14">
        <f t="shared" si="3"/>
        <v>32</v>
      </c>
      <c r="J18" s="14">
        <f t="shared" si="2"/>
        <v>310</v>
      </c>
      <c r="K18" s="15" t="s">
        <v>278</v>
      </c>
    </row>
    <row r="19" spans="1:11" ht="18" customHeight="1" x14ac:dyDescent="0.2">
      <c r="A19" s="13" t="s">
        <v>43</v>
      </c>
      <c r="B19" s="14">
        <v>2455</v>
      </c>
      <c r="C19" s="14">
        <v>2624</v>
      </c>
      <c r="D19" s="14">
        <f t="shared" si="0"/>
        <v>5079</v>
      </c>
      <c r="E19" s="14">
        <v>0</v>
      </c>
      <c r="F19" s="14">
        <v>0</v>
      </c>
      <c r="G19" s="14">
        <f t="shared" si="1"/>
        <v>0</v>
      </c>
      <c r="H19" s="14">
        <f t="shared" si="3"/>
        <v>2455</v>
      </c>
      <c r="I19" s="14">
        <f t="shared" si="3"/>
        <v>2624</v>
      </c>
      <c r="J19" s="14">
        <f t="shared" si="2"/>
        <v>5079</v>
      </c>
      <c r="K19" s="15" t="s">
        <v>152</v>
      </c>
    </row>
    <row r="20" spans="1:11" ht="18" customHeight="1" x14ac:dyDescent="0.2">
      <c r="A20" s="13" t="s">
        <v>48</v>
      </c>
      <c r="B20" s="14">
        <v>455</v>
      </c>
      <c r="C20" s="14">
        <v>695</v>
      </c>
      <c r="D20" s="14">
        <f t="shared" si="0"/>
        <v>1150</v>
      </c>
      <c r="E20" s="14">
        <v>0</v>
      </c>
      <c r="F20" s="14">
        <v>0</v>
      </c>
      <c r="G20" s="14">
        <f t="shared" si="1"/>
        <v>0</v>
      </c>
      <c r="H20" s="14">
        <f t="shared" si="3"/>
        <v>455</v>
      </c>
      <c r="I20" s="14">
        <f t="shared" si="3"/>
        <v>695</v>
      </c>
      <c r="J20" s="14">
        <f t="shared" si="2"/>
        <v>1150</v>
      </c>
      <c r="K20" s="15" t="s">
        <v>49</v>
      </c>
    </row>
    <row r="21" spans="1:11" ht="18" customHeight="1" x14ac:dyDescent="0.2">
      <c r="A21" s="13" t="s">
        <v>50</v>
      </c>
      <c r="B21" s="14">
        <v>265</v>
      </c>
      <c r="C21" s="14">
        <v>274</v>
      </c>
      <c r="D21" s="14">
        <f t="shared" si="0"/>
        <v>539</v>
      </c>
      <c r="E21" s="14">
        <v>0</v>
      </c>
      <c r="F21" s="14">
        <v>0</v>
      </c>
      <c r="G21" s="14">
        <f t="shared" si="1"/>
        <v>0</v>
      </c>
      <c r="H21" s="14">
        <f t="shared" si="3"/>
        <v>265</v>
      </c>
      <c r="I21" s="14">
        <f t="shared" si="3"/>
        <v>274</v>
      </c>
      <c r="J21" s="14">
        <f t="shared" si="2"/>
        <v>539</v>
      </c>
      <c r="K21" s="15" t="s">
        <v>51</v>
      </c>
    </row>
    <row r="22" spans="1:11" ht="18" customHeight="1" x14ac:dyDescent="0.2">
      <c r="A22" s="13" t="s">
        <v>56</v>
      </c>
      <c r="B22" s="14">
        <f>SUM(B9:B21)</f>
        <v>13059</v>
      </c>
      <c r="C22" s="14">
        <f t="shared" ref="C22:J22" si="4">SUM(C9:C21)</f>
        <v>13546</v>
      </c>
      <c r="D22" s="14">
        <f t="shared" si="4"/>
        <v>26605</v>
      </c>
      <c r="E22" s="14">
        <f t="shared" si="4"/>
        <v>0</v>
      </c>
      <c r="F22" s="14">
        <f t="shared" si="4"/>
        <v>7</v>
      </c>
      <c r="G22" s="14">
        <f t="shared" si="4"/>
        <v>7</v>
      </c>
      <c r="H22" s="14">
        <f t="shared" si="4"/>
        <v>13059</v>
      </c>
      <c r="I22" s="14">
        <f t="shared" si="4"/>
        <v>13553</v>
      </c>
      <c r="J22" s="14">
        <f t="shared" si="4"/>
        <v>26612</v>
      </c>
      <c r="K22" s="15" t="s">
        <v>379</v>
      </c>
    </row>
    <row r="23" spans="1:11" ht="18" customHeight="1" x14ac:dyDescent="0.2">
      <c r="A23" s="13" t="s">
        <v>58</v>
      </c>
      <c r="B23" s="14"/>
      <c r="C23" s="14"/>
      <c r="D23" s="14"/>
      <c r="E23" s="14"/>
      <c r="F23" s="14"/>
      <c r="G23" s="14"/>
      <c r="H23" s="14"/>
      <c r="I23" s="14"/>
      <c r="J23" s="14"/>
      <c r="K23" s="15" t="s">
        <v>380</v>
      </c>
    </row>
    <row r="24" spans="1:11" ht="18" customHeight="1" x14ac:dyDescent="0.2">
      <c r="A24" s="13" t="s">
        <v>24</v>
      </c>
      <c r="B24" s="14">
        <v>586</v>
      </c>
      <c r="C24" s="14">
        <v>352</v>
      </c>
      <c r="D24" s="14">
        <f t="shared" ref="D24:D32" si="5">SUM(B24:C24)</f>
        <v>938</v>
      </c>
      <c r="E24" s="14">
        <v>0</v>
      </c>
      <c r="F24" s="14">
        <v>0</v>
      </c>
      <c r="G24" s="14">
        <f t="shared" ref="G24:G32" si="6">SUM(E24:F24)</f>
        <v>0</v>
      </c>
      <c r="H24" s="14">
        <f>SUM(B24,E24)</f>
        <v>586</v>
      </c>
      <c r="I24" s="14">
        <f>SUM(C24,F24)</f>
        <v>352</v>
      </c>
      <c r="J24" s="14">
        <f t="shared" ref="J24:J32" si="7">SUM(H24:I24)</f>
        <v>938</v>
      </c>
      <c r="K24" s="15" t="s">
        <v>25</v>
      </c>
    </row>
    <row r="25" spans="1:11" ht="17.25" customHeight="1" x14ac:dyDescent="0.2">
      <c r="A25" s="13" t="s">
        <v>32</v>
      </c>
      <c r="B25" s="14">
        <v>3</v>
      </c>
      <c r="C25" s="14">
        <v>1</v>
      </c>
      <c r="D25" s="14">
        <f t="shared" si="5"/>
        <v>4</v>
      </c>
      <c r="E25" s="14">
        <v>0</v>
      </c>
      <c r="F25" s="14">
        <v>0</v>
      </c>
      <c r="G25" s="14">
        <f t="shared" si="6"/>
        <v>0</v>
      </c>
      <c r="H25" s="14">
        <f t="shared" ref="H25:I32" si="8">SUM(B25,E25)</f>
        <v>3</v>
      </c>
      <c r="I25" s="14">
        <f t="shared" si="8"/>
        <v>1</v>
      </c>
      <c r="J25" s="14">
        <f t="shared" si="7"/>
        <v>4</v>
      </c>
      <c r="K25" s="15" t="s">
        <v>60</v>
      </c>
    </row>
    <row r="26" spans="1:11" ht="18" customHeight="1" x14ac:dyDescent="0.2">
      <c r="A26" s="13" t="s">
        <v>140</v>
      </c>
      <c r="B26" s="14">
        <v>1023</v>
      </c>
      <c r="C26" s="14">
        <v>562</v>
      </c>
      <c r="D26" s="14">
        <f t="shared" si="5"/>
        <v>1585</v>
      </c>
      <c r="E26" s="14">
        <v>0</v>
      </c>
      <c r="F26" s="14">
        <v>0</v>
      </c>
      <c r="G26" s="14">
        <f t="shared" si="6"/>
        <v>0</v>
      </c>
      <c r="H26" s="14">
        <f t="shared" si="8"/>
        <v>1023</v>
      </c>
      <c r="I26" s="14">
        <f t="shared" si="8"/>
        <v>562</v>
      </c>
      <c r="J26" s="14">
        <f t="shared" si="7"/>
        <v>1585</v>
      </c>
      <c r="K26" s="15" t="s">
        <v>37</v>
      </c>
    </row>
    <row r="27" spans="1:11" ht="18" customHeight="1" x14ac:dyDescent="0.2">
      <c r="A27" s="8" t="s">
        <v>50</v>
      </c>
      <c r="B27" s="7">
        <v>131</v>
      </c>
      <c r="C27" s="7">
        <v>18</v>
      </c>
      <c r="D27" s="7">
        <f t="shared" si="5"/>
        <v>149</v>
      </c>
      <c r="E27" s="7">
        <v>0</v>
      </c>
      <c r="F27" s="7">
        <v>0</v>
      </c>
      <c r="G27" s="7">
        <f t="shared" si="6"/>
        <v>0</v>
      </c>
      <c r="H27" s="7">
        <f t="shared" si="8"/>
        <v>131</v>
      </c>
      <c r="I27" s="7">
        <f t="shared" si="8"/>
        <v>18</v>
      </c>
      <c r="J27" s="7">
        <f t="shared" si="7"/>
        <v>149</v>
      </c>
      <c r="K27" s="9" t="s">
        <v>51</v>
      </c>
    </row>
    <row r="28" spans="1:11" ht="18" customHeight="1" x14ac:dyDescent="0.2">
      <c r="A28" s="13" t="s">
        <v>375</v>
      </c>
      <c r="B28" s="14">
        <v>1058</v>
      </c>
      <c r="C28" s="14">
        <v>1118</v>
      </c>
      <c r="D28" s="14">
        <f t="shared" si="5"/>
        <v>2176</v>
      </c>
      <c r="E28" s="14">
        <v>0</v>
      </c>
      <c r="F28" s="14">
        <v>0</v>
      </c>
      <c r="G28" s="14">
        <f t="shared" si="6"/>
        <v>0</v>
      </c>
      <c r="H28" s="14">
        <f t="shared" si="8"/>
        <v>1058</v>
      </c>
      <c r="I28" s="14">
        <f t="shared" si="8"/>
        <v>1118</v>
      </c>
      <c r="J28" s="14">
        <f t="shared" si="7"/>
        <v>2176</v>
      </c>
      <c r="K28" s="15" t="s">
        <v>376</v>
      </c>
    </row>
    <row r="29" spans="1:11" ht="18" customHeight="1" x14ac:dyDescent="0.2">
      <c r="A29" s="13" t="s">
        <v>377</v>
      </c>
      <c r="B29" s="14">
        <v>1003</v>
      </c>
      <c r="C29" s="14">
        <v>994</v>
      </c>
      <c r="D29" s="14">
        <f t="shared" si="5"/>
        <v>1997</v>
      </c>
      <c r="E29" s="14">
        <v>0</v>
      </c>
      <c r="F29" s="14">
        <v>1</v>
      </c>
      <c r="G29" s="14">
        <f t="shared" si="6"/>
        <v>1</v>
      </c>
      <c r="H29" s="14">
        <f t="shared" si="8"/>
        <v>1003</v>
      </c>
      <c r="I29" s="14">
        <f t="shared" si="8"/>
        <v>995</v>
      </c>
      <c r="J29" s="14">
        <f t="shared" si="7"/>
        <v>1998</v>
      </c>
      <c r="K29" s="15" t="s">
        <v>378</v>
      </c>
    </row>
    <row r="30" spans="1:11" ht="18" customHeight="1" x14ac:dyDescent="0.2">
      <c r="A30" s="13" t="s">
        <v>108</v>
      </c>
      <c r="B30" s="14">
        <v>294</v>
      </c>
      <c r="C30" s="14">
        <v>28</v>
      </c>
      <c r="D30" s="14">
        <f t="shared" si="5"/>
        <v>322</v>
      </c>
      <c r="E30" s="14">
        <v>0</v>
      </c>
      <c r="F30" s="14">
        <v>0</v>
      </c>
      <c r="G30" s="14">
        <f t="shared" si="6"/>
        <v>0</v>
      </c>
      <c r="H30" s="14">
        <f t="shared" si="8"/>
        <v>294</v>
      </c>
      <c r="I30" s="14">
        <f t="shared" si="8"/>
        <v>28</v>
      </c>
      <c r="J30" s="14">
        <f t="shared" si="7"/>
        <v>322</v>
      </c>
      <c r="K30" s="15" t="s">
        <v>278</v>
      </c>
    </row>
    <row r="31" spans="1:11" ht="18" customHeight="1" x14ac:dyDescent="0.2">
      <c r="A31" s="13" t="s">
        <v>43</v>
      </c>
      <c r="B31" s="14">
        <v>1062</v>
      </c>
      <c r="C31" s="14">
        <v>711</v>
      </c>
      <c r="D31" s="14">
        <f t="shared" si="5"/>
        <v>1773</v>
      </c>
      <c r="E31" s="14">
        <v>0</v>
      </c>
      <c r="F31" s="14">
        <v>0</v>
      </c>
      <c r="G31" s="14">
        <f t="shared" si="6"/>
        <v>0</v>
      </c>
      <c r="H31" s="14">
        <f t="shared" si="8"/>
        <v>1062</v>
      </c>
      <c r="I31" s="14">
        <f t="shared" si="8"/>
        <v>711</v>
      </c>
      <c r="J31" s="14">
        <f t="shared" si="7"/>
        <v>1773</v>
      </c>
      <c r="K31" s="15" t="s">
        <v>152</v>
      </c>
    </row>
    <row r="32" spans="1:11" ht="18" customHeight="1" x14ac:dyDescent="0.2">
      <c r="A32" s="13" t="s">
        <v>50</v>
      </c>
      <c r="B32" s="14">
        <v>196</v>
      </c>
      <c r="C32" s="14">
        <v>101</v>
      </c>
      <c r="D32" s="14">
        <f t="shared" si="5"/>
        <v>297</v>
      </c>
      <c r="E32" s="14">
        <v>0</v>
      </c>
      <c r="F32" s="14">
        <v>0</v>
      </c>
      <c r="G32" s="14">
        <f t="shared" si="6"/>
        <v>0</v>
      </c>
      <c r="H32" s="14">
        <f t="shared" si="8"/>
        <v>196</v>
      </c>
      <c r="I32" s="14">
        <f t="shared" si="8"/>
        <v>101</v>
      </c>
      <c r="J32" s="14">
        <f t="shared" si="7"/>
        <v>297</v>
      </c>
      <c r="K32" s="15" t="s">
        <v>51</v>
      </c>
    </row>
    <row r="33" spans="1:11" ht="18" customHeight="1" thickBot="1" x14ac:dyDescent="0.25">
      <c r="A33" s="16" t="s">
        <v>61</v>
      </c>
      <c r="B33" s="17">
        <f>SUM(B24:B32)</f>
        <v>5356</v>
      </c>
      <c r="C33" s="17">
        <f t="shared" ref="C33:J33" si="9">SUM(C24:C32)</f>
        <v>3885</v>
      </c>
      <c r="D33" s="17">
        <f t="shared" si="9"/>
        <v>9241</v>
      </c>
      <c r="E33" s="17">
        <f t="shared" si="9"/>
        <v>0</v>
      </c>
      <c r="F33" s="17">
        <f t="shared" si="9"/>
        <v>1</v>
      </c>
      <c r="G33" s="17">
        <f t="shared" si="9"/>
        <v>1</v>
      </c>
      <c r="H33" s="17">
        <f t="shared" si="9"/>
        <v>5356</v>
      </c>
      <c r="I33" s="17">
        <f t="shared" si="9"/>
        <v>3886</v>
      </c>
      <c r="J33" s="17">
        <f t="shared" si="9"/>
        <v>9242</v>
      </c>
      <c r="K33" s="18" t="s">
        <v>381</v>
      </c>
    </row>
    <row r="34" spans="1:11" ht="18" customHeight="1" thickBot="1" x14ac:dyDescent="0.25">
      <c r="A34" s="19" t="s">
        <v>261</v>
      </c>
      <c r="B34" s="20">
        <f>SUM(B22,B33)</f>
        <v>18415</v>
      </c>
      <c r="C34" s="20">
        <f t="shared" ref="C34:J34" si="10">SUM(C22,C33)</f>
        <v>17431</v>
      </c>
      <c r="D34" s="20">
        <f t="shared" si="10"/>
        <v>35846</v>
      </c>
      <c r="E34" s="20">
        <f t="shared" si="10"/>
        <v>0</v>
      </c>
      <c r="F34" s="20">
        <f t="shared" si="10"/>
        <v>8</v>
      </c>
      <c r="G34" s="20">
        <f t="shared" si="10"/>
        <v>8</v>
      </c>
      <c r="H34" s="20">
        <f t="shared" si="10"/>
        <v>18415</v>
      </c>
      <c r="I34" s="20">
        <f t="shared" si="10"/>
        <v>17439</v>
      </c>
      <c r="J34" s="20">
        <f t="shared" si="10"/>
        <v>35854</v>
      </c>
      <c r="K34" s="21" t="s">
        <v>63</v>
      </c>
    </row>
    <row r="35" spans="1:11" s="92" customFormat="1" ht="18" customHeight="1" thickTop="1" x14ac:dyDescent="0.2">
      <c r="A35" s="69"/>
      <c r="B35" s="91"/>
      <c r="C35" s="91"/>
      <c r="D35" s="91"/>
      <c r="E35" s="91"/>
      <c r="F35" s="91"/>
      <c r="G35" s="91"/>
      <c r="H35" s="91"/>
      <c r="I35" s="91"/>
      <c r="J35" s="91"/>
      <c r="K35" s="94"/>
    </row>
    <row r="36" spans="1:11" s="92" customFormat="1" ht="18" customHeight="1" x14ac:dyDescent="0.2">
      <c r="A36" s="69"/>
      <c r="B36" s="91"/>
      <c r="C36" s="91"/>
      <c r="D36" s="91"/>
      <c r="E36" s="91"/>
      <c r="F36" s="91"/>
      <c r="G36" s="91"/>
      <c r="H36" s="91"/>
      <c r="I36" s="91"/>
      <c r="J36" s="91"/>
      <c r="K36" s="94"/>
    </row>
    <row r="37" spans="1:11" s="92" customFormat="1" ht="18" customHeight="1" x14ac:dyDescent="0.2">
      <c r="A37" s="69"/>
      <c r="B37" s="91"/>
      <c r="C37" s="91"/>
      <c r="D37" s="91"/>
      <c r="E37" s="91"/>
      <c r="F37" s="91"/>
      <c r="G37" s="91"/>
      <c r="H37" s="91"/>
      <c r="I37" s="91"/>
      <c r="J37" s="91"/>
      <c r="K37" s="94"/>
    </row>
    <row r="38" spans="1:11" s="92" customFormat="1" ht="18" customHeight="1" x14ac:dyDescent="0.2">
      <c r="A38" s="69"/>
      <c r="B38" s="91"/>
      <c r="C38" s="91"/>
      <c r="D38" s="91"/>
      <c r="E38" s="91"/>
      <c r="F38" s="91"/>
      <c r="G38" s="91"/>
      <c r="H38" s="91"/>
      <c r="I38" s="91"/>
      <c r="J38" s="91"/>
      <c r="K38" s="94"/>
    </row>
    <row r="39" spans="1:11" s="92" customFormat="1" ht="18" customHeight="1" x14ac:dyDescent="0.2">
      <c r="A39" s="69"/>
      <c r="B39" s="91"/>
      <c r="C39" s="91"/>
      <c r="D39" s="91"/>
      <c r="E39" s="91"/>
      <c r="F39" s="91"/>
      <c r="G39" s="91"/>
      <c r="H39" s="91"/>
      <c r="I39" s="91"/>
      <c r="J39" s="91"/>
      <c r="K39" s="94"/>
    </row>
    <row r="40" spans="1:11" s="92" customFormat="1" ht="18" customHeight="1" x14ac:dyDescent="0.2">
      <c r="A40" s="69"/>
      <c r="B40" s="91"/>
      <c r="C40" s="91"/>
      <c r="D40" s="91"/>
      <c r="E40" s="91"/>
      <c r="F40" s="91"/>
      <c r="G40" s="91"/>
      <c r="H40" s="91"/>
      <c r="I40" s="91"/>
      <c r="J40" s="91"/>
      <c r="K40" s="94"/>
    </row>
    <row r="41" spans="1:11" s="92" customFormat="1" ht="18" customHeight="1" x14ac:dyDescent="0.2">
      <c r="A41" s="69"/>
      <c r="B41" s="91"/>
      <c r="C41" s="91"/>
      <c r="D41" s="91"/>
      <c r="E41" s="91"/>
      <c r="F41" s="91"/>
      <c r="G41" s="91"/>
      <c r="H41" s="91"/>
      <c r="I41" s="91"/>
      <c r="J41" s="91"/>
      <c r="K41" s="94"/>
    </row>
    <row r="42" spans="1:11" s="92" customFormat="1" ht="18" customHeight="1" x14ac:dyDescent="0.2">
      <c r="A42" s="69"/>
      <c r="B42" s="91"/>
      <c r="C42" s="91"/>
      <c r="D42" s="91"/>
      <c r="E42" s="91"/>
      <c r="F42" s="91"/>
      <c r="G42" s="91"/>
      <c r="H42" s="91"/>
      <c r="I42" s="91"/>
      <c r="J42" s="91"/>
      <c r="K42" s="94"/>
    </row>
    <row r="43" spans="1:11" ht="28.5" customHeight="1" x14ac:dyDescent="0.2">
      <c r="A43" s="118" t="s">
        <v>407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44.25" customHeight="1" x14ac:dyDescent="0.25">
      <c r="A44" s="114" t="s">
        <v>408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11" ht="16.5" thickBot="1" x14ac:dyDescent="0.3">
      <c r="A45" s="4" t="s">
        <v>2034</v>
      </c>
      <c r="K45" s="25" t="s">
        <v>409</v>
      </c>
    </row>
    <row r="46" spans="1:11" ht="16.5" customHeight="1" thickTop="1" x14ac:dyDescent="0.25">
      <c r="A46" s="111" t="s">
        <v>0</v>
      </c>
      <c r="B46" s="110" t="s">
        <v>1</v>
      </c>
      <c r="C46" s="110"/>
      <c r="D46" s="110"/>
      <c r="E46" s="110" t="s">
        <v>2</v>
      </c>
      <c r="F46" s="110"/>
      <c r="G46" s="110"/>
      <c r="H46" s="110" t="s">
        <v>3</v>
      </c>
      <c r="I46" s="110"/>
      <c r="J46" s="110"/>
      <c r="K46" s="111" t="s">
        <v>4</v>
      </c>
    </row>
    <row r="47" spans="1:11" ht="15.75" x14ac:dyDescent="0.25">
      <c r="A47" s="112"/>
      <c r="B47" s="109" t="s">
        <v>5</v>
      </c>
      <c r="C47" s="109"/>
      <c r="D47" s="109"/>
      <c r="E47" s="109" t="s">
        <v>6</v>
      </c>
      <c r="F47" s="109"/>
      <c r="G47" s="109"/>
      <c r="H47" s="109" t="s">
        <v>7</v>
      </c>
      <c r="I47" s="109"/>
      <c r="J47" s="109"/>
      <c r="K47" s="112"/>
    </row>
    <row r="48" spans="1:11" ht="15.75" customHeight="1" x14ac:dyDescent="0.25">
      <c r="A48" s="112"/>
      <c r="B48" s="5" t="s">
        <v>8</v>
      </c>
      <c r="C48" s="5" t="s">
        <v>9</v>
      </c>
      <c r="D48" s="5" t="s">
        <v>10</v>
      </c>
      <c r="E48" s="5" t="s">
        <v>8</v>
      </c>
      <c r="F48" s="5" t="s">
        <v>9</v>
      </c>
      <c r="G48" s="5" t="s">
        <v>10</v>
      </c>
      <c r="H48" s="5" t="s">
        <v>8</v>
      </c>
      <c r="I48" s="5" t="s">
        <v>9</v>
      </c>
      <c r="J48" s="5" t="s">
        <v>10</v>
      </c>
      <c r="K48" s="112"/>
    </row>
    <row r="49" spans="1:11" ht="16.5" thickBot="1" x14ac:dyDescent="0.3">
      <c r="A49" s="113"/>
      <c r="B49" s="6" t="s">
        <v>11</v>
      </c>
      <c r="C49" s="6" t="s">
        <v>12</v>
      </c>
      <c r="D49" s="6" t="s">
        <v>7</v>
      </c>
      <c r="E49" s="6" t="s">
        <v>11</v>
      </c>
      <c r="F49" s="6" t="s">
        <v>12</v>
      </c>
      <c r="G49" s="6" t="s">
        <v>7</v>
      </c>
      <c r="H49" s="6" t="s">
        <v>11</v>
      </c>
      <c r="I49" s="6" t="s">
        <v>12</v>
      </c>
      <c r="J49" s="6" t="s">
        <v>7</v>
      </c>
      <c r="K49" s="113"/>
    </row>
    <row r="50" spans="1:11" ht="16.5" customHeight="1" x14ac:dyDescent="0.2">
      <c r="A50" s="13" t="s">
        <v>13</v>
      </c>
      <c r="B50" s="14"/>
      <c r="C50" s="14"/>
      <c r="D50" s="14"/>
      <c r="E50" s="14"/>
      <c r="F50" s="14"/>
      <c r="G50" s="14"/>
      <c r="H50" s="14"/>
      <c r="I50" s="14"/>
      <c r="J50" s="14"/>
      <c r="K50" s="15" t="s">
        <v>14</v>
      </c>
    </row>
    <row r="51" spans="1:11" ht="16.5" customHeight="1" x14ac:dyDescent="0.2">
      <c r="A51" s="13" t="s">
        <v>15</v>
      </c>
      <c r="B51" s="14">
        <v>297</v>
      </c>
      <c r="C51" s="14">
        <v>496</v>
      </c>
      <c r="D51" s="14">
        <f t="shared" ref="D51:D63" si="11">SUM(B51:C51)</f>
        <v>793</v>
      </c>
      <c r="E51" s="14">
        <v>0</v>
      </c>
      <c r="F51" s="14">
        <v>0</v>
      </c>
      <c r="G51" s="14">
        <f t="shared" ref="G51:G63" si="12">SUM(E51:F51)</f>
        <v>0</v>
      </c>
      <c r="H51" s="14">
        <f>SUM(B51,E51)</f>
        <v>297</v>
      </c>
      <c r="I51" s="14">
        <f>SUM(C51,F51)</f>
        <v>496</v>
      </c>
      <c r="J51" s="14">
        <f t="shared" ref="J51:J63" si="13">SUM(H51:I51)</f>
        <v>793</v>
      </c>
      <c r="K51" s="15" t="s">
        <v>16</v>
      </c>
    </row>
    <row r="52" spans="1:11" ht="16.5" customHeight="1" x14ac:dyDescent="0.2">
      <c r="A52" s="13" t="s">
        <v>18</v>
      </c>
      <c r="B52" s="14">
        <v>192</v>
      </c>
      <c r="C52" s="14">
        <v>346</v>
      </c>
      <c r="D52" s="14">
        <f t="shared" si="11"/>
        <v>538</v>
      </c>
      <c r="E52" s="14">
        <v>0</v>
      </c>
      <c r="F52" s="14">
        <v>1</v>
      </c>
      <c r="G52" s="14">
        <f t="shared" si="12"/>
        <v>1</v>
      </c>
      <c r="H52" s="14">
        <f t="shared" ref="H52:I63" si="14">SUM(B52,E52)</f>
        <v>192</v>
      </c>
      <c r="I52" s="14">
        <f t="shared" si="14"/>
        <v>347</v>
      </c>
      <c r="J52" s="14">
        <f t="shared" si="13"/>
        <v>539</v>
      </c>
      <c r="K52" s="15" t="s">
        <v>19</v>
      </c>
    </row>
    <row r="53" spans="1:11" ht="16.5" customHeight="1" x14ac:dyDescent="0.2">
      <c r="A53" s="13" t="s">
        <v>20</v>
      </c>
      <c r="B53" s="14">
        <v>181</v>
      </c>
      <c r="C53" s="14">
        <v>408</v>
      </c>
      <c r="D53" s="14">
        <f t="shared" si="11"/>
        <v>589</v>
      </c>
      <c r="E53" s="14">
        <v>0</v>
      </c>
      <c r="F53" s="14">
        <v>0</v>
      </c>
      <c r="G53" s="14">
        <f t="shared" si="12"/>
        <v>0</v>
      </c>
      <c r="H53" s="14">
        <f t="shared" si="14"/>
        <v>181</v>
      </c>
      <c r="I53" s="14">
        <f t="shared" si="14"/>
        <v>408</v>
      </c>
      <c r="J53" s="14">
        <f t="shared" si="13"/>
        <v>589</v>
      </c>
      <c r="K53" s="15" t="s">
        <v>372</v>
      </c>
    </row>
    <row r="54" spans="1:11" ht="16.5" customHeight="1" x14ac:dyDescent="0.2">
      <c r="A54" s="13" t="s">
        <v>24</v>
      </c>
      <c r="B54" s="14">
        <v>492</v>
      </c>
      <c r="C54" s="14">
        <v>668</v>
      </c>
      <c r="D54" s="14">
        <f t="shared" si="11"/>
        <v>1160</v>
      </c>
      <c r="E54" s="14">
        <v>0</v>
      </c>
      <c r="F54" s="14">
        <v>0</v>
      </c>
      <c r="G54" s="14">
        <f t="shared" si="12"/>
        <v>0</v>
      </c>
      <c r="H54" s="14">
        <f t="shared" si="14"/>
        <v>492</v>
      </c>
      <c r="I54" s="14">
        <f t="shared" si="14"/>
        <v>668</v>
      </c>
      <c r="J54" s="14">
        <f t="shared" si="13"/>
        <v>1160</v>
      </c>
      <c r="K54" s="15" t="s">
        <v>25</v>
      </c>
    </row>
    <row r="55" spans="1:11" ht="16.5" customHeight="1" x14ac:dyDescent="0.2">
      <c r="A55" s="13" t="s">
        <v>32</v>
      </c>
      <c r="B55" s="14">
        <v>739</v>
      </c>
      <c r="C55" s="14">
        <v>1041</v>
      </c>
      <c r="D55" s="14">
        <f t="shared" si="11"/>
        <v>1780</v>
      </c>
      <c r="E55" s="14">
        <v>0</v>
      </c>
      <c r="F55" s="14">
        <v>4</v>
      </c>
      <c r="G55" s="14">
        <f t="shared" si="12"/>
        <v>4</v>
      </c>
      <c r="H55" s="14">
        <f t="shared" si="14"/>
        <v>739</v>
      </c>
      <c r="I55" s="14">
        <f t="shared" si="14"/>
        <v>1045</v>
      </c>
      <c r="J55" s="14">
        <f t="shared" si="13"/>
        <v>1784</v>
      </c>
      <c r="K55" s="15" t="s">
        <v>280</v>
      </c>
    </row>
    <row r="56" spans="1:11" ht="16.5" customHeight="1" x14ac:dyDescent="0.2">
      <c r="A56" s="13" t="s">
        <v>140</v>
      </c>
      <c r="B56" s="14">
        <v>924</v>
      </c>
      <c r="C56" s="14">
        <v>783</v>
      </c>
      <c r="D56" s="14">
        <f t="shared" si="11"/>
        <v>1707</v>
      </c>
      <c r="E56" s="14">
        <v>0</v>
      </c>
      <c r="F56" s="14">
        <v>0</v>
      </c>
      <c r="G56" s="14">
        <f t="shared" si="12"/>
        <v>0</v>
      </c>
      <c r="H56" s="14">
        <f t="shared" si="14"/>
        <v>924</v>
      </c>
      <c r="I56" s="14">
        <f t="shared" si="14"/>
        <v>783</v>
      </c>
      <c r="J56" s="14">
        <f t="shared" si="13"/>
        <v>1707</v>
      </c>
      <c r="K56" s="15" t="s">
        <v>37</v>
      </c>
    </row>
    <row r="57" spans="1:11" ht="16.5" customHeight="1" x14ac:dyDescent="0.2">
      <c r="A57" s="13" t="s">
        <v>373</v>
      </c>
      <c r="B57" s="14">
        <v>273</v>
      </c>
      <c r="C57" s="14">
        <v>112</v>
      </c>
      <c r="D57" s="14">
        <f t="shared" si="11"/>
        <v>385</v>
      </c>
      <c r="E57" s="14">
        <v>0</v>
      </c>
      <c r="F57" s="14">
        <v>0</v>
      </c>
      <c r="G57" s="14">
        <f t="shared" si="12"/>
        <v>0</v>
      </c>
      <c r="H57" s="14">
        <f t="shared" si="14"/>
        <v>273</v>
      </c>
      <c r="I57" s="14">
        <f t="shared" si="14"/>
        <v>112</v>
      </c>
      <c r="J57" s="14">
        <f t="shared" si="13"/>
        <v>385</v>
      </c>
      <c r="K57" s="15" t="s">
        <v>374</v>
      </c>
    </row>
    <row r="58" spans="1:11" ht="16.5" customHeight="1" x14ac:dyDescent="0.2">
      <c r="A58" s="13" t="s">
        <v>375</v>
      </c>
      <c r="B58" s="14">
        <v>1644</v>
      </c>
      <c r="C58" s="14">
        <v>1831</v>
      </c>
      <c r="D58" s="14">
        <f t="shared" si="11"/>
        <v>3475</v>
      </c>
      <c r="E58" s="14">
        <v>0</v>
      </c>
      <c r="F58" s="14">
        <v>0</v>
      </c>
      <c r="G58" s="14">
        <f t="shared" si="12"/>
        <v>0</v>
      </c>
      <c r="H58" s="14">
        <f t="shared" si="14"/>
        <v>1644</v>
      </c>
      <c r="I58" s="14">
        <f t="shared" si="14"/>
        <v>1831</v>
      </c>
      <c r="J58" s="14">
        <f t="shared" si="13"/>
        <v>3475</v>
      </c>
      <c r="K58" s="15" t="s">
        <v>376</v>
      </c>
    </row>
    <row r="59" spans="1:11" ht="16.5" customHeight="1" x14ac:dyDescent="0.2">
      <c r="A59" s="13" t="s">
        <v>377</v>
      </c>
      <c r="B59" s="14">
        <v>2568</v>
      </c>
      <c r="C59" s="14">
        <v>2975</v>
      </c>
      <c r="D59" s="14">
        <f t="shared" si="11"/>
        <v>5543</v>
      </c>
      <c r="E59" s="14">
        <v>0</v>
      </c>
      <c r="F59" s="14">
        <v>2</v>
      </c>
      <c r="G59" s="14">
        <f t="shared" si="12"/>
        <v>2</v>
      </c>
      <c r="H59" s="14">
        <f t="shared" si="14"/>
        <v>2568</v>
      </c>
      <c r="I59" s="14">
        <f t="shared" si="14"/>
        <v>2977</v>
      </c>
      <c r="J59" s="14">
        <f t="shared" si="13"/>
        <v>5545</v>
      </c>
      <c r="K59" s="15" t="s">
        <v>378</v>
      </c>
    </row>
    <row r="60" spans="1:11" ht="16.5" customHeight="1" x14ac:dyDescent="0.2">
      <c r="A60" s="13" t="s">
        <v>108</v>
      </c>
      <c r="B60" s="14">
        <v>254</v>
      </c>
      <c r="C60" s="14">
        <v>32</v>
      </c>
      <c r="D60" s="14">
        <f t="shared" si="11"/>
        <v>286</v>
      </c>
      <c r="E60" s="14">
        <v>0</v>
      </c>
      <c r="F60" s="14">
        <v>0</v>
      </c>
      <c r="G60" s="14">
        <f t="shared" si="12"/>
        <v>0</v>
      </c>
      <c r="H60" s="14">
        <f t="shared" si="14"/>
        <v>254</v>
      </c>
      <c r="I60" s="14">
        <f t="shared" si="14"/>
        <v>32</v>
      </c>
      <c r="J60" s="14">
        <f t="shared" si="13"/>
        <v>286</v>
      </c>
      <c r="K60" s="15" t="s">
        <v>278</v>
      </c>
    </row>
    <row r="61" spans="1:11" ht="16.5" customHeight="1" x14ac:dyDescent="0.2">
      <c r="A61" s="13" t="s">
        <v>43</v>
      </c>
      <c r="B61" s="14">
        <v>1436</v>
      </c>
      <c r="C61" s="14">
        <v>1853</v>
      </c>
      <c r="D61" s="14">
        <f t="shared" si="11"/>
        <v>3289</v>
      </c>
      <c r="E61" s="14">
        <v>0</v>
      </c>
      <c r="F61" s="14">
        <v>0</v>
      </c>
      <c r="G61" s="14">
        <f t="shared" si="12"/>
        <v>0</v>
      </c>
      <c r="H61" s="14">
        <f t="shared" si="14"/>
        <v>1436</v>
      </c>
      <c r="I61" s="14">
        <f t="shared" si="14"/>
        <v>1853</v>
      </c>
      <c r="J61" s="14">
        <f t="shared" si="13"/>
        <v>3289</v>
      </c>
      <c r="K61" s="15" t="s">
        <v>152</v>
      </c>
    </row>
    <row r="62" spans="1:11" ht="16.5" customHeight="1" x14ac:dyDescent="0.2">
      <c r="A62" s="13" t="s">
        <v>48</v>
      </c>
      <c r="B62" s="14">
        <v>389</v>
      </c>
      <c r="C62" s="14">
        <v>647</v>
      </c>
      <c r="D62" s="14">
        <f t="shared" si="11"/>
        <v>1036</v>
      </c>
      <c r="E62" s="14">
        <v>0</v>
      </c>
      <c r="F62" s="14">
        <v>0</v>
      </c>
      <c r="G62" s="14">
        <f t="shared" si="12"/>
        <v>0</v>
      </c>
      <c r="H62" s="14">
        <f t="shared" si="14"/>
        <v>389</v>
      </c>
      <c r="I62" s="14">
        <f t="shared" si="14"/>
        <v>647</v>
      </c>
      <c r="J62" s="14">
        <f t="shared" si="13"/>
        <v>1036</v>
      </c>
      <c r="K62" s="15" t="s">
        <v>49</v>
      </c>
    </row>
    <row r="63" spans="1:11" ht="16.5" customHeight="1" x14ac:dyDescent="0.2">
      <c r="A63" s="13" t="s">
        <v>50</v>
      </c>
      <c r="B63" s="14">
        <v>169</v>
      </c>
      <c r="C63" s="14">
        <v>234</v>
      </c>
      <c r="D63" s="14">
        <f t="shared" si="11"/>
        <v>403</v>
      </c>
      <c r="E63" s="14">
        <v>0</v>
      </c>
      <c r="F63" s="14">
        <v>0</v>
      </c>
      <c r="G63" s="14">
        <f t="shared" si="12"/>
        <v>0</v>
      </c>
      <c r="H63" s="14">
        <f t="shared" si="14"/>
        <v>169</v>
      </c>
      <c r="I63" s="14">
        <f t="shared" si="14"/>
        <v>234</v>
      </c>
      <c r="J63" s="14">
        <f t="shared" si="13"/>
        <v>403</v>
      </c>
      <c r="K63" s="15" t="s">
        <v>51</v>
      </c>
    </row>
    <row r="64" spans="1:11" ht="16.5" customHeight="1" x14ac:dyDescent="0.2">
      <c r="A64" s="13" t="s">
        <v>56</v>
      </c>
      <c r="B64" s="14">
        <f>SUM(B51:B63)</f>
        <v>9558</v>
      </c>
      <c r="C64" s="14">
        <f t="shared" ref="C64:J64" si="15">SUM(C51:C63)</f>
        <v>11426</v>
      </c>
      <c r="D64" s="14">
        <f t="shared" si="15"/>
        <v>20984</v>
      </c>
      <c r="E64" s="14">
        <f t="shared" si="15"/>
        <v>0</v>
      </c>
      <c r="F64" s="14">
        <f t="shared" si="15"/>
        <v>7</v>
      </c>
      <c r="G64" s="14">
        <f t="shared" si="15"/>
        <v>7</v>
      </c>
      <c r="H64" s="14">
        <f t="shared" si="15"/>
        <v>9558</v>
      </c>
      <c r="I64" s="14">
        <f t="shared" si="15"/>
        <v>11433</v>
      </c>
      <c r="J64" s="14">
        <f t="shared" si="15"/>
        <v>20991</v>
      </c>
      <c r="K64" s="15" t="s">
        <v>379</v>
      </c>
    </row>
    <row r="65" spans="1:11" ht="16.5" customHeight="1" x14ac:dyDescent="0.2">
      <c r="A65" s="13" t="s">
        <v>58</v>
      </c>
      <c r="B65" s="14"/>
      <c r="C65" s="14"/>
      <c r="D65" s="14"/>
      <c r="E65" s="14"/>
      <c r="F65" s="14"/>
      <c r="G65" s="14"/>
      <c r="H65" s="14"/>
      <c r="I65" s="14"/>
      <c r="J65" s="14"/>
      <c r="K65" s="15" t="s">
        <v>380</v>
      </c>
    </row>
    <row r="66" spans="1:11" ht="16.5" customHeight="1" x14ac:dyDescent="0.2">
      <c r="A66" s="13" t="s">
        <v>24</v>
      </c>
      <c r="B66" s="14">
        <v>385</v>
      </c>
      <c r="C66" s="14">
        <v>250</v>
      </c>
      <c r="D66" s="14">
        <f t="shared" ref="D66:D74" si="16">SUM(B66:C66)</f>
        <v>635</v>
      </c>
      <c r="E66" s="14">
        <v>0</v>
      </c>
      <c r="F66" s="14">
        <v>0</v>
      </c>
      <c r="G66" s="14">
        <f t="shared" ref="G66:G74" si="17">SUM(E66:F66)</f>
        <v>0</v>
      </c>
      <c r="H66" s="14">
        <f>SUM(B66,E66)</f>
        <v>385</v>
      </c>
      <c r="I66" s="14">
        <f>SUM(C66,F66)</f>
        <v>250</v>
      </c>
      <c r="J66" s="14">
        <f t="shared" ref="J66:J74" si="18">SUM(H66:I66)</f>
        <v>635</v>
      </c>
      <c r="K66" s="15" t="s">
        <v>25</v>
      </c>
    </row>
    <row r="67" spans="1:11" ht="16.5" customHeight="1" x14ac:dyDescent="0.2">
      <c r="A67" s="13" t="s">
        <v>32</v>
      </c>
      <c r="B67" s="14">
        <v>3</v>
      </c>
      <c r="C67" s="14">
        <v>1</v>
      </c>
      <c r="D67" s="14">
        <f t="shared" si="16"/>
        <v>4</v>
      </c>
      <c r="E67" s="14">
        <v>0</v>
      </c>
      <c r="F67" s="14">
        <v>0</v>
      </c>
      <c r="G67" s="14">
        <f t="shared" si="17"/>
        <v>0</v>
      </c>
      <c r="H67" s="14">
        <f t="shared" ref="H67:I74" si="19">SUM(B67,E67)</f>
        <v>3</v>
      </c>
      <c r="I67" s="14">
        <f t="shared" si="19"/>
        <v>1</v>
      </c>
      <c r="J67" s="14">
        <f t="shared" si="18"/>
        <v>4</v>
      </c>
      <c r="K67" s="15" t="s">
        <v>60</v>
      </c>
    </row>
    <row r="68" spans="1:11" ht="16.5" customHeight="1" x14ac:dyDescent="0.2">
      <c r="A68" s="13" t="s">
        <v>140</v>
      </c>
      <c r="B68" s="14">
        <v>584</v>
      </c>
      <c r="C68" s="14">
        <v>427</v>
      </c>
      <c r="D68" s="14">
        <f t="shared" si="16"/>
        <v>1011</v>
      </c>
      <c r="E68" s="14">
        <v>0</v>
      </c>
      <c r="F68" s="14">
        <v>0</v>
      </c>
      <c r="G68" s="14">
        <f t="shared" si="17"/>
        <v>0</v>
      </c>
      <c r="H68" s="14">
        <f t="shared" si="19"/>
        <v>584</v>
      </c>
      <c r="I68" s="14">
        <f t="shared" si="19"/>
        <v>427</v>
      </c>
      <c r="J68" s="14">
        <f t="shared" si="18"/>
        <v>1011</v>
      </c>
      <c r="K68" s="15" t="s">
        <v>37</v>
      </c>
    </row>
    <row r="69" spans="1:11" ht="16.5" customHeight="1" x14ac:dyDescent="0.2">
      <c r="A69" s="13" t="s">
        <v>50</v>
      </c>
      <c r="B69" s="14">
        <v>101</v>
      </c>
      <c r="C69" s="14">
        <v>18</v>
      </c>
      <c r="D69" s="14">
        <f t="shared" si="16"/>
        <v>119</v>
      </c>
      <c r="E69" s="14">
        <v>0</v>
      </c>
      <c r="F69" s="14">
        <v>0</v>
      </c>
      <c r="G69" s="14">
        <f t="shared" si="17"/>
        <v>0</v>
      </c>
      <c r="H69" s="14">
        <f t="shared" si="19"/>
        <v>101</v>
      </c>
      <c r="I69" s="14">
        <f t="shared" si="19"/>
        <v>18</v>
      </c>
      <c r="J69" s="14">
        <f t="shared" si="18"/>
        <v>119</v>
      </c>
      <c r="K69" s="15" t="s">
        <v>51</v>
      </c>
    </row>
    <row r="70" spans="1:11" ht="16.5" customHeight="1" x14ac:dyDescent="0.2">
      <c r="A70" s="13" t="s">
        <v>375</v>
      </c>
      <c r="B70" s="14">
        <v>835</v>
      </c>
      <c r="C70" s="14">
        <v>970</v>
      </c>
      <c r="D70" s="14">
        <f t="shared" si="16"/>
        <v>1805</v>
      </c>
      <c r="E70" s="14">
        <v>0</v>
      </c>
      <c r="F70" s="14">
        <v>0</v>
      </c>
      <c r="G70" s="14">
        <f t="shared" si="17"/>
        <v>0</v>
      </c>
      <c r="H70" s="14">
        <f t="shared" si="19"/>
        <v>835</v>
      </c>
      <c r="I70" s="14">
        <f t="shared" si="19"/>
        <v>970</v>
      </c>
      <c r="J70" s="14">
        <f t="shared" si="18"/>
        <v>1805</v>
      </c>
      <c r="K70" s="15" t="s">
        <v>376</v>
      </c>
    </row>
    <row r="71" spans="1:11" ht="16.5" customHeight="1" x14ac:dyDescent="0.2">
      <c r="A71" s="13" t="s">
        <v>377</v>
      </c>
      <c r="B71" s="14">
        <v>858</v>
      </c>
      <c r="C71" s="14">
        <v>919</v>
      </c>
      <c r="D71" s="14">
        <f t="shared" si="16"/>
        <v>1777</v>
      </c>
      <c r="E71" s="14">
        <v>0</v>
      </c>
      <c r="F71" s="14">
        <v>1</v>
      </c>
      <c r="G71" s="14">
        <f t="shared" si="17"/>
        <v>1</v>
      </c>
      <c r="H71" s="14">
        <f t="shared" si="19"/>
        <v>858</v>
      </c>
      <c r="I71" s="14">
        <f t="shared" si="19"/>
        <v>920</v>
      </c>
      <c r="J71" s="14">
        <f t="shared" si="18"/>
        <v>1778</v>
      </c>
      <c r="K71" s="15" t="s">
        <v>378</v>
      </c>
    </row>
    <row r="72" spans="1:11" ht="18.75" customHeight="1" x14ac:dyDescent="0.2">
      <c r="A72" s="13" t="s">
        <v>108</v>
      </c>
      <c r="B72" s="14">
        <v>238</v>
      </c>
      <c r="C72" s="14">
        <v>26</v>
      </c>
      <c r="D72" s="14">
        <f t="shared" si="16"/>
        <v>264</v>
      </c>
      <c r="E72" s="14">
        <v>0</v>
      </c>
      <c r="F72" s="14">
        <v>0</v>
      </c>
      <c r="G72" s="14">
        <f t="shared" si="17"/>
        <v>0</v>
      </c>
      <c r="H72" s="14">
        <f t="shared" si="19"/>
        <v>238</v>
      </c>
      <c r="I72" s="14">
        <f t="shared" si="19"/>
        <v>26</v>
      </c>
      <c r="J72" s="14">
        <f t="shared" si="18"/>
        <v>264</v>
      </c>
      <c r="K72" s="15" t="s">
        <v>278</v>
      </c>
    </row>
    <row r="73" spans="1:11" ht="18.75" customHeight="1" x14ac:dyDescent="0.2">
      <c r="A73" s="13" t="s">
        <v>43</v>
      </c>
      <c r="B73" s="14">
        <v>712</v>
      </c>
      <c r="C73" s="14">
        <v>475</v>
      </c>
      <c r="D73" s="14">
        <f t="shared" si="16"/>
        <v>1187</v>
      </c>
      <c r="E73" s="14">
        <v>0</v>
      </c>
      <c r="F73" s="14">
        <v>0</v>
      </c>
      <c r="G73" s="14">
        <f t="shared" si="17"/>
        <v>0</v>
      </c>
      <c r="H73" s="14">
        <f t="shared" si="19"/>
        <v>712</v>
      </c>
      <c r="I73" s="14">
        <f t="shared" si="19"/>
        <v>475</v>
      </c>
      <c r="J73" s="14">
        <f t="shared" si="18"/>
        <v>1187</v>
      </c>
      <c r="K73" s="15" t="s">
        <v>152</v>
      </c>
    </row>
    <row r="74" spans="1:11" ht="18.75" customHeight="1" x14ac:dyDescent="0.2">
      <c r="A74" s="13" t="s">
        <v>50</v>
      </c>
      <c r="B74" s="14">
        <v>144</v>
      </c>
      <c r="C74" s="14">
        <v>90</v>
      </c>
      <c r="D74" s="14">
        <f t="shared" si="16"/>
        <v>234</v>
      </c>
      <c r="E74" s="14">
        <v>0</v>
      </c>
      <c r="F74" s="14">
        <v>0</v>
      </c>
      <c r="G74" s="14">
        <f t="shared" si="17"/>
        <v>0</v>
      </c>
      <c r="H74" s="14">
        <f t="shared" si="19"/>
        <v>144</v>
      </c>
      <c r="I74" s="14">
        <f t="shared" si="19"/>
        <v>90</v>
      </c>
      <c r="J74" s="14">
        <f t="shared" si="18"/>
        <v>234</v>
      </c>
      <c r="K74" s="15" t="s">
        <v>51</v>
      </c>
    </row>
    <row r="75" spans="1:11" ht="18.75" customHeight="1" thickBot="1" x14ac:dyDescent="0.25">
      <c r="A75" s="16" t="s">
        <v>61</v>
      </c>
      <c r="B75" s="17">
        <f>SUM(B66:B74)</f>
        <v>3860</v>
      </c>
      <c r="C75" s="17">
        <f t="shared" ref="C75:J75" si="20">SUM(C66:C74)</f>
        <v>3176</v>
      </c>
      <c r="D75" s="17">
        <f t="shared" si="20"/>
        <v>7036</v>
      </c>
      <c r="E75" s="17">
        <f t="shared" si="20"/>
        <v>0</v>
      </c>
      <c r="F75" s="17">
        <f t="shared" si="20"/>
        <v>1</v>
      </c>
      <c r="G75" s="17">
        <f t="shared" si="20"/>
        <v>1</v>
      </c>
      <c r="H75" s="17">
        <f t="shared" si="20"/>
        <v>3860</v>
      </c>
      <c r="I75" s="17">
        <f t="shared" si="20"/>
        <v>3177</v>
      </c>
      <c r="J75" s="17">
        <f t="shared" si="20"/>
        <v>7037</v>
      </c>
      <c r="K75" s="18" t="s">
        <v>381</v>
      </c>
    </row>
    <row r="76" spans="1:11" ht="18.75" customHeight="1" thickBot="1" x14ac:dyDescent="0.25">
      <c r="A76" s="19" t="s">
        <v>261</v>
      </c>
      <c r="B76" s="20">
        <f>SUM(B64,B75)</f>
        <v>13418</v>
      </c>
      <c r="C76" s="20">
        <f t="shared" ref="C76:J76" si="21">SUM(C64,C75)</f>
        <v>14602</v>
      </c>
      <c r="D76" s="20">
        <f t="shared" si="21"/>
        <v>28020</v>
      </c>
      <c r="E76" s="20">
        <f t="shared" si="21"/>
        <v>0</v>
      </c>
      <c r="F76" s="20">
        <f t="shared" si="21"/>
        <v>8</v>
      </c>
      <c r="G76" s="20">
        <f t="shared" si="21"/>
        <v>8</v>
      </c>
      <c r="H76" s="20">
        <f t="shared" si="21"/>
        <v>13418</v>
      </c>
      <c r="I76" s="20">
        <f t="shared" si="21"/>
        <v>14610</v>
      </c>
      <c r="J76" s="20">
        <f t="shared" si="21"/>
        <v>28028</v>
      </c>
      <c r="K76" s="21" t="s">
        <v>63</v>
      </c>
    </row>
    <row r="77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H47:J47"/>
    <mergeCell ref="A43:K43"/>
    <mergeCell ref="A44:K44"/>
    <mergeCell ref="A46:A49"/>
    <mergeCell ref="B46:D46"/>
    <mergeCell ref="E46:G46"/>
    <mergeCell ref="H46:J46"/>
    <mergeCell ref="K46:K49"/>
    <mergeCell ref="B47:D47"/>
    <mergeCell ref="E47:G47"/>
  </mergeCells>
  <printOptions horizontalCentered="1"/>
  <pageMargins left="0.39370078740157483" right="0.39370078740157483" top="0.39370078740157483" bottom="0.39370078740157483" header="0.39370078740157483" footer="0.98818897637795278"/>
  <pageSetup paperSize="9"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43"/>
  <sheetViews>
    <sheetView rightToLeft="1" view="pageBreakPreview" topLeftCell="A514" zoomScale="80" zoomScaleSheetLayoutView="80" workbookViewId="0">
      <selection sqref="A1:K1"/>
    </sheetView>
  </sheetViews>
  <sheetFormatPr defaultRowHeight="14.25" x14ac:dyDescent="0.2"/>
  <cols>
    <col min="1" max="1" width="34.25" customWidth="1"/>
    <col min="2" max="2" width="9.125" customWidth="1"/>
    <col min="3" max="3" width="8.75" customWidth="1"/>
    <col min="4" max="4" width="8.375" customWidth="1"/>
    <col min="5" max="5" width="5.875" customWidth="1"/>
    <col min="6" max="6" width="8.25" customWidth="1"/>
    <col min="7" max="7" width="5.625" customWidth="1"/>
    <col min="8" max="8" width="7.875" customWidth="1"/>
    <col min="9" max="9" width="8.125" customWidth="1"/>
    <col min="10" max="10" width="9.875" customWidth="1"/>
    <col min="11" max="11" width="43.375" customWidth="1"/>
  </cols>
  <sheetData>
    <row r="1" spans="1:11" ht="26.25" customHeight="1" x14ac:dyDescent="0.2">
      <c r="A1" s="118" t="s">
        <v>1195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8.25" customHeight="1" x14ac:dyDescent="0.25">
      <c r="A2" s="114" t="s">
        <v>1196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25">
      <c r="A3" s="10" t="s">
        <v>2004</v>
      </c>
      <c r="K3" s="66" t="s">
        <v>2005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6" t="s">
        <v>153</v>
      </c>
      <c r="C6" s="56" t="s">
        <v>67</v>
      </c>
      <c r="D6" s="56" t="s">
        <v>10</v>
      </c>
      <c r="E6" s="56" t="s">
        <v>153</v>
      </c>
      <c r="F6" s="56" t="s">
        <v>67</v>
      </c>
      <c r="G6" s="56" t="s">
        <v>10</v>
      </c>
      <c r="H6" s="56" t="s">
        <v>153</v>
      </c>
      <c r="I6" s="56" t="s">
        <v>67</v>
      </c>
      <c r="J6" s="56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.9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103</v>
      </c>
    </row>
    <row r="9" spans="1:11" ht="18.95" customHeight="1" x14ac:dyDescent="0.2">
      <c r="A9" s="13" t="s">
        <v>1197</v>
      </c>
      <c r="B9" s="14">
        <v>358</v>
      </c>
      <c r="C9" s="14">
        <v>206</v>
      </c>
      <c r="D9" s="14">
        <f>SUM(B9:C9)</f>
        <v>564</v>
      </c>
      <c r="E9" s="14">
        <v>0</v>
      </c>
      <c r="F9" s="14">
        <v>1</v>
      </c>
      <c r="G9" s="14">
        <f>SUM(E9:F9)</f>
        <v>1</v>
      </c>
      <c r="H9" s="14">
        <f>SUM(B9,E9)</f>
        <v>358</v>
      </c>
      <c r="I9" s="14">
        <f t="shared" ref="I9:J22" si="0">SUM(C9,F9)</f>
        <v>207</v>
      </c>
      <c r="J9" s="14">
        <f t="shared" si="0"/>
        <v>565</v>
      </c>
      <c r="K9" s="15" t="s">
        <v>1198</v>
      </c>
    </row>
    <row r="10" spans="1:11" ht="18.95" customHeight="1" x14ac:dyDescent="0.2">
      <c r="A10" s="13" t="s">
        <v>1199</v>
      </c>
      <c r="B10" s="14">
        <v>533</v>
      </c>
      <c r="C10" s="14">
        <v>272</v>
      </c>
      <c r="D10" s="14">
        <f t="shared" ref="D10:D27" si="1">SUM(B10:C10)</f>
        <v>805</v>
      </c>
      <c r="E10" s="14">
        <v>0</v>
      </c>
      <c r="F10" s="14">
        <v>1</v>
      </c>
      <c r="G10" s="14">
        <f t="shared" ref="G10:G22" si="2">SUM(E10:F10)</f>
        <v>1</v>
      </c>
      <c r="H10" s="14">
        <f t="shared" ref="H10:J27" si="3">SUM(B10,E10)</f>
        <v>533</v>
      </c>
      <c r="I10" s="14">
        <f t="shared" si="0"/>
        <v>273</v>
      </c>
      <c r="J10" s="14">
        <f t="shared" si="0"/>
        <v>806</v>
      </c>
      <c r="K10" s="15" t="s">
        <v>1200</v>
      </c>
    </row>
    <row r="11" spans="1:11" ht="18.95" customHeight="1" x14ac:dyDescent="0.2">
      <c r="A11" s="13" t="s">
        <v>1201</v>
      </c>
      <c r="B11" s="14">
        <v>976</v>
      </c>
      <c r="C11" s="14">
        <v>496</v>
      </c>
      <c r="D11" s="14">
        <f t="shared" si="1"/>
        <v>1472</v>
      </c>
      <c r="E11" s="14">
        <v>0</v>
      </c>
      <c r="F11" s="14">
        <v>2</v>
      </c>
      <c r="G11" s="14">
        <f t="shared" si="2"/>
        <v>2</v>
      </c>
      <c r="H11" s="14">
        <f t="shared" si="3"/>
        <v>976</v>
      </c>
      <c r="I11" s="14">
        <f t="shared" si="0"/>
        <v>498</v>
      </c>
      <c r="J11" s="14">
        <f t="shared" si="0"/>
        <v>1474</v>
      </c>
      <c r="K11" s="15" t="s">
        <v>1202</v>
      </c>
    </row>
    <row r="12" spans="1:11" ht="18.95" customHeight="1" x14ac:dyDescent="0.2">
      <c r="A12" s="13" t="s">
        <v>1203</v>
      </c>
      <c r="B12" s="14">
        <v>631</v>
      </c>
      <c r="C12" s="14">
        <v>344</v>
      </c>
      <c r="D12" s="14">
        <f t="shared" si="1"/>
        <v>975</v>
      </c>
      <c r="E12" s="14">
        <v>0</v>
      </c>
      <c r="F12" s="14">
        <v>1</v>
      </c>
      <c r="G12" s="14">
        <f t="shared" si="2"/>
        <v>1</v>
      </c>
      <c r="H12" s="14">
        <f t="shared" si="3"/>
        <v>631</v>
      </c>
      <c r="I12" s="14">
        <f t="shared" si="0"/>
        <v>345</v>
      </c>
      <c r="J12" s="14">
        <f t="shared" si="0"/>
        <v>976</v>
      </c>
      <c r="K12" s="15" t="s">
        <v>1204</v>
      </c>
    </row>
    <row r="13" spans="1:11" ht="18.95" customHeight="1" x14ac:dyDescent="0.2">
      <c r="A13" s="13" t="s">
        <v>1205</v>
      </c>
      <c r="B13" s="14">
        <v>429</v>
      </c>
      <c r="C13" s="14">
        <v>253</v>
      </c>
      <c r="D13" s="14">
        <f t="shared" si="1"/>
        <v>682</v>
      </c>
      <c r="E13" s="14">
        <v>0</v>
      </c>
      <c r="F13" s="14">
        <v>0</v>
      </c>
      <c r="G13" s="14">
        <f t="shared" si="2"/>
        <v>0</v>
      </c>
      <c r="H13" s="14">
        <f t="shared" si="3"/>
        <v>429</v>
      </c>
      <c r="I13" s="14">
        <f t="shared" si="0"/>
        <v>253</v>
      </c>
      <c r="J13" s="14">
        <f t="shared" si="0"/>
        <v>682</v>
      </c>
      <c r="K13" s="15" t="s">
        <v>1206</v>
      </c>
    </row>
    <row r="14" spans="1:11" ht="18.95" customHeight="1" x14ac:dyDescent="0.2">
      <c r="A14" s="13" t="s">
        <v>1207</v>
      </c>
      <c r="B14" s="14">
        <v>94</v>
      </c>
      <c r="C14" s="14">
        <v>113</v>
      </c>
      <c r="D14" s="14">
        <f t="shared" si="1"/>
        <v>207</v>
      </c>
      <c r="E14" s="14">
        <v>0</v>
      </c>
      <c r="F14" s="14">
        <v>0</v>
      </c>
      <c r="G14" s="14">
        <f t="shared" si="2"/>
        <v>0</v>
      </c>
      <c r="H14" s="14">
        <f t="shared" si="3"/>
        <v>94</v>
      </c>
      <c r="I14" s="14">
        <f t="shared" si="0"/>
        <v>113</v>
      </c>
      <c r="J14" s="14">
        <f t="shared" si="0"/>
        <v>207</v>
      </c>
      <c r="K14" s="15" t="s">
        <v>1208</v>
      </c>
    </row>
    <row r="15" spans="1:11" ht="18.95" customHeight="1" x14ac:dyDescent="0.2">
      <c r="A15" s="13" t="s">
        <v>1209</v>
      </c>
      <c r="B15" s="14">
        <v>442</v>
      </c>
      <c r="C15" s="14">
        <v>197</v>
      </c>
      <c r="D15" s="14">
        <f t="shared" si="1"/>
        <v>639</v>
      </c>
      <c r="E15" s="14">
        <v>0</v>
      </c>
      <c r="F15" s="14">
        <v>0</v>
      </c>
      <c r="G15" s="14">
        <f t="shared" si="2"/>
        <v>0</v>
      </c>
      <c r="H15" s="14">
        <f t="shared" si="3"/>
        <v>442</v>
      </c>
      <c r="I15" s="14">
        <f t="shared" si="0"/>
        <v>197</v>
      </c>
      <c r="J15" s="14">
        <f t="shared" si="0"/>
        <v>639</v>
      </c>
      <c r="K15" s="15" t="s">
        <v>1210</v>
      </c>
    </row>
    <row r="16" spans="1:11" ht="18.95" customHeight="1" x14ac:dyDescent="0.2">
      <c r="A16" s="13" t="s">
        <v>1211</v>
      </c>
      <c r="B16" s="14">
        <v>146</v>
      </c>
      <c r="C16" s="14">
        <v>179</v>
      </c>
      <c r="D16" s="14">
        <f t="shared" si="1"/>
        <v>325</v>
      </c>
      <c r="E16" s="14">
        <v>0</v>
      </c>
      <c r="F16" s="14">
        <v>0</v>
      </c>
      <c r="G16" s="14">
        <f t="shared" si="2"/>
        <v>0</v>
      </c>
      <c r="H16" s="14">
        <f t="shared" si="3"/>
        <v>146</v>
      </c>
      <c r="I16" s="14">
        <f t="shared" si="0"/>
        <v>179</v>
      </c>
      <c r="J16" s="14">
        <f t="shared" si="0"/>
        <v>325</v>
      </c>
      <c r="K16" s="15" t="s">
        <v>1212</v>
      </c>
    </row>
    <row r="17" spans="1:11" ht="18.95" customHeight="1" x14ac:dyDescent="0.2">
      <c r="A17" s="13" t="s">
        <v>1213</v>
      </c>
      <c r="B17" s="14">
        <v>437</v>
      </c>
      <c r="C17" s="14">
        <v>105</v>
      </c>
      <c r="D17" s="14">
        <f t="shared" si="1"/>
        <v>542</v>
      </c>
      <c r="E17" s="14">
        <v>0</v>
      </c>
      <c r="F17" s="14">
        <v>0</v>
      </c>
      <c r="G17" s="14">
        <f t="shared" si="2"/>
        <v>0</v>
      </c>
      <c r="H17" s="14">
        <f t="shared" si="3"/>
        <v>437</v>
      </c>
      <c r="I17" s="14">
        <f t="shared" si="0"/>
        <v>105</v>
      </c>
      <c r="J17" s="14">
        <f t="shared" si="0"/>
        <v>542</v>
      </c>
      <c r="K17" s="15" t="s">
        <v>1214</v>
      </c>
    </row>
    <row r="18" spans="1:11" ht="18.95" customHeight="1" x14ac:dyDescent="0.2">
      <c r="A18" s="13" t="s">
        <v>1215</v>
      </c>
      <c r="B18" s="14">
        <v>907</v>
      </c>
      <c r="C18" s="14">
        <v>438</v>
      </c>
      <c r="D18" s="14">
        <f t="shared" si="1"/>
        <v>1345</v>
      </c>
      <c r="E18" s="14">
        <v>0</v>
      </c>
      <c r="F18" s="14"/>
      <c r="G18" s="14">
        <f>SUM(E18:F18)</f>
        <v>0</v>
      </c>
      <c r="H18" s="14">
        <f t="shared" si="3"/>
        <v>907</v>
      </c>
      <c r="I18" s="14">
        <f t="shared" si="0"/>
        <v>438</v>
      </c>
      <c r="J18" s="14">
        <f t="shared" si="0"/>
        <v>1345</v>
      </c>
      <c r="K18" s="15" t="s">
        <v>1216</v>
      </c>
    </row>
    <row r="19" spans="1:11" ht="18.95" customHeight="1" x14ac:dyDescent="0.2">
      <c r="A19" s="13" t="s">
        <v>1217</v>
      </c>
      <c r="B19" s="14">
        <v>665</v>
      </c>
      <c r="C19" s="14">
        <v>273</v>
      </c>
      <c r="D19" s="14">
        <f t="shared" si="1"/>
        <v>938</v>
      </c>
      <c r="E19" s="14">
        <v>0</v>
      </c>
      <c r="F19" s="14">
        <v>0</v>
      </c>
      <c r="G19" s="14">
        <f t="shared" si="2"/>
        <v>0</v>
      </c>
      <c r="H19" s="14">
        <f t="shared" si="3"/>
        <v>665</v>
      </c>
      <c r="I19" s="14">
        <f t="shared" si="0"/>
        <v>273</v>
      </c>
      <c r="J19" s="14">
        <f t="shared" si="0"/>
        <v>938</v>
      </c>
      <c r="K19" s="15" t="s">
        <v>1218</v>
      </c>
    </row>
    <row r="20" spans="1:11" ht="18.95" customHeight="1" x14ac:dyDescent="0.2">
      <c r="A20" s="13" t="s">
        <v>1219</v>
      </c>
      <c r="B20" s="14">
        <v>135</v>
      </c>
      <c r="C20" s="14">
        <v>82</v>
      </c>
      <c r="D20" s="14">
        <f t="shared" si="1"/>
        <v>217</v>
      </c>
      <c r="E20" s="14">
        <v>0</v>
      </c>
      <c r="F20" s="14">
        <v>0</v>
      </c>
      <c r="G20" s="14">
        <f t="shared" si="2"/>
        <v>0</v>
      </c>
      <c r="H20" s="14">
        <f t="shared" si="3"/>
        <v>135</v>
      </c>
      <c r="I20" s="14">
        <f t="shared" si="0"/>
        <v>82</v>
      </c>
      <c r="J20" s="14">
        <f t="shared" si="0"/>
        <v>217</v>
      </c>
      <c r="K20" s="15" t="s">
        <v>1220</v>
      </c>
    </row>
    <row r="21" spans="1:11" ht="18.95" customHeight="1" x14ac:dyDescent="0.2">
      <c r="A21" s="13" t="s">
        <v>1221</v>
      </c>
      <c r="B21" s="14">
        <v>258</v>
      </c>
      <c r="C21" s="14">
        <v>200</v>
      </c>
      <c r="D21" s="14">
        <f t="shared" si="1"/>
        <v>458</v>
      </c>
      <c r="E21" s="14">
        <v>0</v>
      </c>
      <c r="F21" s="14">
        <v>0</v>
      </c>
      <c r="G21" s="14">
        <f t="shared" si="2"/>
        <v>0</v>
      </c>
      <c r="H21" s="14">
        <f t="shared" si="3"/>
        <v>258</v>
      </c>
      <c r="I21" s="14">
        <f t="shared" si="0"/>
        <v>200</v>
      </c>
      <c r="J21" s="14">
        <f t="shared" si="0"/>
        <v>458</v>
      </c>
      <c r="K21" s="15" t="s">
        <v>1222</v>
      </c>
    </row>
    <row r="22" spans="1:11" ht="18.95" customHeight="1" x14ac:dyDescent="0.2">
      <c r="A22" s="13" t="s">
        <v>1223</v>
      </c>
      <c r="B22" s="14">
        <v>396</v>
      </c>
      <c r="C22" s="14">
        <v>390</v>
      </c>
      <c r="D22" s="14">
        <f t="shared" si="1"/>
        <v>786</v>
      </c>
      <c r="E22" s="14">
        <v>0</v>
      </c>
      <c r="F22" s="14">
        <v>0</v>
      </c>
      <c r="G22" s="14">
        <f t="shared" si="2"/>
        <v>0</v>
      </c>
      <c r="H22" s="14">
        <f t="shared" si="3"/>
        <v>396</v>
      </c>
      <c r="I22" s="14">
        <f t="shared" si="0"/>
        <v>390</v>
      </c>
      <c r="J22" s="14">
        <f t="shared" si="0"/>
        <v>786</v>
      </c>
      <c r="K22" s="15" t="s">
        <v>1224</v>
      </c>
    </row>
    <row r="23" spans="1:11" ht="18.95" customHeight="1" x14ac:dyDescent="0.2">
      <c r="A23" s="13" t="s">
        <v>1225</v>
      </c>
      <c r="B23" s="14"/>
      <c r="C23" s="14"/>
      <c r="D23" s="14"/>
      <c r="E23" s="14"/>
      <c r="F23" s="14"/>
      <c r="G23" s="14"/>
      <c r="H23" s="14"/>
      <c r="I23" s="14"/>
      <c r="J23" s="14"/>
      <c r="K23" s="15" t="s">
        <v>1226</v>
      </c>
    </row>
    <row r="24" spans="1:11" ht="18.95" customHeight="1" x14ac:dyDescent="0.2">
      <c r="A24" s="13" t="s">
        <v>1227</v>
      </c>
      <c r="B24" s="14">
        <v>90</v>
      </c>
      <c r="C24" s="14">
        <v>64</v>
      </c>
      <c r="D24" s="14">
        <f t="shared" si="1"/>
        <v>154</v>
      </c>
      <c r="E24" s="14">
        <v>0</v>
      </c>
      <c r="F24" s="14">
        <v>0</v>
      </c>
      <c r="G24" s="14">
        <f t="shared" ref="G24:G29" si="4">SUM(E24:F24)</f>
        <v>0</v>
      </c>
      <c r="H24" s="14">
        <f t="shared" si="3"/>
        <v>90</v>
      </c>
      <c r="I24" s="14">
        <f t="shared" si="3"/>
        <v>64</v>
      </c>
      <c r="J24" s="14">
        <f t="shared" si="3"/>
        <v>154</v>
      </c>
      <c r="K24" s="15" t="s">
        <v>1228</v>
      </c>
    </row>
    <row r="25" spans="1:11" ht="18.95" customHeight="1" x14ac:dyDescent="0.2">
      <c r="A25" s="13" t="s">
        <v>1229</v>
      </c>
      <c r="B25" s="14">
        <v>49</v>
      </c>
      <c r="C25" s="14">
        <v>43</v>
      </c>
      <c r="D25" s="14">
        <f t="shared" si="1"/>
        <v>92</v>
      </c>
      <c r="E25" s="14">
        <v>0</v>
      </c>
      <c r="F25" s="14">
        <v>0</v>
      </c>
      <c r="G25" s="14">
        <f t="shared" si="4"/>
        <v>0</v>
      </c>
      <c r="H25" s="14">
        <f t="shared" si="3"/>
        <v>49</v>
      </c>
      <c r="I25" s="14">
        <f t="shared" si="3"/>
        <v>43</v>
      </c>
      <c r="J25" s="14">
        <f t="shared" si="3"/>
        <v>92</v>
      </c>
      <c r="K25" s="15" t="s">
        <v>1230</v>
      </c>
    </row>
    <row r="26" spans="1:11" ht="18.95" customHeight="1" x14ac:dyDescent="0.2">
      <c r="A26" s="13" t="s">
        <v>1231</v>
      </c>
      <c r="B26" s="14">
        <v>46</v>
      </c>
      <c r="C26" s="14">
        <v>13</v>
      </c>
      <c r="D26" s="14">
        <f t="shared" si="1"/>
        <v>59</v>
      </c>
      <c r="E26" s="14">
        <v>0</v>
      </c>
      <c r="F26" s="14">
        <v>0</v>
      </c>
      <c r="G26" s="14">
        <f t="shared" si="4"/>
        <v>0</v>
      </c>
      <c r="H26" s="14">
        <f t="shared" si="3"/>
        <v>46</v>
      </c>
      <c r="I26" s="14">
        <f t="shared" si="3"/>
        <v>13</v>
      </c>
      <c r="J26" s="14">
        <f t="shared" si="3"/>
        <v>59</v>
      </c>
      <c r="K26" s="15" t="s">
        <v>1232</v>
      </c>
    </row>
    <row r="27" spans="1:11" ht="18.95" customHeight="1" x14ac:dyDescent="0.2">
      <c r="A27" s="13" t="s">
        <v>1233</v>
      </c>
      <c r="B27" s="14">
        <v>53</v>
      </c>
      <c r="C27" s="14">
        <v>69</v>
      </c>
      <c r="D27" s="14">
        <f t="shared" si="1"/>
        <v>122</v>
      </c>
      <c r="E27" s="14">
        <v>0</v>
      </c>
      <c r="F27" s="14">
        <v>0</v>
      </c>
      <c r="G27" s="14">
        <f t="shared" si="4"/>
        <v>0</v>
      </c>
      <c r="H27" s="14">
        <f t="shared" si="3"/>
        <v>53</v>
      </c>
      <c r="I27" s="14">
        <f t="shared" si="3"/>
        <v>69</v>
      </c>
      <c r="J27" s="14">
        <f t="shared" si="3"/>
        <v>122</v>
      </c>
      <c r="K27" s="15" t="s">
        <v>1234</v>
      </c>
    </row>
    <row r="28" spans="1:11" ht="18.95" customHeight="1" x14ac:dyDescent="0.2">
      <c r="A28" s="13" t="s">
        <v>1235</v>
      </c>
      <c r="B28" s="14">
        <f>SUM(B24:B27)</f>
        <v>238</v>
      </c>
      <c r="C28" s="14">
        <f t="shared" ref="C28:J28" si="5">SUM(C24:C27)</f>
        <v>189</v>
      </c>
      <c r="D28" s="14">
        <f t="shared" si="5"/>
        <v>427</v>
      </c>
      <c r="E28" s="14">
        <f t="shared" si="5"/>
        <v>0</v>
      </c>
      <c r="F28" s="14">
        <f t="shared" si="5"/>
        <v>0</v>
      </c>
      <c r="G28" s="14">
        <f t="shared" si="4"/>
        <v>0</v>
      </c>
      <c r="H28" s="14">
        <f t="shared" si="5"/>
        <v>238</v>
      </c>
      <c r="I28" s="14">
        <f t="shared" si="5"/>
        <v>189</v>
      </c>
      <c r="J28" s="14">
        <f t="shared" si="5"/>
        <v>427</v>
      </c>
      <c r="K28" s="15" t="s">
        <v>1236</v>
      </c>
    </row>
    <row r="29" spans="1:11" ht="18.95" customHeight="1" thickBot="1" x14ac:dyDescent="0.25">
      <c r="A29" s="22" t="s">
        <v>1237</v>
      </c>
      <c r="B29" s="23">
        <v>66</v>
      </c>
      <c r="C29" s="23">
        <v>54</v>
      </c>
      <c r="D29" s="23">
        <f>SUM(B29:C29)</f>
        <v>120</v>
      </c>
      <c r="E29" s="23">
        <v>0</v>
      </c>
      <c r="F29" s="23">
        <v>0</v>
      </c>
      <c r="G29" s="23">
        <f t="shared" si="4"/>
        <v>0</v>
      </c>
      <c r="H29" s="23">
        <f>SUM(B29,E29)</f>
        <v>66</v>
      </c>
      <c r="I29" s="23">
        <f>SUM(C29,F29)</f>
        <v>54</v>
      </c>
      <c r="J29" s="23">
        <f>SUM(D29,G29)</f>
        <v>120</v>
      </c>
      <c r="K29" s="24" t="s">
        <v>1238</v>
      </c>
    </row>
    <row r="30" spans="1:11" ht="15" thickTop="1" x14ac:dyDescent="0.2"/>
    <row r="33" spans="1:11" s="99" customFormat="1" x14ac:dyDescent="0.2"/>
    <row r="34" spans="1:11" s="99" customFormat="1" x14ac:dyDescent="0.2"/>
    <row r="35" spans="1:11" s="99" customFormat="1" x14ac:dyDescent="0.2"/>
    <row r="36" spans="1:11" s="99" customFormat="1" x14ac:dyDescent="0.2"/>
    <row r="37" spans="1:11" s="99" customFormat="1" x14ac:dyDescent="0.2"/>
    <row r="38" spans="1:11" s="99" customFormat="1" x14ac:dyDescent="0.2"/>
    <row r="39" spans="1:11" s="99" customFormat="1" x14ac:dyDescent="0.2"/>
    <row r="40" spans="1:11" ht="24.75" customHeight="1" thickBot="1" x14ac:dyDescent="0.25">
      <c r="A40" s="10" t="s">
        <v>2006</v>
      </c>
      <c r="K40" s="66" t="s">
        <v>2007</v>
      </c>
    </row>
    <row r="41" spans="1:11" ht="16.5" thickTop="1" x14ac:dyDescent="0.25">
      <c r="A41" s="111" t="s">
        <v>0</v>
      </c>
      <c r="B41" s="110" t="s">
        <v>1</v>
      </c>
      <c r="C41" s="110"/>
      <c r="D41" s="110"/>
      <c r="E41" s="110" t="s">
        <v>2</v>
      </c>
      <c r="F41" s="110"/>
      <c r="G41" s="110"/>
      <c r="H41" s="110" t="s">
        <v>3</v>
      </c>
      <c r="I41" s="110"/>
      <c r="J41" s="110"/>
      <c r="K41" s="111" t="s">
        <v>4</v>
      </c>
    </row>
    <row r="42" spans="1:11" ht="15.75" x14ac:dyDescent="0.25">
      <c r="A42" s="112"/>
      <c r="B42" s="109" t="s">
        <v>5</v>
      </c>
      <c r="C42" s="109"/>
      <c r="D42" s="109"/>
      <c r="E42" s="109" t="s">
        <v>6</v>
      </c>
      <c r="F42" s="109"/>
      <c r="G42" s="109"/>
      <c r="H42" s="109" t="s">
        <v>7</v>
      </c>
      <c r="I42" s="109"/>
      <c r="J42" s="109"/>
      <c r="K42" s="112"/>
    </row>
    <row r="43" spans="1:11" ht="15.75" x14ac:dyDescent="0.25">
      <c r="A43" s="112"/>
      <c r="B43" s="56" t="s">
        <v>153</v>
      </c>
      <c r="C43" s="56" t="s">
        <v>67</v>
      </c>
      <c r="D43" s="56" t="s">
        <v>10</v>
      </c>
      <c r="E43" s="56" t="s">
        <v>153</v>
      </c>
      <c r="F43" s="56" t="s">
        <v>67</v>
      </c>
      <c r="G43" s="56" t="s">
        <v>10</v>
      </c>
      <c r="H43" s="56" t="s">
        <v>153</v>
      </c>
      <c r="I43" s="56" t="s">
        <v>67</v>
      </c>
      <c r="J43" s="56" t="s">
        <v>10</v>
      </c>
      <c r="K43" s="112"/>
    </row>
    <row r="44" spans="1:11" ht="16.5" thickBot="1" x14ac:dyDescent="0.3">
      <c r="A44" s="113"/>
      <c r="B44" s="6" t="s">
        <v>11</v>
      </c>
      <c r="C44" s="6" t="s">
        <v>12</v>
      </c>
      <c r="D44" s="6" t="s">
        <v>7</v>
      </c>
      <c r="E44" s="6" t="s">
        <v>11</v>
      </c>
      <c r="F44" s="6" t="s">
        <v>12</v>
      </c>
      <c r="G44" s="6" t="s">
        <v>7</v>
      </c>
      <c r="H44" s="6" t="s">
        <v>11</v>
      </c>
      <c r="I44" s="6" t="s">
        <v>12</v>
      </c>
      <c r="J44" s="6" t="s">
        <v>7</v>
      </c>
      <c r="K44" s="113"/>
    </row>
    <row r="45" spans="1:11" ht="20.25" customHeight="1" x14ac:dyDescent="0.2">
      <c r="A45" s="13" t="s">
        <v>1239</v>
      </c>
      <c r="B45" s="14"/>
      <c r="C45" s="14"/>
      <c r="D45" s="14"/>
      <c r="E45" s="14"/>
      <c r="F45" s="14"/>
      <c r="G45" s="14"/>
      <c r="H45" s="14"/>
      <c r="I45" s="14"/>
      <c r="J45" s="14"/>
      <c r="K45" s="15" t="s">
        <v>1240</v>
      </c>
    </row>
    <row r="46" spans="1:11" ht="20.25" customHeight="1" x14ac:dyDescent="0.2">
      <c r="A46" s="13" t="s">
        <v>1241</v>
      </c>
      <c r="B46" s="14">
        <v>91</v>
      </c>
      <c r="C46" s="14">
        <v>17</v>
      </c>
      <c r="D46" s="14">
        <f>SUM(B46:C46)</f>
        <v>108</v>
      </c>
      <c r="E46" s="14">
        <v>0</v>
      </c>
      <c r="F46" s="14">
        <v>0</v>
      </c>
      <c r="G46" s="14">
        <f>SUM(E46:F46)</f>
        <v>0</v>
      </c>
      <c r="H46" s="14">
        <f>SUM(E46,B46)</f>
        <v>91</v>
      </c>
      <c r="I46" s="14">
        <f>SUM(F46,C46)</f>
        <v>17</v>
      </c>
      <c r="J46" s="14">
        <f>SUM(G46,D46)</f>
        <v>108</v>
      </c>
      <c r="K46" s="15" t="s">
        <v>783</v>
      </c>
    </row>
    <row r="47" spans="1:11" ht="20.25" customHeight="1" x14ac:dyDescent="0.2">
      <c r="A47" s="13" t="s">
        <v>869</v>
      </c>
      <c r="B47" s="14">
        <v>261</v>
      </c>
      <c r="C47" s="14">
        <v>292</v>
      </c>
      <c r="D47" s="14">
        <f t="shared" ref="D47:D48" si="6">SUM(B47:C47)</f>
        <v>553</v>
      </c>
      <c r="E47" s="14">
        <v>0</v>
      </c>
      <c r="F47" s="14">
        <v>0</v>
      </c>
      <c r="G47" s="14">
        <f t="shared" ref="G47:G67" si="7">SUM(E47:F47)</f>
        <v>0</v>
      </c>
      <c r="H47" s="14">
        <f t="shared" ref="H47:J62" si="8">SUM(E47,B47)</f>
        <v>261</v>
      </c>
      <c r="I47" s="14">
        <f>SUM(F47,C47)</f>
        <v>292</v>
      </c>
      <c r="J47" s="14">
        <f>SUM(G47,D47)</f>
        <v>553</v>
      </c>
      <c r="K47" s="15" t="s">
        <v>152</v>
      </c>
    </row>
    <row r="48" spans="1:11" ht="20.25" customHeight="1" x14ac:dyDescent="0.2">
      <c r="A48" s="13" t="s">
        <v>48</v>
      </c>
      <c r="B48" s="14">
        <v>173</v>
      </c>
      <c r="C48" s="14">
        <v>85</v>
      </c>
      <c r="D48" s="14">
        <f t="shared" si="6"/>
        <v>258</v>
      </c>
      <c r="E48" s="14">
        <v>0</v>
      </c>
      <c r="F48" s="14">
        <v>0</v>
      </c>
      <c r="G48" s="14">
        <f t="shared" si="7"/>
        <v>0</v>
      </c>
      <c r="H48" s="14">
        <f t="shared" si="8"/>
        <v>173</v>
      </c>
      <c r="I48" s="14">
        <f>SUM(F48,C48)</f>
        <v>85</v>
      </c>
      <c r="J48" s="14">
        <f>SUM(G48,D48)</f>
        <v>258</v>
      </c>
      <c r="K48" s="15" t="s">
        <v>49</v>
      </c>
    </row>
    <row r="49" spans="1:11" ht="20.25" customHeight="1" x14ac:dyDescent="0.2">
      <c r="A49" s="13" t="s">
        <v>1242</v>
      </c>
      <c r="B49" s="14">
        <v>302</v>
      </c>
      <c r="C49" s="14">
        <v>90</v>
      </c>
      <c r="D49" s="14">
        <f>SUM(B49:C49)</f>
        <v>392</v>
      </c>
      <c r="E49" s="14">
        <v>0</v>
      </c>
      <c r="F49" s="14">
        <v>0</v>
      </c>
      <c r="G49" s="14">
        <f t="shared" si="7"/>
        <v>0</v>
      </c>
      <c r="H49" s="14">
        <f t="shared" si="8"/>
        <v>302</v>
      </c>
      <c r="I49" s="14">
        <f t="shared" si="8"/>
        <v>90</v>
      </c>
      <c r="J49" s="14">
        <f t="shared" si="8"/>
        <v>392</v>
      </c>
      <c r="K49" s="15" t="s">
        <v>1243</v>
      </c>
    </row>
    <row r="50" spans="1:11" ht="20.25" customHeight="1" x14ac:dyDescent="0.2">
      <c r="A50" s="13" t="s">
        <v>1244</v>
      </c>
      <c r="B50" s="14">
        <f>SUM(B46:B49)</f>
        <v>827</v>
      </c>
      <c r="C50" s="14">
        <f>SUM(C46:C49)</f>
        <v>484</v>
      </c>
      <c r="D50" s="14">
        <f>SUM(B50:C50)</f>
        <v>1311</v>
      </c>
      <c r="E50" s="14">
        <v>0</v>
      </c>
      <c r="F50" s="14">
        <v>0</v>
      </c>
      <c r="G50" s="14">
        <f t="shared" si="7"/>
        <v>0</v>
      </c>
      <c r="H50" s="14">
        <f t="shared" si="8"/>
        <v>827</v>
      </c>
      <c r="I50" s="14">
        <f t="shared" si="8"/>
        <v>484</v>
      </c>
      <c r="J50" s="14">
        <f t="shared" si="8"/>
        <v>1311</v>
      </c>
      <c r="K50" s="15" t="s">
        <v>1245</v>
      </c>
    </row>
    <row r="51" spans="1:11" ht="20.25" customHeight="1" x14ac:dyDescent="0.2">
      <c r="A51" s="13" t="s">
        <v>1246</v>
      </c>
      <c r="B51" s="14">
        <v>399</v>
      </c>
      <c r="C51" s="14">
        <v>405</v>
      </c>
      <c r="D51" s="14">
        <f>SUM(B51:C51)</f>
        <v>804</v>
      </c>
      <c r="E51" s="14">
        <v>0</v>
      </c>
      <c r="F51" s="14">
        <v>0</v>
      </c>
      <c r="G51" s="14">
        <f t="shared" si="7"/>
        <v>0</v>
      </c>
      <c r="H51" s="14">
        <f t="shared" si="8"/>
        <v>399</v>
      </c>
      <c r="I51" s="14">
        <f t="shared" si="8"/>
        <v>405</v>
      </c>
      <c r="J51" s="14">
        <f t="shared" si="8"/>
        <v>804</v>
      </c>
      <c r="K51" s="15" t="s">
        <v>1247</v>
      </c>
    </row>
    <row r="52" spans="1:11" ht="20.25" customHeight="1" x14ac:dyDescent="0.2">
      <c r="A52" s="13" t="s">
        <v>1248</v>
      </c>
      <c r="B52" s="14">
        <v>92</v>
      </c>
      <c r="C52" s="14">
        <v>24</v>
      </c>
      <c r="D52" s="14">
        <f t="shared" ref="D52:D56" si="9">SUM(B52:C52)</f>
        <v>116</v>
      </c>
      <c r="E52" s="14">
        <v>0</v>
      </c>
      <c r="F52" s="14">
        <v>0</v>
      </c>
      <c r="G52" s="14">
        <f t="shared" si="7"/>
        <v>0</v>
      </c>
      <c r="H52" s="14">
        <f t="shared" si="8"/>
        <v>92</v>
      </c>
      <c r="I52" s="14">
        <f t="shared" si="8"/>
        <v>24</v>
      </c>
      <c r="J52" s="14">
        <f t="shared" si="8"/>
        <v>116</v>
      </c>
      <c r="K52" s="15" t="s">
        <v>1249</v>
      </c>
    </row>
    <row r="53" spans="1:11" ht="20.25" customHeight="1" x14ac:dyDescent="0.2">
      <c r="A53" s="13" t="s">
        <v>1250</v>
      </c>
      <c r="B53" s="14">
        <v>116</v>
      </c>
      <c r="C53" s="14">
        <v>95</v>
      </c>
      <c r="D53" s="14">
        <f t="shared" si="9"/>
        <v>211</v>
      </c>
      <c r="E53" s="14">
        <v>0</v>
      </c>
      <c r="F53" s="14">
        <v>0</v>
      </c>
      <c r="G53" s="14">
        <f t="shared" si="7"/>
        <v>0</v>
      </c>
      <c r="H53" s="14">
        <f t="shared" si="8"/>
        <v>116</v>
      </c>
      <c r="I53" s="14">
        <f t="shared" si="8"/>
        <v>95</v>
      </c>
      <c r="J53" s="14">
        <f t="shared" si="8"/>
        <v>211</v>
      </c>
      <c r="K53" s="15" t="s">
        <v>1251</v>
      </c>
    </row>
    <row r="54" spans="1:11" ht="20.25" customHeight="1" x14ac:dyDescent="0.2">
      <c r="A54" s="13" t="s">
        <v>1252</v>
      </c>
      <c r="B54" s="14">
        <v>139</v>
      </c>
      <c r="C54" s="14">
        <v>64</v>
      </c>
      <c r="D54" s="14">
        <f t="shared" si="9"/>
        <v>203</v>
      </c>
      <c r="E54" s="14">
        <v>0</v>
      </c>
      <c r="F54" s="14">
        <v>0</v>
      </c>
      <c r="G54" s="14">
        <f t="shared" si="7"/>
        <v>0</v>
      </c>
      <c r="H54" s="14">
        <f t="shared" si="8"/>
        <v>139</v>
      </c>
      <c r="I54" s="14">
        <f t="shared" si="8"/>
        <v>64</v>
      </c>
      <c r="J54" s="14">
        <f t="shared" si="8"/>
        <v>203</v>
      </c>
      <c r="K54" s="15" t="s">
        <v>1253</v>
      </c>
    </row>
    <row r="55" spans="1:11" ht="20.25" customHeight="1" x14ac:dyDescent="0.2">
      <c r="A55" s="13" t="s">
        <v>1254</v>
      </c>
      <c r="B55" s="14">
        <v>82</v>
      </c>
      <c r="C55" s="14">
        <v>56</v>
      </c>
      <c r="D55" s="14">
        <f t="shared" si="9"/>
        <v>138</v>
      </c>
      <c r="E55" s="14">
        <v>0</v>
      </c>
      <c r="F55" s="14">
        <v>0</v>
      </c>
      <c r="G55" s="14">
        <f t="shared" si="7"/>
        <v>0</v>
      </c>
      <c r="H55" s="14">
        <f t="shared" si="8"/>
        <v>82</v>
      </c>
      <c r="I55" s="14">
        <f t="shared" si="8"/>
        <v>56</v>
      </c>
      <c r="J55" s="14">
        <f t="shared" si="8"/>
        <v>138</v>
      </c>
      <c r="K55" s="15" t="s">
        <v>1255</v>
      </c>
    </row>
    <row r="56" spans="1:11" ht="20.25" customHeight="1" x14ac:dyDescent="0.2">
      <c r="A56" s="13" t="s">
        <v>1256</v>
      </c>
      <c r="B56" s="14">
        <v>15</v>
      </c>
      <c r="C56" s="14">
        <v>29</v>
      </c>
      <c r="D56" s="14">
        <f t="shared" si="9"/>
        <v>44</v>
      </c>
      <c r="E56" s="14">
        <v>0</v>
      </c>
      <c r="F56" s="14">
        <v>0</v>
      </c>
      <c r="G56" s="14">
        <f t="shared" si="7"/>
        <v>0</v>
      </c>
      <c r="H56" s="14">
        <f t="shared" si="8"/>
        <v>15</v>
      </c>
      <c r="I56" s="14">
        <f t="shared" si="8"/>
        <v>29</v>
      </c>
      <c r="J56" s="14">
        <f t="shared" si="8"/>
        <v>44</v>
      </c>
      <c r="K56" s="15" t="s">
        <v>1257</v>
      </c>
    </row>
    <row r="57" spans="1:11" ht="20.25" customHeight="1" x14ac:dyDescent="0.2">
      <c r="A57" s="13" t="s">
        <v>1258</v>
      </c>
      <c r="B57" s="14">
        <v>513</v>
      </c>
      <c r="C57" s="14">
        <v>142</v>
      </c>
      <c r="D57" s="14">
        <v>655</v>
      </c>
      <c r="E57" s="14">
        <v>0</v>
      </c>
      <c r="F57" s="14">
        <v>0</v>
      </c>
      <c r="G57" s="14">
        <f t="shared" si="7"/>
        <v>0</v>
      </c>
      <c r="H57" s="14">
        <f t="shared" si="8"/>
        <v>513</v>
      </c>
      <c r="I57" s="14">
        <f t="shared" si="8"/>
        <v>142</v>
      </c>
      <c r="J57" s="14">
        <f t="shared" si="8"/>
        <v>655</v>
      </c>
      <c r="K57" s="15" t="s">
        <v>1259</v>
      </c>
    </row>
    <row r="58" spans="1:11" ht="20.25" customHeight="1" x14ac:dyDescent="0.2">
      <c r="A58" s="13" t="s">
        <v>1260</v>
      </c>
      <c r="B58" s="14">
        <v>287</v>
      </c>
      <c r="C58" s="14">
        <v>310</v>
      </c>
      <c r="D58" s="14">
        <f t="shared" ref="D58" si="10">SUM(B58:C58)</f>
        <v>597</v>
      </c>
      <c r="E58" s="14">
        <v>0</v>
      </c>
      <c r="F58" s="14">
        <v>0</v>
      </c>
      <c r="G58" s="14">
        <f t="shared" si="7"/>
        <v>0</v>
      </c>
      <c r="H58" s="14">
        <f t="shared" si="8"/>
        <v>287</v>
      </c>
      <c r="I58" s="14">
        <f t="shared" si="8"/>
        <v>310</v>
      </c>
      <c r="J58" s="14">
        <f t="shared" si="8"/>
        <v>597</v>
      </c>
      <c r="K58" s="15" t="s">
        <v>1261</v>
      </c>
    </row>
    <row r="59" spans="1:11" ht="20.25" customHeight="1" x14ac:dyDescent="0.2">
      <c r="A59" s="13" t="s">
        <v>1262</v>
      </c>
      <c r="B59" s="14">
        <v>209</v>
      </c>
      <c r="C59" s="14">
        <v>147</v>
      </c>
      <c r="D59" s="14">
        <f>SUM(B59:C59)</f>
        <v>356</v>
      </c>
      <c r="E59" s="14">
        <v>0</v>
      </c>
      <c r="F59" s="14">
        <v>0</v>
      </c>
      <c r="G59" s="14">
        <f t="shared" si="7"/>
        <v>0</v>
      </c>
      <c r="H59" s="14">
        <f t="shared" si="8"/>
        <v>209</v>
      </c>
      <c r="I59" s="14">
        <f t="shared" si="8"/>
        <v>147</v>
      </c>
      <c r="J59" s="14">
        <f t="shared" si="8"/>
        <v>356</v>
      </c>
      <c r="K59" s="15" t="s">
        <v>1263</v>
      </c>
    </row>
    <row r="60" spans="1:11" ht="20.25" customHeight="1" x14ac:dyDescent="0.2">
      <c r="A60" s="13" t="s">
        <v>1264</v>
      </c>
      <c r="B60" s="14">
        <v>366</v>
      </c>
      <c r="C60" s="14">
        <v>210</v>
      </c>
      <c r="D60" s="14">
        <f t="shared" ref="D60:D64" si="11">SUM(B60:C60)</f>
        <v>576</v>
      </c>
      <c r="E60" s="14">
        <v>0</v>
      </c>
      <c r="F60" s="14"/>
      <c r="G60" s="14">
        <f t="shared" si="7"/>
        <v>0</v>
      </c>
      <c r="H60" s="14">
        <f t="shared" si="8"/>
        <v>366</v>
      </c>
      <c r="I60" s="14">
        <f t="shared" si="8"/>
        <v>210</v>
      </c>
      <c r="J60" s="14">
        <f t="shared" si="8"/>
        <v>576</v>
      </c>
      <c r="K60" s="15" t="s">
        <v>1265</v>
      </c>
    </row>
    <row r="61" spans="1:11" ht="20.25" customHeight="1" x14ac:dyDescent="0.2">
      <c r="A61" s="13" t="s">
        <v>1266</v>
      </c>
      <c r="B61" s="14">
        <v>367</v>
      </c>
      <c r="C61" s="14">
        <v>284</v>
      </c>
      <c r="D61" s="14">
        <f t="shared" si="11"/>
        <v>651</v>
      </c>
      <c r="E61" s="14">
        <v>0</v>
      </c>
      <c r="F61" s="14">
        <v>0</v>
      </c>
      <c r="G61" s="14">
        <f t="shared" si="7"/>
        <v>0</v>
      </c>
      <c r="H61" s="14">
        <f t="shared" si="8"/>
        <v>367</v>
      </c>
      <c r="I61" s="14">
        <f t="shared" si="8"/>
        <v>284</v>
      </c>
      <c r="J61" s="14">
        <f t="shared" si="8"/>
        <v>651</v>
      </c>
      <c r="K61" s="15" t="s">
        <v>1267</v>
      </c>
    </row>
    <row r="62" spans="1:11" ht="20.25" customHeight="1" x14ac:dyDescent="0.2">
      <c r="A62" s="13" t="s">
        <v>1268</v>
      </c>
      <c r="B62" s="14">
        <v>205</v>
      </c>
      <c r="C62" s="14">
        <v>128</v>
      </c>
      <c r="D62" s="14">
        <f t="shared" si="11"/>
        <v>333</v>
      </c>
      <c r="E62" s="14">
        <v>0</v>
      </c>
      <c r="F62" s="14">
        <v>0</v>
      </c>
      <c r="G62" s="14">
        <f t="shared" si="7"/>
        <v>0</v>
      </c>
      <c r="H62" s="14">
        <f t="shared" si="8"/>
        <v>205</v>
      </c>
      <c r="I62" s="14">
        <f t="shared" si="8"/>
        <v>128</v>
      </c>
      <c r="J62" s="14">
        <f t="shared" si="8"/>
        <v>333</v>
      </c>
      <c r="K62" s="15" t="s">
        <v>1269</v>
      </c>
    </row>
    <row r="63" spans="1:11" ht="20.25" customHeight="1" x14ac:dyDescent="0.2">
      <c r="A63" s="13" t="s">
        <v>1270</v>
      </c>
      <c r="B63" s="14">
        <v>1476</v>
      </c>
      <c r="C63" s="14">
        <v>819</v>
      </c>
      <c r="D63" s="14">
        <f t="shared" si="11"/>
        <v>2295</v>
      </c>
      <c r="E63" s="14">
        <v>2</v>
      </c>
      <c r="F63" s="14">
        <v>0</v>
      </c>
      <c r="G63" s="14">
        <f t="shared" si="7"/>
        <v>2</v>
      </c>
      <c r="H63" s="14">
        <f t="shared" ref="H63:J67" si="12">SUM(E63,B63)</f>
        <v>1478</v>
      </c>
      <c r="I63" s="14">
        <f t="shared" si="12"/>
        <v>819</v>
      </c>
      <c r="J63" s="14">
        <f t="shared" si="12"/>
        <v>2297</v>
      </c>
      <c r="K63" s="15" t="s">
        <v>1271</v>
      </c>
    </row>
    <row r="64" spans="1:11" ht="20.25" customHeight="1" x14ac:dyDescent="0.2">
      <c r="A64" s="13" t="s">
        <v>1272</v>
      </c>
      <c r="B64" s="14">
        <v>324</v>
      </c>
      <c r="C64" s="14">
        <v>147</v>
      </c>
      <c r="D64" s="14">
        <f t="shared" si="11"/>
        <v>471</v>
      </c>
      <c r="E64" s="14">
        <v>0</v>
      </c>
      <c r="F64" s="14">
        <v>0</v>
      </c>
      <c r="G64" s="14">
        <f t="shared" si="7"/>
        <v>0</v>
      </c>
      <c r="H64" s="14">
        <f t="shared" si="12"/>
        <v>324</v>
      </c>
      <c r="I64" s="14">
        <f t="shared" si="12"/>
        <v>147</v>
      </c>
      <c r="J64" s="14">
        <f t="shared" si="12"/>
        <v>471</v>
      </c>
      <c r="K64" s="15" t="s">
        <v>1273</v>
      </c>
    </row>
    <row r="65" spans="1:11" ht="20.25" customHeight="1" x14ac:dyDescent="0.2">
      <c r="A65" s="13" t="s">
        <v>1274</v>
      </c>
      <c r="B65" s="14">
        <v>240</v>
      </c>
      <c r="C65" s="14">
        <v>231</v>
      </c>
      <c r="D65" s="14">
        <f>SUM(B65:C65)</f>
        <v>471</v>
      </c>
      <c r="E65" s="14">
        <v>0</v>
      </c>
      <c r="F65" s="14">
        <v>0</v>
      </c>
      <c r="G65" s="14">
        <f t="shared" si="7"/>
        <v>0</v>
      </c>
      <c r="H65" s="14">
        <f t="shared" si="12"/>
        <v>240</v>
      </c>
      <c r="I65" s="14">
        <f t="shared" si="12"/>
        <v>231</v>
      </c>
      <c r="J65" s="14">
        <f t="shared" si="12"/>
        <v>471</v>
      </c>
      <c r="K65" s="15" t="s">
        <v>1275</v>
      </c>
    </row>
    <row r="66" spans="1:11" ht="20.25" customHeight="1" x14ac:dyDescent="0.2">
      <c r="A66" s="16" t="s">
        <v>1276</v>
      </c>
      <c r="B66" s="17">
        <v>100</v>
      </c>
      <c r="C66" s="17">
        <v>39</v>
      </c>
      <c r="D66" s="17">
        <f t="shared" ref="D66" si="13">SUM(B66:C66)</f>
        <v>139</v>
      </c>
      <c r="E66" s="17">
        <v>0</v>
      </c>
      <c r="F66" s="17">
        <v>0</v>
      </c>
      <c r="G66" s="17">
        <f t="shared" si="7"/>
        <v>0</v>
      </c>
      <c r="H66" s="17">
        <f t="shared" si="12"/>
        <v>100</v>
      </c>
      <c r="I66" s="17">
        <f t="shared" si="12"/>
        <v>39</v>
      </c>
      <c r="J66" s="17">
        <f t="shared" si="12"/>
        <v>139</v>
      </c>
      <c r="K66" s="18" t="s">
        <v>1277</v>
      </c>
    </row>
    <row r="67" spans="1:11" ht="20.25" customHeight="1" thickBot="1" x14ac:dyDescent="0.25">
      <c r="A67" s="22" t="s">
        <v>1278</v>
      </c>
      <c r="B67" s="23">
        <v>377</v>
      </c>
      <c r="C67" s="23">
        <v>254</v>
      </c>
      <c r="D67" s="23">
        <f>SUM(B67:C67)</f>
        <v>631</v>
      </c>
      <c r="E67" s="23">
        <v>0</v>
      </c>
      <c r="F67" s="23">
        <v>0</v>
      </c>
      <c r="G67" s="23">
        <f t="shared" si="7"/>
        <v>0</v>
      </c>
      <c r="H67" s="23">
        <f t="shared" si="12"/>
        <v>377</v>
      </c>
      <c r="I67" s="23">
        <f t="shared" si="12"/>
        <v>254</v>
      </c>
      <c r="J67" s="23">
        <f t="shared" si="12"/>
        <v>631</v>
      </c>
      <c r="K67" s="24" t="s">
        <v>1279</v>
      </c>
    </row>
    <row r="68" spans="1:11" ht="15" thickTop="1" x14ac:dyDescent="0.2"/>
    <row r="70" spans="1:11" s="99" customFormat="1" x14ac:dyDescent="0.2"/>
    <row r="71" spans="1:11" s="99" customFormat="1" x14ac:dyDescent="0.2"/>
    <row r="72" spans="1:11" s="99" customFormat="1" x14ac:dyDescent="0.2"/>
    <row r="73" spans="1:11" s="99" customFormat="1" x14ac:dyDescent="0.2"/>
    <row r="74" spans="1:11" s="99" customFormat="1" x14ac:dyDescent="0.2"/>
    <row r="75" spans="1:11" s="99" customFormat="1" x14ac:dyDescent="0.2"/>
    <row r="76" spans="1:11" s="99" customFormat="1" x14ac:dyDescent="0.2"/>
    <row r="77" spans="1:11" s="99" customFormat="1" x14ac:dyDescent="0.2"/>
    <row r="80" spans="1:11" ht="30.75" customHeight="1" thickBot="1" x14ac:dyDescent="0.25">
      <c r="A80" s="10" t="s">
        <v>2006</v>
      </c>
      <c r="K80" s="66" t="s">
        <v>2007</v>
      </c>
    </row>
    <row r="81" spans="1:11" ht="18.95" customHeight="1" thickTop="1" x14ac:dyDescent="0.25">
      <c r="A81" s="111" t="s">
        <v>0</v>
      </c>
      <c r="B81" s="110" t="s">
        <v>1</v>
      </c>
      <c r="C81" s="110"/>
      <c r="D81" s="110"/>
      <c r="E81" s="110" t="s">
        <v>2</v>
      </c>
      <c r="F81" s="110"/>
      <c r="G81" s="110"/>
      <c r="H81" s="110" t="s">
        <v>3</v>
      </c>
      <c r="I81" s="110"/>
      <c r="J81" s="110"/>
      <c r="K81" s="111" t="s">
        <v>4</v>
      </c>
    </row>
    <row r="82" spans="1:11" ht="18.95" customHeight="1" x14ac:dyDescent="0.25">
      <c r="A82" s="112"/>
      <c r="B82" s="109" t="s">
        <v>5</v>
      </c>
      <c r="C82" s="109"/>
      <c r="D82" s="109"/>
      <c r="E82" s="109" t="s">
        <v>6</v>
      </c>
      <c r="F82" s="109"/>
      <c r="G82" s="109"/>
      <c r="H82" s="109" t="s">
        <v>7</v>
      </c>
      <c r="I82" s="109"/>
      <c r="J82" s="109"/>
      <c r="K82" s="112"/>
    </row>
    <row r="83" spans="1:11" ht="18.95" customHeight="1" x14ac:dyDescent="0.25">
      <c r="A83" s="112"/>
      <c r="B83" s="56" t="s">
        <v>153</v>
      </c>
      <c r="C83" s="56" t="s">
        <v>67</v>
      </c>
      <c r="D83" s="56" t="s">
        <v>10</v>
      </c>
      <c r="E83" s="56" t="s">
        <v>153</v>
      </c>
      <c r="F83" s="56" t="s">
        <v>67</v>
      </c>
      <c r="G83" s="56" t="s">
        <v>10</v>
      </c>
      <c r="H83" s="56" t="s">
        <v>153</v>
      </c>
      <c r="I83" s="56" t="s">
        <v>67</v>
      </c>
      <c r="J83" s="56" t="s">
        <v>10</v>
      </c>
      <c r="K83" s="112"/>
    </row>
    <row r="84" spans="1:11" ht="18.95" customHeight="1" thickBot="1" x14ac:dyDescent="0.3">
      <c r="A84" s="113"/>
      <c r="B84" s="6" t="s">
        <v>11</v>
      </c>
      <c r="C84" s="6" t="s">
        <v>12</v>
      </c>
      <c r="D84" s="6" t="s">
        <v>7</v>
      </c>
      <c r="E84" s="6" t="s">
        <v>11</v>
      </c>
      <c r="F84" s="6" t="s">
        <v>12</v>
      </c>
      <c r="G84" s="6" t="s">
        <v>7</v>
      </c>
      <c r="H84" s="6" t="s">
        <v>11</v>
      </c>
      <c r="I84" s="6" t="s">
        <v>12</v>
      </c>
      <c r="J84" s="6" t="s">
        <v>7</v>
      </c>
      <c r="K84" s="113"/>
    </row>
    <row r="85" spans="1:11" ht="18" customHeight="1" x14ac:dyDescent="0.2">
      <c r="A85" s="13" t="s">
        <v>1280</v>
      </c>
      <c r="B85" s="14">
        <v>133</v>
      </c>
      <c r="C85" s="14">
        <v>82</v>
      </c>
      <c r="D85" s="14">
        <f t="shared" ref="D85:D91" si="14">SUM(B85:C85)</f>
        <v>215</v>
      </c>
      <c r="E85" s="14">
        <v>0</v>
      </c>
      <c r="F85" s="14">
        <v>0</v>
      </c>
      <c r="G85" s="14">
        <f>SUM(E85:F85)</f>
        <v>0</v>
      </c>
      <c r="H85" s="14">
        <f>SUM(E85,B85)</f>
        <v>133</v>
      </c>
      <c r="I85" s="14">
        <f>SUM(F85,C85)</f>
        <v>82</v>
      </c>
      <c r="J85" s="14">
        <f>SUM(H85:I85)</f>
        <v>215</v>
      </c>
      <c r="K85" s="15" t="s">
        <v>1281</v>
      </c>
    </row>
    <row r="86" spans="1:11" ht="18" customHeight="1" x14ac:dyDescent="0.2">
      <c r="A86" s="13" t="s">
        <v>1282</v>
      </c>
      <c r="B86" s="14">
        <v>154</v>
      </c>
      <c r="C86" s="14">
        <v>117</v>
      </c>
      <c r="D86" s="14">
        <f t="shared" si="14"/>
        <v>271</v>
      </c>
      <c r="E86" s="14">
        <v>0</v>
      </c>
      <c r="F86" s="14">
        <v>0</v>
      </c>
      <c r="G86" s="14">
        <f t="shared" ref="G86:G91" si="15">SUM(E86:F86)</f>
        <v>0</v>
      </c>
      <c r="H86" s="14">
        <f t="shared" ref="H86:J91" si="16">SUM(E86,B86)</f>
        <v>154</v>
      </c>
      <c r="I86" s="14">
        <f t="shared" si="16"/>
        <v>117</v>
      </c>
      <c r="J86" s="14">
        <f>SUM(H86:I86)</f>
        <v>271</v>
      </c>
      <c r="K86" s="15" t="s">
        <v>1283</v>
      </c>
    </row>
    <row r="87" spans="1:11" ht="18" customHeight="1" x14ac:dyDescent="0.2">
      <c r="A87" s="13" t="s">
        <v>1284</v>
      </c>
      <c r="B87" s="14">
        <v>28</v>
      </c>
      <c r="C87" s="14">
        <v>5</v>
      </c>
      <c r="D87" s="14">
        <f t="shared" si="14"/>
        <v>33</v>
      </c>
      <c r="E87" s="14">
        <v>0</v>
      </c>
      <c r="F87" s="14">
        <v>0</v>
      </c>
      <c r="G87" s="14">
        <f t="shared" si="15"/>
        <v>0</v>
      </c>
      <c r="H87" s="14">
        <f t="shared" si="16"/>
        <v>28</v>
      </c>
      <c r="I87" s="14">
        <f t="shared" si="16"/>
        <v>5</v>
      </c>
      <c r="J87" s="14">
        <f t="shared" si="16"/>
        <v>33</v>
      </c>
      <c r="K87" s="15" t="s">
        <v>1285</v>
      </c>
    </row>
    <row r="88" spans="1:11" ht="18" customHeight="1" x14ac:dyDescent="0.2">
      <c r="A88" s="13" t="s">
        <v>1286</v>
      </c>
      <c r="B88" s="14">
        <v>24</v>
      </c>
      <c r="C88" s="14">
        <v>4</v>
      </c>
      <c r="D88" s="14">
        <f t="shared" si="14"/>
        <v>28</v>
      </c>
      <c r="E88" s="14">
        <v>0</v>
      </c>
      <c r="F88" s="14">
        <v>0</v>
      </c>
      <c r="G88" s="14">
        <f t="shared" si="15"/>
        <v>0</v>
      </c>
      <c r="H88" s="14">
        <f t="shared" si="16"/>
        <v>24</v>
      </c>
      <c r="I88" s="14">
        <f t="shared" si="16"/>
        <v>4</v>
      </c>
      <c r="J88" s="14">
        <f t="shared" si="16"/>
        <v>28</v>
      </c>
      <c r="K88" s="15" t="s">
        <v>1287</v>
      </c>
    </row>
    <row r="89" spans="1:11" ht="18" customHeight="1" x14ac:dyDescent="0.2">
      <c r="A89" s="13" t="s">
        <v>1288</v>
      </c>
      <c r="B89" s="14">
        <v>179</v>
      </c>
      <c r="C89" s="14">
        <v>86</v>
      </c>
      <c r="D89" s="14">
        <f t="shared" si="14"/>
        <v>265</v>
      </c>
      <c r="E89" s="14">
        <v>0</v>
      </c>
      <c r="F89" s="14">
        <v>0</v>
      </c>
      <c r="G89" s="14">
        <f t="shared" si="15"/>
        <v>0</v>
      </c>
      <c r="H89" s="14">
        <f t="shared" si="16"/>
        <v>179</v>
      </c>
      <c r="I89" s="14">
        <f t="shared" si="16"/>
        <v>86</v>
      </c>
      <c r="J89" s="14">
        <f t="shared" si="16"/>
        <v>265</v>
      </c>
      <c r="K89" s="15" t="s">
        <v>1289</v>
      </c>
    </row>
    <row r="90" spans="1:11" ht="18" customHeight="1" x14ac:dyDescent="0.2">
      <c r="A90" s="13" t="s">
        <v>1290</v>
      </c>
      <c r="B90" s="14">
        <v>138</v>
      </c>
      <c r="C90" s="14">
        <v>60</v>
      </c>
      <c r="D90" s="14">
        <f t="shared" si="14"/>
        <v>198</v>
      </c>
      <c r="E90" s="14">
        <v>0</v>
      </c>
      <c r="F90" s="14">
        <v>0</v>
      </c>
      <c r="G90" s="14">
        <f t="shared" si="15"/>
        <v>0</v>
      </c>
      <c r="H90" s="14">
        <f t="shared" si="16"/>
        <v>138</v>
      </c>
      <c r="I90" s="14">
        <f t="shared" si="16"/>
        <v>60</v>
      </c>
      <c r="J90" s="14">
        <f t="shared" si="16"/>
        <v>198</v>
      </c>
      <c r="K90" s="15" t="s">
        <v>1291</v>
      </c>
    </row>
    <row r="91" spans="1:11" ht="18" customHeight="1" x14ac:dyDescent="0.2">
      <c r="A91" s="13" t="s">
        <v>1292</v>
      </c>
      <c r="B91" s="14">
        <v>278</v>
      </c>
      <c r="C91" s="14">
        <v>272</v>
      </c>
      <c r="D91" s="14">
        <f t="shared" si="14"/>
        <v>550</v>
      </c>
      <c r="E91" s="14">
        <v>0</v>
      </c>
      <c r="F91" s="14">
        <v>0</v>
      </c>
      <c r="G91" s="14">
        <f t="shared" si="15"/>
        <v>0</v>
      </c>
      <c r="H91" s="14">
        <f t="shared" si="16"/>
        <v>278</v>
      </c>
      <c r="I91" s="14">
        <f t="shared" si="16"/>
        <v>272</v>
      </c>
      <c r="J91" s="14">
        <f t="shared" si="16"/>
        <v>550</v>
      </c>
      <c r="K91" s="15" t="s">
        <v>1293</v>
      </c>
    </row>
    <row r="92" spans="1:11" ht="18" customHeight="1" x14ac:dyDescent="0.2">
      <c r="A92" s="13" t="s">
        <v>1294</v>
      </c>
      <c r="B92" s="14"/>
      <c r="C92" s="14"/>
      <c r="D92" s="14"/>
      <c r="E92" s="14"/>
      <c r="F92" s="14"/>
      <c r="G92" s="14"/>
      <c r="H92" s="14"/>
      <c r="I92" s="14"/>
      <c r="J92" s="14"/>
      <c r="K92" s="15" t="s">
        <v>1295</v>
      </c>
    </row>
    <row r="93" spans="1:11" ht="18" customHeight="1" x14ac:dyDescent="0.2">
      <c r="A93" s="13" t="s">
        <v>18</v>
      </c>
      <c r="B93" s="14">
        <v>45</v>
      </c>
      <c r="C93" s="14">
        <v>86</v>
      </c>
      <c r="D93" s="14">
        <f>SUM(B93:C93)</f>
        <v>131</v>
      </c>
      <c r="E93" s="14">
        <v>0</v>
      </c>
      <c r="F93" s="14">
        <v>0</v>
      </c>
      <c r="G93" s="14">
        <f>SUM(E93:F93)</f>
        <v>0</v>
      </c>
      <c r="H93" s="14">
        <f t="shared" ref="H93:J96" si="17">SUM(E93,B93)</f>
        <v>45</v>
      </c>
      <c r="I93" s="14">
        <f t="shared" si="17"/>
        <v>86</v>
      </c>
      <c r="J93" s="14">
        <f t="shared" si="17"/>
        <v>131</v>
      </c>
      <c r="K93" s="15" t="s">
        <v>19</v>
      </c>
    </row>
    <row r="94" spans="1:11" ht="18" customHeight="1" x14ac:dyDescent="0.2">
      <c r="A94" s="13" t="s">
        <v>490</v>
      </c>
      <c r="B94" s="14">
        <v>52</v>
      </c>
      <c r="C94" s="14">
        <v>83</v>
      </c>
      <c r="D94" s="14">
        <f t="shared" ref="D94:D96" si="18">SUM(B94:C94)</f>
        <v>135</v>
      </c>
      <c r="E94" s="14">
        <v>0</v>
      </c>
      <c r="F94" s="14">
        <v>0</v>
      </c>
      <c r="G94" s="14">
        <f t="shared" ref="G94:G96" si="19">SUM(E94:F94)</f>
        <v>0</v>
      </c>
      <c r="H94" s="14">
        <f t="shared" si="17"/>
        <v>52</v>
      </c>
      <c r="I94" s="14">
        <f t="shared" si="17"/>
        <v>83</v>
      </c>
      <c r="J94" s="14">
        <f t="shared" si="17"/>
        <v>135</v>
      </c>
      <c r="K94" s="15" t="s">
        <v>330</v>
      </c>
    </row>
    <row r="95" spans="1:11" ht="18" customHeight="1" x14ac:dyDescent="0.2">
      <c r="A95" s="13" t="s">
        <v>64</v>
      </c>
      <c r="B95" s="14">
        <v>19</v>
      </c>
      <c r="C95" s="14">
        <v>11</v>
      </c>
      <c r="D95" s="14">
        <f t="shared" si="18"/>
        <v>30</v>
      </c>
      <c r="E95" s="14">
        <v>0</v>
      </c>
      <c r="F95" s="14">
        <v>0</v>
      </c>
      <c r="G95" s="14">
        <f t="shared" si="19"/>
        <v>0</v>
      </c>
      <c r="H95" s="14">
        <f t="shared" si="17"/>
        <v>19</v>
      </c>
      <c r="I95" s="14">
        <f t="shared" si="17"/>
        <v>11</v>
      </c>
      <c r="J95" s="14">
        <f t="shared" si="17"/>
        <v>30</v>
      </c>
      <c r="K95" s="15" t="s">
        <v>25</v>
      </c>
    </row>
    <row r="96" spans="1:11" ht="18" customHeight="1" x14ac:dyDescent="0.2">
      <c r="A96" s="13" t="s">
        <v>298</v>
      </c>
      <c r="B96" s="14">
        <v>15</v>
      </c>
      <c r="C96" s="14">
        <v>11</v>
      </c>
      <c r="D96" s="14">
        <f t="shared" si="18"/>
        <v>26</v>
      </c>
      <c r="E96" s="14">
        <v>0</v>
      </c>
      <c r="F96" s="14">
        <v>0</v>
      </c>
      <c r="G96" s="14">
        <f t="shared" si="19"/>
        <v>0</v>
      </c>
      <c r="H96" s="14">
        <f t="shared" si="17"/>
        <v>15</v>
      </c>
      <c r="I96" s="14">
        <f t="shared" si="17"/>
        <v>11</v>
      </c>
      <c r="J96" s="14">
        <f t="shared" si="17"/>
        <v>26</v>
      </c>
      <c r="K96" s="15" t="s">
        <v>49</v>
      </c>
    </row>
    <row r="97" spans="1:11" ht="18" customHeight="1" x14ac:dyDescent="0.2">
      <c r="A97" s="13" t="s">
        <v>1296</v>
      </c>
      <c r="B97" s="14">
        <f>SUM(B93:B96)</f>
        <v>131</v>
      </c>
      <c r="C97" s="14">
        <f t="shared" ref="C97:J98" si="20">SUM(C93:C96)</f>
        <v>191</v>
      </c>
      <c r="D97" s="14">
        <f t="shared" si="20"/>
        <v>322</v>
      </c>
      <c r="E97" s="14">
        <f t="shared" si="20"/>
        <v>0</v>
      </c>
      <c r="F97" s="14">
        <f t="shared" si="20"/>
        <v>0</v>
      </c>
      <c r="G97" s="14">
        <f t="shared" si="20"/>
        <v>0</v>
      </c>
      <c r="H97" s="14">
        <f t="shared" si="20"/>
        <v>131</v>
      </c>
      <c r="I97" s="14">
        <f t="shared" si="20"/>
        <v>191</v>
      </c>
      <c r="J97" s="14">
        <f t="shared" si="20"/>
        <v>322</v>
      </c>
      <c r="K97" s="15" t="s">
        <v>1297</v>
      </c>
    </row>
    <row r="98" spans="1:11" ht="18" customHeight="1" x14ac:dyDescent="0.2">
      <c r="A98" s="13" t="s">
        <v>1298</v>
      </c>
      <c r="B98" s="14">
        <v>75</v>
      </c>
      <c r="C98" s="14">
        <v>38</v>
      </c>
      <c r="D98" s="14">
        <f>SUM(B98:C98)</f>
        <v>113</v>
      </c>
      <c r="E98" s="14">
        <f t="shared" si="20"/>
        <v>0</v>
      </c>
      <c r="F98" s="14">
        <f t="shared" si="20"/>
        <v>0</v>
      </c>
      <c r="G98" s="14">
        <f t="shared" si="20"/>
        <v>0</v>
      </c>
      <c r="H98" s="14">
        <f>SUM(B98,E98)</f>
        <v>75</v>
      </c>
      <c r="I98" s="14">
        <f t="shared" ref="I98:J98" si="21">SUM(C98,F98)</f>
        <v>38</v>
      </c>
      <c r="J98" s="14">
        <f t="shared" si="21"/>
        <v>113</v>
      </c>
      <c r="K98" s="15" t="s">
        <v>1299</v>
      </c>
    </row>
    <row r="99" spans="1:11" ht="39" customHeight="1" x14ac:dyDescent="0.2">
      <c r="A99" s="13" t="s">
        <v>1300</v>
      </c>
      <c r="B99" s="14"/>
      <c r="C99" s="14"/>
      <c r="D99" s="14"/>
      <c r="E99" s="14"/>
      <c r="F99" s="14"/>
      <c r="G99" s="14"/>
      <c r="H99" s="14"/>
      <c r="I99" s="14"/>
      <c r="J99" s="14"/>
      <c r="K99" s="26" t="s">
        <v>1301</v>
      </c>
    </row>
    <row r="100" spans="1:11" ht="18" customHeight="1" x14ac:dyDescent="0.2">
      <c r="A100" s="13" t="s">
        <v>693</v>
      </c>
      <c r="B100" s="14">
        <v>62</v>
      </c>
      <c r="C100" s="14">
        <v>71</v>
      </c>
      <c r="D100" s="14">
        <f>SUM(B100:C100)</f>
        <v>133</v>
      </c>
      <c r="E100" s="14">
        <v>0</v>
      </c>
      <c r="F100" s="14">
        <v>0</v>
      </c>
      <c r="G100" s="14">
        <f>SUM(E100:F100)</f>
        <v>0</v>
      </c>
      <c r="H100" s="14">
        <f>SUM(E100,B100)</f>
        <v>62</v>
      </c>
      <c r="I100" s="14">
        <f>SUM(F100,C100)</f>
        <v>71</v>
      </c>
      <c r="J100" s="14">
        <f>SUM(H100:I100)</f>
        <v>133</v>
      </c>
      <c r="K100" s="15" t="s">
        <v>19</v>
      </c>
    </row>
    <row r="101" spans="1:11" ht="18" customHeight="1" x14ac:dyDescent="0.2">
      <c r="A101" s="13" t="s">
        <v>490</v>
      </c>
      <c r="B101" s="14">
        <v>32</v>
      </c>
      <c r="C101" s="14">
        <v>70</v>
      </c>
      <c r="D101" s="14">
        <f>SUM(B101:C101)</f>
        <v>102</v>
      </c>
      <c r="E101" s="14">
        <v>0</v>
      </c>
      <c r="F101" s="14">
        <v>0</v>
      </c>
      <c r="G101" s="14">
        <f t="shared" ref="G101:G102" si="22">SUM(E101:F101)</f>
        <v>0</v>
      </c>
      <c r="H101" s="14">
        <f t="shared" ref="H101:I102" si="23">SUM(E101,B101)</f>
        <v>32</v>
      </c>
      <c r="I101" s="14">
        <f t="shared" si="23"/>
        <v>70</v>
      </c>
      <c r="J101" s="14">
        <f t="shared" ref="J101:J102" si="24">SUM(H101:I101)</f>
        <v>102</v>
      </c>
      <c r="K101" s="15" t="s">
        <v>330</v>
      </c>
    </row>
    <row r="102" spans="1:11" ht="18" customHeight="1" x14ac:dyDescent="0.2">
      <c r="A102" s="13" t="s">
        <v>144</v>
      </c>
      <c r="B102" s="14">
        <v>11</v>
      </c>
      <c r="C102" s="14">
        <v>0</v>
      </c>
      <c r="D102" s="14">
        <f>SUM(B102:C102)</f>
        <v>11</v>
      </c>
      <c r="E102" s="14">
        <v>0</v>
      </c>
      <c r="F102" s="14">
        <v>0</v>
      </c>
      <c r="G102" s="14">
        <f t="shared" si="22"/>
        <v>0</v>
      </c>
      <c r="H102" s="14">
        <f t="shared" si="23"/>
        <v>11</v>
      </c>
      <c r="I102" s="14">
        <f t="shared" si="23"/>
        <v>0</v>
      </c>
      <c r="J102" s="14">
        <f t="shared" si="24"/>
        <v>11</v>
      </c>
      <c r="K102" s="15" t="s">
        <v>23</v>
      </c>
    </row>
    <row r="103" spans="1:11" ht="18" customHeight="1" x14ac:dyDescent="0.2">
      <c r="A103" s="13" t="s">
        <v>1302</v>
      </c>
      <c r="B103" s="14">
        <f>SUM(B100:B102)</f>
        <v>105</v>
      </c>
      <c r="C103" s="14">
        <f>SUM(C100:C102)</f>
        <v>141</v>
      </c>
      <c r="D103" s="14">
        <f>SUM(B103:C103)</f>
        <v>246</v>
      </c>
      <c r="E103" s="14">
        <v>0</v>
      </c>
      <c r="F103" s="14">
        <v>0</v>
      </c>
      <c r="G103" s="14">
        <f>SUM(E103:F103)</f>
        <v>0</v>
      </c>
      <c r="H103" s="14">
        <f>SUM(E103,B103)</f>
        <v>105</v>
      </c>
      <c r="I103" s="14">
        <f>SUM(F103,C103)</f>
        <v>141</v>
      </c>
      <c r="J103" s="14">
        <f>SUM(G103,D103)</f>
        <v>246</v>
      </c>
      <c r="K103" s="15" t="s">
        <v>1303</v>
      </c>
    </row>
    <row r="104" spans="1:11" ht="18" customHeight="1" x14ac:dyDescent="0.2">
      <c r="A104" s="13" t="s">
        <v>1304</v>
      </c>
      <c r="B104" s="14">
        <v>35</v>
      </c>
      <c r="C104" s="14">
        <v>32</v>
      </c>
      <c r="D104" s="14">
        <f>SUM(B104:C104)</f>
        <v>67</v>
      </c>
      <c r="E104" s="14">
        <v>0</v>
      </c>
      <c r="F104" s="14">
        <v>0</v>
      </c>
      <c r="G104" s="14">
        <f t="shared" ref="G104" si="25">SUM(E104:F104)</f>
        <v>0</v>
      </c>
      <c r="H104" s="14">
        <f t="shared" ref="H104:J104" si="26">SUM(E104,B104)</f>
        <v>35</v>
      </c>
      <c r="I104" s="14">
        <f t="shared" si="26"/>
        <v>32</v>
      </c>
      <c r="J104" s="14">
        <f t="shared" si="26"/>
        <v>67</v>
      </c>
      <c r="K104" s="15" t="s">
        <v>1305</v>
      </c>
    </row>
    <row r="105" spans="1:11" ht="18" customHeight="1" x14ac:dyDescent="0.2">
      <c r="A105" s="13" t="s">
        <v>1306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5" t="s">
        <v>1307</v>
      </c>
    </row>
    <row r="106" spans="1:11" ht="18" customHeight="1" x14ac:dyDescent="0.2">
      <c r="A106" s="13" t="s">
        <v>490</v>
      </c>
      <c r="B106" s="14">
        <v>65</v>
      </c>
      <c r="C106" s="14">
        <v>109</v>
      </c>
      <c r="D106" s="14">
        <f>SUM(B106:C106)</f>
        <v>174</v>
      </c>
      <c r="E106" s="14">
        <v>0</v>
      </c>
      <c r="F106" s="14">
        <v>0</v>
      </c>
      <c r="G106" s="14">
        <f>SUM(E106:F106)</f>
        <v>0</v>
      </c>
      <c r="H106" s="14">
        <f t="shared" ref="H106:J109" si="27">SUM(E106,B106)</f>
        <v>65</v>
      </c>
      <c r="I106" s="14">
        <f t="shared" si="27"/>
        <v>109</v>
      </c>
      <c r="J106" s="14">
        <f t="shared" si="27"/>
        <v>174</v>
      </c>
      <c r="K106" s="15" t="s">
        <v>330</v>
      </c>
    </row>
    <row r="107" spans="1:11" ht="18" customHeight="1" x14ac:dyDescent="0.2">
      <c r="A107" s="13" t="s">
        <v>1308</v>
      </c>
      <c r="B107" s="14">
        <v>46</v>
      </c>
      <c r="C107" s="14">
        <v>43</v>
      </c>
      <c r="D107" s="14">
        <f>SUM(B107:C107)</f>
        <v>89</v>
      </c>
      <c r="E107" s="14">
        <v>0</v>
      </c>
      <c r="F107" s="14">
        <v>0</v>
      </c>
      <c r="G107" s="14">
        <f>SUM(E107:F107)</f>
        <v>0</v>
      </c>
      <c r="H107" s="14">
        <f t="shared" si="27"/>
        <v>46</v>
      </c>
      <c r="I107" s="14">
        <f t="shared" si="27"/>
        <v>43</v>
      </c>
      <c r="J107" s="14">
        <f t="shared" si="27"/>
        <v>89</v>
      </c>
      <c r="K107" s="15" t="s">
        <v>1309</v>
      </c>
    </row>
    <row r="108" spans="1:11" ht="18" customHeight="1" x14ac:dyDescent="0.2">
      <c r="A108" s="13" t="s">
        <v>298</v>
      </c>
      <c r="B108" s="14">
        <v>19</v>
      </c>
      <c r="C108" s="14">
        <v>16</v>
      </c>
      <c r="D108" s="14">
        <f>SUM(B108:C108)</f>
        <v>35</v>
      </c>
      <c r="E108" s="14">
        <v>0</v>
      </c>
      <c r="F108" s="14">
        <v>0</v>
      </c>
      <c r="G108" s="14">
        <f>SUM(E108:F108)</f>
        <v>0</v>
      </c>
      <c r="H108" s="14">
        <f t="shared" si="27"/>
        <v>19</v>
      </c>
      <c r="I108" s="14">
        <f t="shared" si="27"/>
        <v>16</v>
      </c>
      <c r="J108" s="14">
        <f t="shared" si="27"/>
        <v>35</v>
      </c>
      <c r="K108" s="15" t="s">
        <v>49</v>
      </c>
    </row>
    <row r="109" spans="1:11" ht="18" customHeight="1" x14ac:dyDescent="0.2">
      <c r="A109" s="13" t="s">
        <v>1310</v>
      </c>
      <c r="B109" s="14">
        <v>46</v>
      </c>
      <c r="C109" s="14">
        <v>26</v>
      </c>
      <c r="D109" s="14">
        <f>SUM(B109:C109)</f>
        <v>72</v>
      </c>
      <c r="E109" s="14">
        <v>0</v>
      </c>
      <c r="F109" s="14">
        <v>0</v>
      </c>
      <c r="G109" s="14">
        <f>SUM(E109:F109)</f>
        <v>0</v>
      </c>
      <c r="H109" s="14">
        <f t="shared" si="27"/>
        <v>46</v>
      </c>
      <c r="I109" s="14">
        <f t="shared" si="27"/>
        <v>26</v>
      </c>
      <c r="J109" s="14">
        <f t="shared" si="27"/>
        <v>72</v>
      </c>
      <c r="K109" s="15" t="s">
        <v>1311</v>
      </c>
    </row>
    <row r="110" spans="1:11" ht="18" customHeight="1" x14ac:dyDescent="0.2">
      <c r="A110" s="13" t="s">
        <v>1312</v>
      </c>
      <c r="B110" s="14">
        <f t="shared" ref="B110:J110" si="28">SUM(B106:B109)</f>
        <v>176</v>
      </c>
      <c r="C110" s="14">
        <f t="shared" si="28"/>
        <v>194</v>
      </c>
      <c r="D110" s="14">
        <f t="shared" si="28"/>
        <v>370</v>
      </c>
      <c r="E110" s="14">
        <f t="shared" si="28"/>
        <v>0</v>
      </c>
      <c r="F110" s="14">
        <f t="shared" si="28"/>
        <v>0</v>
      </c>
      <c r="G110" s="14">
        <f t="shared" si="28"/>
        <v>0</v>
      </c>
      <c r="H110" s="14">
        <f t="shared" si="28"/>
        <v>176</v>
      </c>
      <c r="I110" s="14">
        <f t="shared" si="28"/>
        <v>194</v>
      </c>
      <c r="J110" s="14">
        <f t="shared" si="28"/>
        <v>370</v>
      </c>
      <c r="K110" s="15" t="s">
        <v>1313</v>
      </c>
    </row>
    <row r="111" spans="1:11" ht="16.5" thickBot="1" x14ac:dyDescent="0.25">
      <c r="A111" s="22" t="s">
        <v>56</v>
      </c>
      <c r="B111" s="23">
        <f>SUM(B9:B22,B24:B27,B29,B46:B49,B51:B67,B85:B91,B93:B96,B98,B100:B102,B104,B106:B109)</f>
        <v>14301</v>
      </c>
      <c r="C111" s="23">
        <f t="shared" ref="C111:J111" si="29">SUM(C9:C22,C24:C27,C29,C46:C49,C51:C67,C85:C91,C93:C96,C98,C100:C102,C104,C106:C109)</f>
        <v>8881</v>
      </c>
      <c r="D111" s="23">
        <f t="shared" si="29"/>
        <v>23182</v>
      </c>
      <c r="E111" s="23">
        <f t="shared" si="29"/>
        <v>2</v>
      </c>
      <c r="F111" s="23">
        <f t="shared" si="29"/>
        <v>5</v>
      </c>
      <c r="G111" s="23">
        <f t="shared" si="29"/>
        <v>7</v>
      </c>
      <c r="H111" s="23">
        <f t="shared" si="29"/>
        <v>14303</v>
      </c>
      <c r="I111" s="23">
        <f t="shared" si="29"/>
        <v>8886</v>
      </c>
      <c r="J111" s="23">
        <f t="shared" si="29"/>
        <v>23189</v>
      </c>
      <c r="K111" s="24" t="s">
        <v>57</v>
      </c>
    </row>
    <row r="112" spans="1:11" ht="15" thickTop="1" x14ac:dyDescent="0.2"/>
    <row r="114" spans="1:11" s="99" customFormat="1" x14ac:dyDescent="0.2"/>
    <row r="115" spans="1:11" s="99" customFormat="1" x14ac:dyDescent="0.2"/>
    <row r="116" spans="1:11" s="99" customFormat="1" x14ac:dyDescent="0.2"/>
    <row r="117" spans="1:11" s="99" customFormat="1" x14ac:dyDescent="0.2"/>
    <row r="118" spans="1:11" s="99" customFormat="1" x14ac:dyDescent="0.2"/>
    <row r="119" spans="1:11" s="99" customFormat="1" x14ac:dyDescent="0.2"/>
    <row r="120" spans="1:11" ht="16.5" thickBot="1" x14ac:dyDescent="0.25">
      <c r="A120" s="10" t="s">
        <v>2006</v>
      </c>
      <c r="K120" s="66" t="s">
        <v>2007</v>
      </c>
    </row>
    <row r="121" spans="1:11" ht="16.5" thickTop="1" x14ac:dyDescent="0.25">
      <c r="A121" s="111" t="s">
        <v>0</v>
      </c>
      <c r="B121" s="110" t="s">
        <v>1</v>
      </c>
      <c r="C121" s="110"/>
      <c r="D121" s="110"/>
      <c r="E121" s="110" t="s">
        <v>2</v>
      </c>
      <c r="F121" s="110"/>
      <c r="G121" s="110"/>
      <c r="H121" s="110" t="s">
        <v>3</v>
      </c>
      <c r="I121" s="110"/>
      <c r="J121" s="110"/>
      <c r="K121" s="111" t="s">
        <v>4</v>
      </c>
    </row>
    <row r="122" spans="1:11" ht="15.75" x14ac:dyDescent="0.25">
      <c r="A122" s="112"/>
      <c r="B122" s="109" t="s">
        <v>5</v>
      </c>
      <c r="C122" s="109"/>
      <c r="D122" s="109"/>
      <c r="E122" s="109" t="s">
        <v>6</v>
      </c>
      <c r="F122" s="109"/>
      <c r="G122" s="109"/>
      <c r="H122" s="109" t="s">
        <v>7</v>
      </c>
      <c r="I122" s="109"/>
      <c r="J122" s="109"/>
      <c r="K122" s="112"/>
    </row>
    <row r="123" spans="1:11" ht="22.5" customHeight="1" x14ac:dyDescent="0.25">
      <c r="A123" s="112"/>
      <c r="B123" s="56" t="s">
        <v>153</v>
      </c>
      <c r="C123" s="56" t="s">
        <v>67</v>
      </c>
      <c r="D123" s="56" t="s">
        <v>10</v>
      </c>
      <c r="E123" s="56" t="s">
        <v>153</v>
      </c>
      <c r="F123" s="56" t="s">
        <v>67</v>
      </c>
      <c r="G123" s="56" t="s">
        <v>10</v>
      </c>
      <c r="H123" s="56" t="s">
        <v>153</v>
      </c>
      <c r="I123" s="56" t="s">
        <v>67</v>
      </c>
      <c r="J123" s="56" t="s">
        <v>10</v>
      </c>
      <c r="K123" s="112"/>
    </row>
    <row r="124" spans="1:11" ht="22.5" customHeight="1" thickBot="1" x14ac:dyDescent="0.3">
      <c r="A124" s="113"/>
      <c r="B124" s="6" t="s">
        <v>11</v>
      </c>
      <c r="C124" s="6" t="s">
        <v>12</v>
      </c>
      <c r="D124" s="6" t="s">
        <v>7</v>
      </c>
      <c r="E124" s="6" t="s">
        <v>11</v>
      </c>
      <c r="F124" s="6" t="s">
        <v>12</v>
      </c>
      <c r="G124" s="6" t="s">
        <v>7</v>
      </c>
      <c r="H124" s="6" t="s">
        <v>11</v>
      </c>
      <c r="I124" s="6" t="s">
        <v>12</v>
      </c>
      <c r="J124" s="6" t="s">
        <v>7</v>
      </c>
      <c r="K124" s="113"/>
    </row>
    <row r="125" spans="1:11" ht="22.5" customHeight="1" x14ac:dyDescent="0.2">
      <c r="A125" s="13" t="s">
        <v>58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5" t="s">
        <v>59</v>
      </c>
    </row>
    <row r="126" spans="1:11" ht="22.5" customHeight="1" x14ac:dyDescent="0.2">
      <c r="A126" s="13" t="s">
        <v>1199</v>
      </c>
      <c r="B126" s="14">
        <v>343</v>
      </c>
      <c r="C126" s="14">
        <v>123</v>
      </c>
      <c r="D126" s="14">
        <f>SUM(B126:C126)</f>
        <v>466</v>
      </c>
      <c r="E126" s="14">
        <v>0</v>
      </c>
      <c r="F126" s="14">
        <v>0</v>
      </c>
      <c r="G126" s="14">
        <f>SUM(E126:F126)</f>
        <v>0</v>
      </c>
      <c r="H126" s="14">
        <f>SUM(E126,B126)</f>
        <v>343</v>
      </c>
      <c r="I126" s="14">
        <f t="shared" ref="I126:J135" si="30">SUM(F126,C126)</f>
        <v>123</v>
      </c>
      <c r="J126" s="14">
        <f t="shared" si="30"/>
        <v>466</v>
      </c>
      <c r="K126" s="15" t="s">
        <v>1314</v>
      </c>
    </row>
    <row r="127" spans="1:11" ht="22.5" customHeight="1" x14ac:dyDescent="0.2">
      <c r="A127" s="13" t="s">
        <v>1201</v>
      </c>
      <c r="B127" s="14">
        <v>292</v>
      </c>
      <c r="C127" s="14">
        <v>80</v>
      </c>
      <c r="D127" s="14">
        <f t="shared" ref="D127:D129" si="31">SUM(B127:C127)</f>
        <v>372</v>
      </c>
      <c r="E127" s="14">
        <v>0</v>
      </c>
      <c r="F127" s="14">
        <v>0</v>
      </c>
      <c r="G127" s="14">
        <f t="shared" ref="G127:G135" si="32">SUM(E127:F127)</f>
        <v>0</v>
      </c>
      <c r="H127" s="14">
        <f t="shared" ref="H127:H132" si="33">SUM(E127,B127)</f>
        <v>292</v>
      </c>
      <c r="I127" s="14">
        <f t="shared" si="30"/>
        <v>80</v>
      </c>
      <c r="J127" s="14">
        <f t="shared" si="30"/>
        <v>372</v>
      </c>
      <c r="K127" s="15" t="s">
        <v>1202</v>
      </c>
    </row>
    <row r="128" spans="1:11" ht="22.5" customHeight="1" x14ac:dyDescent="0.2">
      <c r="A128" s="13" t="s">
        <v>1203</v>
      </c>
      <c r="B128" s="14">
        <v>311</v>
      </c>
      <c r="C128" s="14">
        <v>87</v>
      </c>
      <c r="D128" s="14">
        <f t="shared" si="31"/>
        <v>398</v>
      </c>
      <c r="E128" s="14">
        <v>0</v>
      </c>
      <c r="F128" s="14">
        <v>0</v>
      </c>
      <c r="G128" s="14">
        <f t="shared" si="32"/>
        <v>0</v>
      </c>
      <c r="H128" s="14">
        <f t="shared" si="33"/>
        <v>311</v>
      </c>
      <c r="I128" s="14">
        <f t="shared" si="30"/>
        <v>87</v>
      </c>
      <c r="J128" s="14">
        <f t="shared" si="30"/>
        <v>398</v>
      </c>
      <c r="K128" s="15" t="s">
        <v>1204</v>
      </c>
    </row>
    <row r="129" spans="1:11" ht="22.5" customHeight="1" x14ac:dyDescent="0.2">
      <c r="A129" s="13" t="s">
        <v>1205</v>
      </c>
      <c r="B129" s="14">
        <v>254</v>
      </c>
      <c r="C129" s="14">
        <v>89</v>
      </c>
      <c r="D129" s="14">
        <f t="shared" si="31"/>
        <v>343</v>
      </c>
      <c r="E129" s="14">
        <v>0</v>
      </c>
      <c r="F129" s="14">
        <v>0</v>
      </c>
      <c r="G129" s="14">
        <f t="shared" si="32"/>
        <v>0</v>
      </c>
      <c r="H129" s="14">
        <f t="shared" si="33"/>
        <v>254</v>
      </c>
      <c r="I129" s="14">
        <f t="shared" si="30"/>
        <v>89</v>
      </c>
      <c r="J129" s="14">
        <f t="shared" si="30"/>
        <v>343</v>
      </c>
      <c r="K129" s="15" t="s">
        <v>1206</v>
      </c>
    </row>
    <row r="130" spans="1:11" ht="22.5" customHeight="1" x14ac:dyDescent="0.2">
      <c r="A130" s="13" t="s">
        <v>1209</v>
      </c>
      <c r="B130" s="14">
        <v>183</v>
      </c>
      <c r="C130" s="14">
        <v>66</v>
      </c>
      <c r="D130" s="14">
        <f>SUM(B130:C130)</f>
        <v>249</v>
      </c>
      <c r="E130" s="14">
        <v>0</v>
      </c>
      <c r="F130" s="14">
        <v>0</v>
      </c>
      <c r="G130" s="14">
        <f t="shared" si="32"/>
        <v>0</v>
      </c>
      <c r="H130" s="14">
        <f t="shared" si="33"/>
        <v>183</v>
      </c>
      <c r="I130" s="14">
        <f t="shared" si="30"/>
        <v>66</v>
      </c>
      <c r="J130" s="14">
        <f t="shared" si="30"/>
        <v>249</v>
      </c>
      <c r="K130" s="15" t="s">
        <v>1210</v>
      </c>
    </row>
    <row r="131" spans="1:11" ht="22.5" customHeight="1" x14ac:dyDescent="0.2">
      <c r="A131" s="13" t="s">
        <v>1211</v>
      </c>
      <c r="B131" s="14">
        <v>36</v>
      </c>
      <c r="C131" s="14">
        <v>2</v>
      </c>
      <c r="D131" s="14">
        <f>SUM(B131:C131)</f>
        <v>38</v>
      </c>
      <c r="E131" s="14">
        <v>0</v>
      </c>
      <c r="F131" s="14">
        <v>0</v>
      </c>
      <c r="G131" s="14">
        <f t="shared" si="32"/>
        <v>0</v>
      </c>
      <c r="H131" s="14">
        <f t="shared" si="33"/>
        <v>36</v>
      </c>
      <c r="I131" s="14">
        <f t="shared" si="30"/>
        <v>2</v>
      </c>
      <c r="J131" s="14">
        <f t="shared" si="30"/>
        <v>38</v>
      </c>
      <c r="K131" s="15" t="s">
        <v>1212</v>
      </c>
    </row>
    <row r="132" spans="1:11" ht="22.5" customHeight="1" x14ac:dyDescent="0.2">
      <c r="A132" s="13" t="s">
        <v>1213</v>
      </c>
      <c r="B132" s="14">
        <v>282</v>
      </c>
      <c r="C132" s="14">
        <v>24</v>
      </c>
      <c r="D132" s="14">
        <f>SUM(B132:C132)</f>
        <v>306</v>
      </c>
      <c r="E132" s="14">
        <v>0</v>
      </c>
      <c r="F132" s="14">
        <v>0</v>
      </c>
      <c r="G132" s="14">
        <v>0</v>
      </c>
      <c r="H132" s="14">
        <f t="shared" si="33"/>
        <v>282</v>
      </c>
      <c r="I132" s="14">
        <f t="shared" si="30"/>
        <v>24</v>
      </c>
      <c r="J132" s="14">
        <f t="shared" si="30"/>
        <v>306</v>
      </c>
      <c r="K132" s="15" t="s">
        <v>1214</v>
      </c>
    </row>
    <row r="133" spans="1:11" ht="22.5" customHeight="1" x14ac:dyDescent="0.2">
      <c r="A133" s="13" t="s">
        <v>1215</v>
      </c>
      <c r="B133" s="14">
        <v>295</v>
      </c>
      <c r="C133" s="14">
        <v>66</v>
      </c>
      <c r="D133" s="14">
        <f>SUM(B133:C133)</f>
        <v>361</v>
      </c>
      <c r="E133" s="14">
        <v>0</v>
      </c>
      <c r="F133" s="14">
        <v>0</v>
      </c>
      <c r="G133" s="14">
        <f t="shared" si="32"/>
        <v>0</v>
      </c>
      <c r="H133" s="14">
        <f>SUM(E133,B133)</f>
        <v>295</v>
      </c>
      <c r="I133" s="14">
        <f t="shared" si="30"/>
        <v>66</v>
      </c>
      <c r="J133" s="14">
        <f t="shared" si="30"/>
        <v>361</v>
      </c>
      <c r="K133" s="15" t="s">
        <v>1315</v>
      </c>
    </row>
    <row r="134" spans="1:11" ht="22.5" customHeight="1" x14ac:dyDescent="0.2">
      <c r="A134" s="13" t="s">
        <v>1217</v>
      </c>
      <c r="B134" s="14">
        <v>213</v>
      </c>
      <c r="C134" s="14">
        <v>55</v>
      </c>
      <c r="D134" s="14">
        <f t="shared" ref="D134:D135" si="34">SUM(B134:C134)</f>
        <v>268</v>
      </c>
      <c r="E134" s="14">
        <v>0</v>
      </c>
      <c r="F134" s="14">
        <v>0</v>
      </c>
      <c r="G134" s="14">
        <f t="shared" si="32"/>
        <v>0</v>
      </c>
      <c r="H134" s="14">
        <f t="shared" ref="H134:J137" si="35">SUM(E134,B134)</f>
        <v>213</v>
      </c>
      <c r="I134" s="14">
        <f t="shared" si="30"/>
        <v>55</v>
      </c>
      <c r="J134" s="14">
        <f t="shared" si="30"/>
        <v>268</v>
      </c>
      <c r="K134" s="15" t="s">
        <v>1218</v>
      </c>
    </row>
    <row r="135" spans="1:11" ht="22.5" customHeight="1" x14ac:dyDescent="0.2">
      <c r="A135" s="13" t="s">
        <v>1219</v>
      </c>
      <c r="B135" s="14">
        <v>143</v>
      </c>
      <c r="C135" s="14">
        <v>161</v>
      </c>
      <c r="D135" s="14">
        <f t="shared" si="34"/>
        <v>304</v>
      </c>
      <c r="E135" s="14">
        <v>0</v>
      </c>
      <c r="F135" s="14">
        <v>0</v>
      </c>
      <c r="G135" s="14">
        <f t="shared" si="32"/>
        <v>0</v>
      </c>
      <c r="H135" s="14">
        <f t="shared" si="35"/>
        <v>143</v>
      </c>
      <c r="I135" s="14">
        <f t="shared" si="30"/>
        <v>161</v>
      </c>
      <c r="J135" s="14">
        <f t="shared" si="30"/>
        <v>304</v>
      </c>
      <c r="K135" s="15" t="s">
        <v>1220</v>
      </c>
    </row>
    <row r="136" spans="1:11" ht="22.5" customHeight="1" x14ac:dyDescent="0.2">
      <c r="A136" s="13" t="s">
        <v>1221</v>
      </c>
      <c r="B136" s="14">
        <v>100</v>
      </c>
      <c r="C136" s="14">
        <v>51</v>
      </c>
      <c r="D136" s="14">
        <f>SUM(B136:C136)</f>
        <v>151</v>
      </c>
      <c r="E136" s="14">
        <v>0</v>
      </c>
      <c r="F136" s="14">
        <v>0</v>
      </c>
      <c r="G136" s="14">
        <f>SUM(E136:F136)</f>
        <v>0</v>
      </c>
      <c r="H136" s="14">
        <f t="shared" si="35"/>
        <v>100</v>
      </c>
      <c r="I136" s="14">
        <f t="shared" si="35"/>
        <v>51</v>
      </c>
      <c r="J136" s="14">
        <f t="shared" si="35"/>
        <v>151</v>
      </c>
      <c r="K136" s="15" t="s">
        <v>1222</v>
      </c>
    </row>
    <row r="137" spans="1:11" ht="22.5" customHeight="1" x14ac:dyDescent="0.2">
      <c r="A137" s="13" t="s">
        <v>1223</v>
      </c>
      <c r="B137" s="14">
        <v>124</v>
      </c>
      <c r="C137" s="14">
        <v>38</v>
      </c>
      <c r="D137" s="14">
        <f>SUM(B137:C137)</f>
        <v>162</v>
      </c>
      <c r="E137" s="14">
        <v>0</v>
      </c>
      <c r="F137" s="14">
        <v>0</v>
      </c>
      <c r="G137" s="14">
        <f>SUM(E137:F137)</f>
        <v>0</v>
      </c>
      <c r="H137" s="14">
        <f t="shared" si="35"/>
        <v>124</v>
      </c>
      <c r="I137" s="14">
        <f t="shared" si="35"/>
        <v>38</v>
      </c>
      <c r="J137" s="14">
        <f t="shared" si="35"/>
        <v>162</v>
      </c>
      <c r="K137" s="15" t="s">
        <v>1316</v>
      </c>
    </row>
    <row r="138" spans="1:11" ht="22.5" customHeight="1" x14ac:dyDescent="0.2">
      <c r="A138" s="13" t="s">
        <v>1317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5" t="s">
        <v>1318</v>
      </c>
    </row>
    <row r="139" spans="1:11" ht="22.5" customHeight="1" x14ac:dyDescent="0.2">
      <c r="A139" s="13" t="s">
        <v>1227</v>
      </c>
      <c r="B139" s="14">
        <v>15</v>
      </c>
      <c r="C139" s="14">
        <v>16</v>
      </c>
      <c r="D139" s="14">
        <f>SUM(B139:C139)</f>
        <v>31</v>
      </c>
      <c r="E139" s="14">
        <v>0</v>
      </c>
      <c r="F139" s="14">
        <v>0</v>
      </c>
      <c r="G139" s="14">
        <f>SUM(E139:F139)</f>
        <v>0</v>
      </c>
      <c r="H139" s="14">
        <f>SUM(E139,B139)</f>
        <v>15</v>
      </c>
      <c r="I139" s="14">
        <f t="shared" ref="I139:J143" si="36">SUM(F139,C139)</f>
        <v>16</v>
      </c>
      <c r="J139" s="14">
        <f t="shared" si="36"/>
        <v>31</v>
      </c>
      <c r="K139" s="15" t="s">
        <v>1228</v>
      </c>
    </row>
    <row r="140" spans="1:11" ht="22.5" customHeight="1" x14ac:dyDescent="0.2">
      <c r="A140" s="13" t="s">
        <v>1229</v>
      </c>
      <c r="B140" s="14">
        <v>28</v>
      </c>
      <c r="C140" s="14">
        <v>12</v>
      </c>
      <c r="D140" s="14">
        <f t="shared" ref="D140:D143" si="37">SUM(B140:C140)</f>
        <v>40</v>
      </c>
      <c r="E140" s="14">
        <v>0</v>
      </c>
      <c r="F140" s="14">
        <v>0</v>
      </c>
      <c r="G140" s="14">
        <f t="shared" ref="G140:G143" si="38">SUM(E140:F140)</f>
        <v>0</v>
      </c>
      <c r="H140" s="14">
        <f t="shared" ref="H140:H142" si="39">SUM(E140,B140)</f>
        <v>28</v>
      </c>
      <c r="I140" s="14">
        <f t="shared" si="36"/>
        <v>12</v>
      </c>
      <c r="J140" s="14">
        <f t="shared" si="36"/>
        <v>40</v>
      </c>
      <c r="K140" s="15" t="s">
        <v>1230</v>
      </c>
    </row>
    <row r="141" spans="1:11" ht="22.5" customHeight="1" x14ac:dyDescent="0.2">
      <c r="A141" s="13" t="s">
        <v>1231</v>
      </c>
      <c r="B141" s="14">
        <v>16</v>
      </c>
      <c r="C141" s="14">
        <v>5</v>
      </c>
      <c r="D141" s="14">
        <f t="shared" si="37"/>
        <v>21</v>
      </c>
      <c r="E141" s="14">
        <v>0</v>
      </c>
      <c r="F141" s="14">
        <v>0</v>
      </c>
      <c r="G141" s="14">
        <f t="shared" si="38"/>
        <v>0</v>
      </c>
      <c r="H141" s="14">
        <f t="shared" si="39"/>
        <v>16</v>
      </c>
      <c r="I141" s="14">
        <f t="shared" si="36"/>
        <v>5</v>
      </c>
      <c r="J141" s="14">
        <f t="shared" si="36"/>
        <v>21</v>
      </c>
      <c r="K141" s="15" t="s">
        <v>1232</v>
      </c>
    </row>
    <row r="142" spans="1:11" ht="22.5" customHeight="1" x14ac:dyDescent="0.2">
      <c r="A142" s="13" t="s">
        <v>1235</v>
      </c>
      <c r="B142" s="14">
        <f>SUM(B139:B141)</f>
        <v>59</v>
      </c>
      <c r="C142" s="14">
        <f>SUM(C139:C141)</f>
        <v>33</v>
      </c>
      <c r="D142" s="14">
        <f t="shared" si="37"/>
        <v>92</v>
      </c>
      <c r="E142" s="14">
        <v>0</v>
      </c>
      <c r="F142" s="14">
        <v>0</v>
      </c>
      <c r="G142" s="14">
        <f t="shared" si="38"/>
        <v>0</v>
      </c>
      <c r="H142" s="14">
        <f t="shared" si="39"/>
        <v>59</v>
      </c>
      <c r="I142" s="14">
        <f t="shared" si="36"/>
        <v>33</v>
      </c>
      <c r="J142" s="14">
        <f t="shared" si="36"/>
        <v>92</v>
      </c>
      <c r="K142" s="15" t="s">
        <v>1319</v>
      </c>
    </row>
    <row r="143" spans="1:11" ht="22.5" customHeight="1" thickBot="1" x14ac:dyDescent="0.25">
      <c r="A143" s="22" t="s">
        <v>1320</v>
      </c>
      <c r="B143" s="23">
        <v>19</v>
      </c>
      <c r="C143" s="23">
        <v>4</v>
      </c>
      <c r="D143" s="23">
        <f t="shared" si="37"/>
        <v>23</v>
      </c>
      <c r="E143" s="23">
        <v>1</v>
      </c>
      <c r="F143" s="23">
        <v>0</v>
      </c>
      <c r="G143" s="23">
        <f t="shared" si="38"/>
        <v>1</v>
      </c>
      <c r="H143" s="23">
        <f>SUM(E143,B143)</f>
        <v>20</v>
      </c>
      <c r="I143" s="23">
        <f t="shared" si="36"/>
        <v>4</v>
      </c>
      <c r="J143" s="23">
        <f t="shared" si="36"/>
        <v>24</v>
      </c>
      <c r="K143" s="24" t="s">
        <v>1238</v>
      </c>
    </row>
    <row r="144" spans="1:11" ht="22.5" customHeight="1" thickTop="1" x14ac:dyDescent="0.2"/>
    <row r="145" spans="1:11" ht="22.5" customHeight="1" x14ac:dyDescent="0.2"/>
    <row r="146" spans="1:11" s="99" customFormat="1" ht="22.5" customHeight="1" x14ac:dyDescent="0.2"/>
    <row r="147" spans="1:11" s="99" customFormat="1" ht="22.5" customHeight="1" x14ac:dyDescent="0.2"/>
    <row r="148" spans="1:11" s="99" customFormat="1" ht="22.5" customHeight="1" x14ac:dyDescent="0.2"/>
    <row r="149" spans="1:11" s="99" customFormat="1" ht="22.5" customHeight="1" x14ac:dyDescent="0.2"/>
    <row r="150" spans="1:11" s="99" customFormat="1" ht="22.5" customHeight="1" x14ac:dyDescent="0.2"/>
    <row r="151" spans="1:11" s="99" customFormat="1" ht="22.5" customHeight="1" x14ac:dyDescent="0.2"/>
    <row r="152" spans="1:11" s="99" customFormat="1" ht="22.5" customHeight="1" x14ac:dyDescent="0.2"/>
    <row r="153" spans="1:11" s="99" customFormat="1" ht="22.5" customHeight="1" x14ac:dyDescent="0.2"/>
    <row r="154" spans="1:11" s="99" customFormat="1" ht="22.5" customHeight="1" x14ac:dyDescent="0.2"/>
    <row r="155" spans="1:11" ht="22.5" customHeight="1" x14ac:dyDescent="0.2"/>
    <row r="156" spans="1:11" ht="22.5" customHeight="1" x14ac:dyDescent="0.2"/>
    <row r="157" spans="1:11" ht="22.5" customHeight="1" thickBot="1" x14ac:dyDescent="0.25">
      <c r="A157" s="10" t="s">
        <v>2008</v>
      </c>
      <c r="K157" s="12" t="s">
        <v>2007</v>
      </c>
    </row>
    <row r="158" spans="1:11" ht="15.75" customHeight="1" thickTop="1" x14ac:dyDescent="0.25">
      <c r="A158" s="111" t="s">
        <v>0</v>
      </c>
      <c r="B158" s="110" t="s">
        <v>1</v>
      </c>
      <c r="C158" s="110"/>
      <c r="D158" s="110"/>
      <c r="E158" s="110" t="s">
        <v>2</v>
      </c>
      <c r="F158" s="110"/>
      <c r="G158" s="110"/>
      <c r="H158" s="110" t="s">
        <v>3</v>
      </c>
      <c r="I158" s="110"/>
      <c r="J158" s="110"/>
      <c r="K158" s="111" t="s">
        <v>4</v>
      </c>
    </row>
    <row r="159" spans="1:11" ht="15.75" customHeight="1" x14ac:dyDescent="0.25">
      <c r="A159" s="112"/>
      <c r="B159" s="109" t="s">
        <v>5</v>
      </c>
      <c r="C159" s="109"/>
      <c r="D159" s="109"/>
      <c r="E159" s="109" t="s">
        <v>6</v>
      </c>
      <c r="F159" s="109"/>
      <c r="G159" s="109"/>
      <c r="H159" s="109" t="s">
        <v>7</v>
      </c>
      <c r="I159" s="109"/>
      <c r="J159" s="109"/>
      <c r="K159" s="112"/>
    </row>
    <row r="160" spans="1:11" ht="15.75" customHeight="1" x14ac:dyDescent="0.25">
      <c r="A160" s="112"/>
      <c r="B160" s="56" t="s">
        <v>153</v>
      </c>
      <c r="C160" s="56" t="s">
        <v>67</v>
      </c>
      <c r="D160" s="56" t="s">
        <v>10</v>
      </c>
      <c r="E160" s="56" t="s">
        <v>153</v>
      </c>
      <c r="F160" s="56" t="s">
        <v>67</v>
      </c>
      <c r="G160" s="56" t="s">
        <v>10</v>
      </c>
      <c r="H160" s="56" t="s">
        <v>153</v>
      </c>
      <c r="I160" s="56" t="s">
        <v>67</v>
      </c>
      <c r="J160" s="56" t="s">
        <v>10</v>
      </c>
      <c r="K160" s="112"/>
    </row>
    <row r="161" spans="1:11" ht="15.75" customHeight="1" thickBot="1" x14ac:dyDescent="0.3">
      <c r="A161" s="113"/>
      <c r="B161" s="6" t="s">
        <v>11</v>
      </c>
      <c r="C161" s="6" t="s">
        <v>12</v>
      </c>
      <c r="D161" s="6" t="s">
        <v>7</v>
      </c>
      <c r="E161" s="6" t="s">
        <v>11</v>
      </c>
      <c r="F161" s="6" t="s">
        <v>12</v>
      </c>
      <c r="G161" s="6" t="s">
        <v>7</v>
      </c>
      <c r="H161" s="6" t="s">
        <v>11</v>
      </c>
      <c r="I161" s="6" t="s">
        <v>12</v>
      </c>
      <c r="J161" s="6" t="s">
        <v>7</v>
      </c>
      <c r="K161" s="113"/>
    </row>
    <row r="162" spans="1:11" ht="18" customHeight="1" x14ac:dyDescent="0.2">
      <c r="A162" s="13" t="s">
        <v>1321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5" t="s">
        <v>1240</v>
      </c>
    </row>
    <row r="163" spans="1:11" ht="18" customHeight="1" x14ac:dyDescent="0.2">
      <c r="A163" s="13" t="s">
        <v>1241</v>
      </c>
      <c r="B163" s="14">
        <v>1</v>
      </c>
      <c r="C163" s="14">
        <v>0</v>
      </c>
      <c r="D163" s="14">
        <f>SUM(B163:C163)</f>
        <v>1</v>
      </c>
      <c r="E163" s="14">
        <v>0</v>
      </c>
      <c r="F163" s="14">
        <v>0</v>
      </c>
      <c r="G163" s="14">
        <f t="shared" ref="G163:G171" si="40">SUM(E163:F163)</f>
        <v>0</v>
      </c>
      <c r="H163" s="14">
        <f>SUM(E163,B163)</f>
        <v>1</v>
      </c>
      <c r="I163" s="14">
        <f t="shared" ref="I163:J173" si="41">SUM(F163,C163)</f>
        <v>0</v>
      </c>
      <c r="J163" s="14">
        <f t="shared" si="41"/>
        <v>1</v>
      </c>
      <c r="K163" s="15" t="s">
        <v>783</v>
      </c>
    </row>
    <row r="164" spans="1:11" ht="18" customHeight="1" x14ac:dyDescent="0.2">
      <c r="A164" s="13" t="s">
        <v>869</v>
      </c>
      <c r="B164" s="14">
        <v>67</v>
      </c>
      <c r="C164" s="14">
        <v>29</v>
      </c>
      <c r="D164" s="14">
        <f t="shared" ref="D164:D173" si="42">SUM(B164:C164)</f>
        <v>96</v>
      </c>
      <c r="E164" s="14">
        <v>0</v>
      </c>
      <c r="F164" s="14">
        <v>0</v>
      </c>
      <c r="G164" s="14">
        <f t="shared" si="40"/>
        <v>0</v>
      </c>
      <c r="H164" s="14">
        <f t="shared" ref="H164:H173" si="43">SUM(E164,B164)</f>
        <v>67</v>
      </c>
      <c r="I164" s="14">
        <f t="shared" si="41"/>
        <v>29</v>
      </c>
      <c r="J164" s="14">
        <f t="shared" si="41"/>
        <v>96</v>
      </c>
      <c r="K164" s="15" t="s">
        <v>152</v>
      </c>
    </row>
    <row r="165" spans="1:11" ht="18" customHeight="1" x14ac:dyDescent="0.2">
      <c r="A165" s="13" t="s">
        <v>298</v>
      </c>
      <c r="B165" s="14">
        <v>178</v>
      </c>
      <c r="C165" s="14">
        <v>46</v>
      </c>
      <c r="D165" s="14">
        <f t="shared" si="42"/>
        <v>224</v>
      </c>
      <c r="E165" s="14">
        <v>0</v>
      </c>
      <c r="F165" s="14">
        <v>0</v>
      </c>
      <c r="G165" s="14">
        <f t="shared" si="40"/>
        <v>0</v>
      </c>
      <c r="H165" s="14">
        <f t="shared" si="43"/>
        <v>178</v>
      </c>
      <c r="I165" s="14">
        <f t="shared" si="41"/>
        <v>46</v>
      </c>
      <c r="J165" s="14">
        <f t="shared" si="41"/>
        <v>224</v>
      </c>
      <c r="K165" s="15" t="s">
        <v>49</v>
      </c>
    </row>
    <row r="166" spans="1:11" ht="18" customHeight="1" x14ac:dyDescent="0.2">
      <c r="A166" s="13" t="s">
        <v>1322</v>
      </c>
      <c r="B166" s="14">
        <f>SUM(B163:B165)</f>
        <v>246</v>
      </c>
      <c r="C166" s="14">
        <f>SUM(C163:C165)</f>
        <v>75</v>
      </c>
      <c r="D166" s="14">
        <f t="shared" si="42"/>
        <v>321</v>
      </c>
      <c r="E166" s="14">
        <v>0</v>
      </c>
      <c r="F166" s="14">
        <v>0</v>
      </c>
      <c r="G166" s="14">
        <f t="shared" si="40"/>
        <v>0</v>
      </c>
      <c r="H166" s="14">
        <f t="shared" si="43"/>
        <v>246</v>
      </c>
      <c r="I166" s="14">
        <f t="shared" si="41"/>
        <v>75</v>
      </c>
      <c r="J166" s="14">
        <f t="shared" si="41"/>
        <v>321</v>
      </c>
      <c r="K166" s="15" t="s">
        <v>1245</v>
      </c>
    </row>
    <row r="167" spans="1:11" ht="18" customHeight="1" x14ac:dyDescent="0.2">
      <c r="A167" s="13" t="s">
        <v>1246</v>
      </c>
      <c r="B167" s="14">
        <v>120</v>
      </c>
      <c r="C167" s="14">
        <v>54</v>
      </c>
      <c r="D167" s="14">
        <f t="shared" si="42"/>
        <v>174</v>
      </c>
      <c r="E167" s="14">
        <v>0</v>
      </c>
      <c r="F167" s="14">
        <v>0</v>
      </c>
      <c r="G167" s="14">
        <f t="shared" si="40"/>
        <v>0</v>
      </c>
      <c r="H167" s="14">
        <f t="shared" si="43"/>
        <v>120</v>
      </c>
      <c r="I167" s="14">
        <f t="shared" si="41"/>
        <v>54</v>
      </c>
      <c r="J167" s="14">
        <f t="shared" si="41"/>
        <v>174</v>
      </c>
      <c r="K167" s="15" t="s">
        <v>1247</v>
      </c>
    </row>
    <row r="168" spans="1:11" ht="18" customHeight="1" x14ac:dyDescent="0.2">
      <c r="A168" s="13" t="s">
        <v>1248</v>
      </c>
      <c r="B168" s="14">
        <v>22</v>
      </c>
      <c r="C168" s="14">
        <v>1</v>
      </c>
      <c r="D168" s="14">
        <f t="shared" si="42"/>
        <v>23</v>
      </c>
      <c r="E168" s="14">
        <v>0</v>
      </c>
      <c r="F168" s="14">
        <v>0</v>
      </c>
      <c r="G168" s="14">
        <f t="shared" si="40"/>
        <v>0</v>
      </c>
      <c r="H168" s="14">
        <f t="shared" si="43"/>
        <v>22</v>
      </c>
      <c r="I168" s="14">
        <f t="shared" si="41"/>
        <v>1</v>
      </c>
      <c r="J168" s="14">
        <f t="shared" si="41"/>
        <v>23</v>
      </c>
      <c r="K168" s="15" t="s">
        <v>1249</v>
      </c>
    </row>
    <row r="169" spans="1:11" ht="18" customHeight="1" x14ac:dyDescent="0.2">
      <c r="A169" s="13" t="s">
        <v>1323</v>
      </c>
      <c r="B169" s="14">
        <v>28</v>
      </c>
      <c r="C169" s="14">
        <v>13</v>
      </c>
      <c r="D169" s="14">
        <f t="shared" si="42"/>
        <v>41</v>
      </c>
      <c r="E169" s="14">
        <v>0</v>
      </c>
      <c r="F169" s="14">
        <v>0</v>
      </c>
      <c r="G169" s="14">
        <f t="shared" si="40"/>
        <v>0</v>
      </c>
      <c r="H169" s="14">
        <f t="shared" si="43"/>
        <v>28</v>
      </c>
      <c r="I169" s="14">
        <f t="shared" si="41"/>
        <v>13</v>
      </c>
      <c r="J169" s="14">
        <f t="shared" si="41"/>
        <v>41</v>
      </c>
      <c r="K169" s="15" t="s">
        <v>1251</v>
      </c>
    </row>
    <row r="170" spans="1:11" ht="18" customHeight="1" x14ac:dyDescent="0.2">
      <c r="A170" s="13" t="s">
        <v>1252</v>
      </c>
      <c r="B170" s="14">
        <v>124</v>
      </c>
      <c r="C170" s="14">
        <v>32</v>
      </c>
      <c r="D170" s="14">
        <f t="shared" si="42"/>
        <v>156</v>
      </c>
      <c r="E170" s="14">
        <v>0</v>
      </c>
      <c r="F170" s="14">
        <v>0</v>
      </c>
      <c r="G170" s="14">
        <f t="shared" si="40"/>
        <v>0</v>
      </c>
      <c r="H170" s="14">
        <f t="shared" si="43"/>
        <v>124</v>
      </c>
      <c r="I170" s="14">
        <f t="shared" si="41"/>
        <v>32</v>
      </c>
      <c r="J170" s="14">
        <f t="shared" si="41"/>
        <v>156</v>
      </c>
      <c r="K170" s="15" t="s">
        <v>1253</v>
      </c>
    </row>
    <row r="171" spans="1:11" ht="18" customHeight="1" x14ac:dyDescent="0.2">
      <c r="A171" s="13" t="s">
        <v>1254</v>
      </c>
      <c r="B171" s="14">
        <v>20</v>
      </c>
      <c r="C171" s="14">
        <v>2</v>
      </c>
      <c r="D171" s="14">
        <f t="shared" si="42"/>
        <v>22</v>
      </c>
      <c r="E171" s="14">
        <v>0</v>
      </c>
      <c r="F171" s="14">
        <v>0</v>
      </c>
      <c r="G171" s="14">
        <f t="shared" si="40"/>
        <v>0</v>
      </c>
      <c r="H171" s="14">
        <f t="shared" si="43"/>
        <v>20</v>
      </c>
      <c r="I171" s="14">
        <f t="shared" si="41"/>
        <v>2</v>
      </c>
      <c r="J171" s="14">
        <f t="shared" si="41"/>
        <v>22</v>
      </c>
      <c r="K171" s="15" t="s">
        <v>1255</v>
      </c>
    </row>
    <row r="172" spans="1:11" ht="18" customHeight="1" x14ac:dyDescent="0.2">
      <c r="A172" s="13" t="s">
        <v>1256</v>
      </c>
      <c r="B172" s="14">
        <v>46</v>
      </c>
      <c r="C172" s="14">
        <v>19</v>
      </c>
      <c r="D172" s="14">
        <f t="shared" si="42"/>
        <v>65</v>
      </c>
      <c r="E172" s="14">
        <v>0</v>
      </c>
      <c r="F172" s="14">
        <v>0</v>
      </c>
      <c r="G172" s="14">
        <v>0</v>
      </c>
      <c r="H172" s="14">
        <f t="shared" si="43"/>
        <v>46</v>
      </c>
      <c r="I172" s="14">
        <f t="shared" si="41"/>
        <v>19</v>
      </c>
      <c r="J172" s="14">
        <f t="shared" si="41"/>
        <v>65</v>
      </c>
      <c r="K172" s="15" t="s">
        <v>1257</v>
      </c>
    </row>
    <row r="173" spans="1:11" ht="18" customHeight="1" x14ac:dyDescent="0.2">
      <c r="A173" s="13" t="s">
        <v>1258</v>
      </c>
      <c r="B173" s="14">
        <v>415</v>
      </c>
      <c r="C173" s="14">
        <v>78</v>
      </c>
      <c r="D173" s="14">
        <f t="shared" si="42"/>
        <v>493</v>
      </c>
      <c r="E173" s="14">
        <v>0</v>
      </c>
      <c r="F173" s="14">
        <v>0</v>
      </c>
      <c r="G173" s="14">
        <f>SUM(E173:F173)</f>
        <v>0</v>
      </c>
      <c r="H173" s="14">
        <f t="shared" si="43"/>
        <v>415</v>
      </c>
      <c r="I173" s="14">
        <f t="shared" si="41"/>
        <v>78</v>
      </c>
      <c r="J173" s="14">
        <f t="shared" si="41"/>
        <v>493</v>
      </c>
      <c r="K173" s="15" t="s">
        <v>1324</v>
      </c>
    </row>
    <row r="174" spans="1:11" ht="18" customHeight="1" x14ac:dyDescent="0.2">
      <c r="A174" s="13" t="s">
        <v>1260</v>
      </c>
      <c r="B174" s="14">
        <v>262</v>
      </c>
      <c r="C174" s="14">
        <v>89</v>
      </c>
      <c r="D174" s="14">
        <f t="shared" ref="D174" si="44">SUM(B174:C174)</f>
        <v>351</v>
      </c>
      <c r="E174" s="14">
        <v>0</v>
      </c>
      <c r="F174" s="14">
        <v>0</v>
      </c>
      <c r="G174" s="14">
        <f t="shared" ref="G174:G182" si="45">SUM(E174:F174)</f>
        <v>0</v>
      </c>
      <c r="H174" s="14">
        <f t="shared" ref="H174:H182" si="46">SUM(E174,B174)</f>
        <v>262</v>
      </c>
      <c r="I174" s="14">
        <f t="shared" ref="I174:I182" si="47">SUM(F174,C174)</f>
        <v>89</v>
      </c>
      <c r="J174" s="14">
        <f t="shared" ref="J174:J182" si="48">SUM(G174,D174)</f>
        <v>351</v>
      </c>
      <c r="K174" s="15" t="s">
        <v>1261</v>
      </c>
    </row>
    <row r="175" spans="1:11" ht="18" customHeight="1" x14ac:dyDescent="0.2">
      <c r="A175" s="13" t="s">
        <v>1262</v>
      </c>
      <c r="B175" s="14">
        <v>105</v>
      </c>
      <c r="C175" s="14">
        <v>57</v>
      </c>
      <c r="D175" s="14">
        <f t="shared" ref="D175:D205" si="49">SUM(B175:C175)</f>
        <v>162</v>
      </c>
      <c r="E175" s="14">
        <v>0</v>
      </c>
      <c r="F175" s="14">
        <v>0</v>
      </c>
      <c r="G175" s="14">
        <f t="shared" si="45"/>
        <v>0</v>
      </c>
      <c r="H175" s="14">
        <f t="shared" si="46"/>
        <v>105</v>
      </c>
      <c r="I175" s="14">
        <f t="shared" si="47"/>
        <v>57</v>
      </c>
      <c r="J175" s="14">
        <f t="shared" si="48"/>
        <v>162</v>
      </c>
      <c r="K175" s="15" t="s">
        <v>1263</v>
      </c>
    </row>
    <row r="176" spans="1:11" ht="18" customHeight="1" x14ac:dyDescent="0.2">
      <c r="A176" s="13" t="s">
        <v>1264</v>
      </c>
      <c r="B176" s="14">
        <v>48</v>
      </c>
      <c r="C176" s="14">
        <v>10</v>
      </c>
      <c r="D176" s="14">
        <f t="shared" si="49"/>
        <v>58</v>
      </c>
      <c r="E176" s="14">
        <v>0</v>
      </c>
      <c r="F176" s="14">
        <v>0</v>
      </c>
      <c r="G176" s="14">
        <f t="shared" si="45"/>
        <v>0</v>
      </c>
      <c r="H176" s="14">
        <f t="shared" si="46"/>
        <v>48</v>
      </c>
      <c r="I176" s="14">
        <f t="shared" si="47"/>
        <v>10</v>
      </c>
      <c r="J176" s="14">
        <f t="shared" si="48"/>
        <v>58</v>
      </c>
      <c r="K176" s="15" t="s">
        <v>1265</v>
      </c>
    </row>
    <row r="177" spans="1:11" ht="18" customHeight="1" x14ac:dyDescent="0.2">
      <c r="A177" s="13" t="s">
        <v>1266</v>
      </c>
      <c r="B177" s="14">
        <v>29</v>
      </c>
      <c r="C177" s="14">
        <v>10</v>
      </c>
      <c r="D177" s="14">
        <f t="shared" si="49"/>
        <v>39</v>
      </c>
      <c r="E177" s="14">
        <v>0</v>
      </c>
      <c r="F177" s="14">
        <v>0</v>
      </c>
      <c r="G177" s="14">
        <f t="shared" si="45"/>
        <v>0</v>
      </c>
      <c r="H177" s="14">
        <f t="shared" si="46"/>
        <v>29</v>
      </c>
      <c r="I177" s="14">
        <f t="shared" si="47"/>
        <v>10</v>
      </c>
      <c r="J177" s="14">
        <f t="shared" si="48"/>
        <v>39</v>
      </c>
      <c r="K177" s="15" t="s">
        <v>1267</v>
      </c>
    </row>
    <row r="178" spans="1:11" ht="18" customHeight="1" x14ac:dyDescent="0.2">
      <c r="A178" s="13" t="s">
        <v>1268</v>
      </c>
      <c r="B178" s="14">
        <v>63</v>
      </c>
      <c r="C178" s="14">
        <v>34</v>
      </c>
      <c r="D178" s="14">
        <f t="shared" si="49"/>
        <v>97</v>
      </c>
      <c r="E178" s="14">
        <v>0</v>
      </c>
      <c r="F178" s="14">
        <v>0</v>
      </c>
      <c r="G178" s="14">
        <f t="shared" si="45"/>
        <v>0</v>
      </c>
      <c r="H178" s="14">
        <f t="shared" si="46"/>
        <v>63</v>
      </c>
      <c r="I178" s="14">
        <f t="shared" si="47"/>
        <v>34</v>
      </c>
      <c r="J178" s="14">
        <f t="shared" si="48"/>
        <v>97</v>
      </c>
      <c r="K178" s="15" t="s">
        <v>1269</v>
      </c>
    </row>
    <row r="179" spans="1:11" ht="18" customHeight="1" x14ac:dyDescent="0.2">
      <c r="A179" s="13" t="s">
        <v>1270</v>
      </c>
      <c r="B179" s="14">
        <v>522</v>
      </c>
      <c r="C179" s="14">
        <v>224</v>
      </c>
      <c r="D179" s="14">
        <f t="shared" si="49"/>
        <v>746</v>
      </c>
      <c r="E179" s="14">
        <v>0</v>
      </c>
      <c r="F179" s="14">
        <v>0</v>
      </c>
      <c r="G179" s="14">
        <f t="shared" si="45"/>
        <v>0</v>
      </c>
      <c r="H179" s="14">
        <f t="shared" si="46"/>
        <v>522</v>
      </c>
      <c r="I179" s="14">
        <f t="shared" si="47"/>
        <v>224</v>
      </c>
      <c r="J179" s="14">
        <f t="shared" si="48"/>
        <v>746</v>
      </c>
      <c r="K179" s="15" t="s">
        <v>1271</v>
      </c>
    </row>
    <row r="180" spans="1:11" ht="18" customHeight="1" x14ac:dyDescent="0.2">
      <c r="A180" s="13" t="s">
        <v>1272</v>
      </c>
      <c r="B180" s="14">
        <v>17</v>
      </c>
      <c r="C180" s="14">
        <v>6</v>
      </c>
      <c r="D180" s="14">
        <f t="shared" si="49"/>
        <v>23</v>
      </c>
      <c r="E180" s="14">
        <v>0</v>
      </c>
      <c r="F180" s="14">
        <v>0</v>
      </c>
      <c r="G180" s="14">
        <f t="shared" si="45"/>
        <v>0</v>
      </c>
      <c r="H180" s="14">
        <f t="shared" si="46"/>
        <v>17</v>
      </c>
      <c r="I180" s="14">
        <f t="shared" si="47"/>
        <v>6</v>
      </c>
      <c r="J180" s="14">
        <f t="shared" si="48"/>
        <v>23</v>
      </c>
      <c r="K180" s="15" t="s">
        <v>1273</v>
      </c>
    </row>
    <row r="181" spans="1:11" ht="18" customHeight="1" x14ac:dyDescent="0.2">
      <c r="A181" s="13" t="s">
        <v>1274</v>
      </c>
      <c r="B181" s="14">
        <v>205</v>
      </c>
      <c r="C181" s="14">
        <v>75</v>
      </c>
      <c r="D181" s="14">
        <f t="shared" si="49"/>
        <v>280</v>
      </c>
      <c r="E181" s="14">
        <v>0</v>
      </c>
      <c r="F181" s="14">
        <v>0</v>
      </c>
      <c r="G181" s="14">
        <f t="shared" si="45"/>
        <v>0</v>
      </c>
      <c r="H181" s="14">
        <f t="shared" si="46"/>
        <v>205</v>
      </c>
      <c r="I181" s="14">
        <f t="shared" si="47"/>
        <v>75</v>
      </c>
      <c r="J181" s="14">
        <f t="shared" si="48"/>
        <v>280</v>
      </c>
      <c r="K181" s="15" t="s">
        <v>1275</v>
      </c>
    </row>
    <row r="182" spans="1:11" ht="18" customHeight="1" thickBot="1" x14ac:dyDescent="0.25">
      <c r="A182" s="22" t="s">
        <v>1276</v>
      </c>
      <c r="B182" s="23">
        <v>214</v>
      </c>
      <c r="C182" s="23">
        <v>28</v>
      </c>
      <c r="D182" s="23">
        <f t="shared" ref="D182" si="50">SUM(B182:C182)</f>
        <v>242</v>
      </c>
      <c r="E182" s="23">
        <v>0</v>
      </c>
      <c r="F182" s="23">
        <v>0</v>
      </c>
      <c r="G182" s="23">
        <f t="shared" si="45"/>
        <v>0</v>
      </c>
      <c r="H182" s="23">
        <f t="shared" si="46"/>
        <v>214</v>
      </c>
      <c r="I182" s="23">
        <f t="shared" si="47"/>
        <v>28</v>
      </c>
      <c r="J182" s="23">
        <f t="shared" si="48"/>
        <v>242</v>
      </c>
      <c r="K182" s="24" t="s">
        <v>1325</v>
      </c>
    </row>
    <row r="183" spans="1:11" ht="18" customHeight="1" thickTop="1" x14ac:dyDescent="0.2"/>
    <row r="184" spans="1:11" ht="18" customHeight="1" x14ac:dyDescent="0.2"/>
    <row r="185" spans="1:11" ht="18" customHeight="1" x14ac:dyDescent="0.2"/>
    <row r="186" spans="1:11" ht="18" customHeight="1" x14ac:dyDescent="0.2"/>
    <row r="187" spans="1:11" ht="18" customHeight="1" x14ac:dyDescent="0.2"/>
    <row r="188" spans="1:11" ht="18" customHeight="1" x14ac:dyDescent="0.2"/>
    <row r="189" spans="1:11" ht="18" customHeight="1" x14ac:dyDescent="0.2"/>
    <row r="190" spans="1:11" ht="18" customHeight="1" x14ac:dyDescent="0.2"/>
    <row r="191" spans="1:11" ht="18" customHeight="1" x14ac:dyDescent="0.2"/>
    <row r="192" spans="1:11" ht="18" customHeight="1" x14ac:dyDescent="0.2"/>
    <row r="193" spans="1:11" ht="21" customHeight="1" thickBot="1" x14ac:dyDescent="0.25">
      <c r="A193" s="10" t="s">
        <v>2008</v>
      </c>
      <c r="K193" s="12" t="s">
        <v>2007</v>
      </c>
    </row>
    <row r="194" spans="1:11" ht="21" customHeight="1" thickTop="1" x14ac:dyDescent="0.25">
      <c r="A194" s="111" t="s">
        <v>0</v>
      </c>
      <c r="B194" s="110" t="s">
        <v>1</v>
      </c>
      <c r="C194" s="110"/>
      <c r="D194" s="110"/>
      <c r="E194" s="110" t="s">
        <v>2</v>
      </c>
      <c r="F194" s="110"/>
      <c r="G194" s="110"/>
      <c r="H194" s="110" t="s">
        <v>3</v>
      </c>
      <c r="I194" s="110"/>
      <c r="J194" s="110"/>
      <c r="K194" s="111" t="s">
        <v>4</v>
      </c>
    </row>
    <row r="195" spans="1:11" ht="21" customHeight="1" x14ac:dyDescent="0.25">
      <c r="A195" s="112"/>
      <c r="B195" s="109" t="s">
        <v>5</v>
      </c>
      <c r="C195" s="109"/>
      <c r="D195" s="109"/>
      <c r="E195" s="109" t="s">
        <v>6</v>
      </c>
      <c r="F195" s="109"/>
      <c r="G195" s="109"/>
      <c r="H195" s="109" t="s">
        <v>7</v>
      </c>
      <c r="I195" s="109"/>
      <c r="J195" s="109"/>
      <c r="K195" s="112"/>
    </row>
    <row r="196" spans="1:11" ht="21" customHeight="1" x14ac:dyDescent="0.25">
      <c r="A196" s="112"/>
      <c r="B196" s="56" t="s">
        <v>153</v>
      </c>
      <c r="C196" s="56" t="s">
        <v>67</v>
      </c>
      <c r="D196" s="56" t="s">
        <v>10</v>
      </c>
      <c r="E196" s="56" t="s">
        <v>153</v>
      </c>
      <c r="F196" s="56" t="s">
        <v>67</v>
      </c>
      <c r="G196" s="56" t="s">
        <v>10</v>
      </c>
      <c r="H196" s="56" t="s">
        <v>153</v>
      </c>
      <c r="I196" s="56" t="s">
        <v>67</v>
      </c>
      <c r="J196" s="56" t="s">
        <v>10</v>
      </c>
      <c r="K196" s="112"/>
    </row>
    <row r="197" spans="1:11" ht="21" customHeight="1" thickBot="1" x14ac:dyDescent="0.3">
      <c r="A197" s="113"/>
      <c r="B197" s="6" t="s">
        <v>11</v>
      </c>
      <c r="C197" s="6" t="s">
        <v>12</v>
      </c>
      <c r="D197" s="6" t="s">
        <v>7</v>
      </c>
      <c r="E197" s="6" t="s">
        <v>11</v>
      </c>
      <c r="F197" s="6" t="s">
        <v>12</v>
      </c>
      <c r="G197" s="6" t="s">
        <v>7</v>
      </c>
      <c r="H197" s="6" t="s">
        <v>11</v>
      </c>
      <c r="I197" s="6" t="s">
        <v>12</v>
      </c>
      <c r="J197" s="6" t="s">
        <v>7</v>
      </c>
      <c r="K197" s="113"/>
    </row>
    <row r="198" spans="1:11" ht="27" customHeight="1" x14ac:dyDescent="0.2">
      <c r="A198" s="13" t="s">
        <v>1278</v>
      </c>
      <c r="B198" s="14">
        <v>124</v>
      </c>
      <c r="C198" s="14">
        <v>72</v>
      </c>
      <c r="D198" s="14">
        <f t="shared" si="49"/>
        <v>196</v>
      </c>
      <c r="E198" s="14">
        <v>0</v>
      </c>
      <c r="F198" s="14">
        <v>0</v>
      </c>
      <c r="G198" s="14">
        <f t="shared" ref="G198:G209" si="51">SUM(E198:F198)</f>
        <v>0</v>
      </c>
      <c r="H198" s="14">
        <f t="shared" ref="H198:J204" si="52">SUM(E198,B198)</f>
        <v>124</v>
      </c>
      <c r="I198" s="14">
        <f t="shared" si="52"/>
        <v>72</v>
      </c>
      <c r="J198" s="14">
        <f t="shared" si="52"/>
        <v>196</v>
      </c>
      <c r="K198" s="15" t="s">
        <v>1279</v>
      </c>
    </row>
    <row r="199" spans="1:11" ht="27" customHeight="1" x14ac:dyDescent="0.2">
      <c r="A199" s="13" t="s">
        <v>1326</v>
      </c>
      <c r="B199" s="14">
        <v>254</v>
      </c>
      <c r="C199" s="14">
        <v>93</v>
      </c>
      <c r="D199" s="14">
        <f t="shared" si="49"/>
        <v>347</v>
      </c>
      <c r="E199" s="14">
        <v>0</v>
      </c>
      <c r="F199" s="14">
        <v>0</v>
      </c>
      <c r="G199" s="14">
        <f t="shared" si="51"/>
        <v>0</v>
      </c>
      <c r="H199" s="14">
        <f t="shared" si="52"/>
        <v>254</v>
      </c>
      <c r="I199" s="14">
        <f t="shared" si="52"/>
        <v>93</v>
      </c>
      <c r="J199" s="14">
        <f t="shared" si="52"/>
        <v>347</v>
      </c>
      <c r="K199" s="15" t="s">
        <v>1327</v>
      </c>
    </row>
    <row r="200" spans="1:11" ht="27" customHeight="1" x14ac:dyDescent="0.2">
      <c r="A200" s="13" t="s">
        <v>1282</v>
      </c>
      <c r="B200" s="14">
        <v>196</v>
      </c>
      <c r="C200" s="14">
        <v>48</v>
      </c>
      <c r="D200" s="14">
        <f t="shared" si="49"/>
        <v>244</v>
      </c>
      <c r="E200" s="14">
        <v>0</v>
      </c>
      <c r="F200" s="14">
        <v>0</v>
      </c>
      <c r="G200" s="14">
        <f t="shared" si="51"/>
        <v>0</v>
      </c>
      <c r="H200" s="14">
        <f t="shared" si="52"/>
        <v>196</v>
      </c>
      <c r="I200" s="14">
        <f t="shared" si="52"/>
        <v>48</v>
      </c>
      <c r="J200" s="14">
        <f t="shared" si="52"/>
        <v>244</v>
      </c>
      <c r="K200" s="15" t="s">
        <v>1283</v>
      </c>
    </row>
    <row r="201" spans="1:11" ht="27" customHeight="1" x14ac:dyDescent="0.2">
      <c r="A201" s="13" t="s">
        <v>1284</v>
      </c>
      <c r="B201" s="14">
        <v>28</v>
      </c>
      <c r="C201" s="14">
        <v>1</v>
      </c>
      <c r="D201" s="14">
        <f t="shared" si="49"/>
        <v>29</v>
      </c>
      <c r="E201" s="14">
        <v>0</v>
      </c>
      <c r="F201" s="14">
        <v>0</v>
      </c>
      <c r="G201" s="14">
        <f t="shared" si="51"/>
        <v>0</v>
      </c>
      <c r="H201" s="14">
        <f t="shared" si="52"/>
        <v>28</v>
      </c>
      <c r="I201" s="14">
        <f t="shared" si="52"/>
        <v>1</v>
      </c>
      <c r="J201" s="14">
        <f t="shared" si="52"/>
        <v>29</v>
      </c>
      <c r="K201" s="15" t="s">
        <v>1285</v>
      </c>
    </row>
    <row r="202" spans="1:11" ht="27" customHeight="1" x14ac:dyDescent="0.2">
      <c r="A202" s="13" t="s">
        <v>1286</v>
      </c>
      <c r="B202" s="14">
        <v>26</v>
      </c>
      <c r="C202" s="14">
        <v>5</v>
      </c>
      <c r="D202" s="14">
        <f t="shared" si="49"/>
        <v>31</v>
      </c>
      <c r="E202" s="14">
        <v>0</v>
      </c>
      <c r="F202" s="14">
        <v>0</v>
      </c>
      <c r="G202" s="14">
        <f t="shared" si="51"/>
        <v>0</v>
      </c>
      <c r="H202" s="14">
        <f t="shared" si="52"/>
        <v>26</v>
      </c>
      <c r="I202" s="14">
        <f t="shared" si="52"/>
        <v>5</v>
      </c>
      <c r="J202" s="14">
        <f t="shared" si="52"/>
        <v>31</v>
      </c>
      <c r="K202" s="15" t="s">
        <v>1287</v>
      </c>
    </row>
    <row r="203" spans="1:11" ht="27" customHeight="1" x14ac:dyDescent="0.2">
      <c r="A203" s="13" t="s">
        <v>1288</v>
      </c>
      <c r="B203" s="14">
        <v>250</v>
      </c>
      <c r="C203" s="14">
        <v>86</v>
      </c>
      <c r="D203" s="14">
        <f t="shared" si="49"/>
        <v>336</v>
      </c>
      <c r="E203" s="14">
        <v>1</v>
      </c>
      <c r="F203" s="14">
        <v>1</v>
      </c>
      <c r="G203" s="14">
        <f t="shared" si="51"/>
        <v>2</v>
      </c>
      <c r="H203" s="14">
        <f t="shared" si="52"/>
        <v>251</v>
      </c>
      <c r="I203" s="14">
        <f t="shared" si="52"/>
        <v>87</v>
      </c>
      <c r="J203" s="14">
        <f t="shared" si="52"/>
        <v>338</v>
      </c>
      <c r="K203" s="15" t="s">
        <v>1289</v>
      </c>
    </row>
    <row r="204" spans="1:11" ht="27" customHeight="1" x14ac:dyDescent="0.2">
      <c r="A204" s="13" t="s">
        <v>1328</v>
      </c>
      <c r="B204" s="14">
        <v>18</v>
      </c>
      <c r="C204" s="14">
        <v>4</v>
      </c>
      <c r="D204" s="14">
        <f t="shared" si="49"/>
        <v>22</v>
      </c>
      <c r="E204" s="14">
        <v>0</v>
      </c>
      <c r="F204" s="14">
        <v>0</v>
      </c>
      <c r="G204" s="14">
        <f t="shared" si="51"/>
        <v>0</v>
      </c>
      <c r="H204" s="14">
        <f>SUM(E204,B204)</f>
        <v>18</v>
      </c>
      <c r="I204" s="14">
        <f t="shared" si="52"/>
        <v>4</v>
      </c>
      <c r="J204" s="14">
        <f t="shared" si="52"/>
        <v>22</v>
      </c>
      <c r="K204" s="15" t="s">
        <v>1291</v>
      </c>
    </row>
    <row r="205" spans="1:11" ht="27" customHeight="1" x14ac:dyDescent="0.2">
      <c r="A205" s="13" t="s">
        <v>1290</v>
      </c>
      <c r="B205" s="14">
        <v>28</v>
      </c>
      <c r="C205" s="14">
        <v>11</v>
      </c>
      <c r="D205" s="14">
        <f t="shared" si="49"/>
        <v>39</v>
      </c>
      <c r="E205" s="14">
        <v>0</v>
      </c>
      <c r="F205" s="14">
        <v>0</v>
      </c>
      <c r="G205" s="14">
        <f t="shared" si="51"/>
        <v>0</v>
      </c>
      <c r="H205" s="14">
        <f>SUM(E205,B205)</f>
        <v>28</v>
      </c>
      <c r="I205" s="14">
        <f>SUM(F205,C205)</f>
        <v>11</v>
      </c>
      <c r="J205" s="14">
        <f>SUM(G205,D205)</f>
        <v>39</v>
      </c>
      <c r="K205" s="15" t="s">
        <v>1293</v>
      </c>
    </row>
    <row r="206" spans="1:11" ht="27" customHeight="1" x14ac:dyDescent="0.2">
      <c r="A206" s="13" t="s">
        <v>1298</v>
      </c>
      <c r="B206" s="14">
        <v>39</v>
      </c>
      <c r="C206" s="14">
        <v>12</v>
      </c>
      <c r="D206" s="14">
        <f t="shared" ref="D206:D207" si="53">SUM(B206:C206)</f>
        <v>51</v>
      </c>
      <c r="E206" s="14">
        <v>0</v>
      </c>
      <c r="F206" s="14">
        <v>0</v>
      </c>
      <c r="G206" s="14">
        <f t="shared" si="51"/>
        <v>0</v>
      </c>
      <c r="H206" s="14">
        <f t="shared" ref="H206:J206" si="54">SUM(E206,B206)</f>
        <v>39</v>
      </c>
      <c r="I206" s="14">
        <f t="shared" si="54"/>
        <v>12</v>
      </c>
      <c r="J206" s="14">
        <f t="shared" si="54"/>
        <v>51</v>
      </c>
      <c r="K206" s="15" t="s">
        <v>1299</v>
      </c>
    </row>
    <row r="207" spans="1:11" ht="27" customHeight="1" x14ac:dyDescent="0.2">
      <c r="A207" s="13" t="s">
        <v>1329</v>
      </c>
      <c r="B207" s="14">
        <v>8</v>
      </c>
      <c r="C207" s="14">
        <v>8</v>
      </c>
      <c r="D207" s="14">
        <f t="shared" si="53"/>
        <v>16</v>
      </c>
      <c r="E207" s="14">
        <v>0</v>
      </c>
      <c r="F207" s="14">
        <v>0</v>
      </c>
      <c r="G207" s="14">
        <f t="shared" si="51"/>
        <v>0</v>
      </c>
      <c r="H207" s="14">
        <f>SUM(E207,B207)</f>
        <v>8</v>
      </c>
      <c r="I207" s="14">
        <f>SUM(F207,C207)</f>
        <v>8</v>
      </c>
      <c r="J207" s="14">
        <f>SUM(G207,D207)</f>
        <v>16</v>
      </c>
      <c r="K207" s="15" t="s">
        <v>1330</v>
      </c>
    </row>
    <row r="208" spans="1:11" ht="27" customHeight="1" thickBot="1" x14ac:dyDescent="0.25">
      <c r="A208" s="16" t="s">
        <v>61</v>
      </c>
      <c r="B208" s="17">
        <f>SUM(B126:B137,B139:B141,B143,B163:B165,B167:B182,B198:B207)</f>
        <v>6111</v>
      </c>
      <c r="C208" s="17">
        <f t="shared" ref="C208:J208" si="55">SUM(C126:C137,C139:C141,C143,C163:C165,C167:C182,C198:C207)</f>
        <v>2026</v>
      </c>
      <c r="D208" s="17">
        <f t="shared" si="55"/>
        <v>8137</v>
      </c>
      <c r="E208" s="17">
        <f t="shared" si="55"/>
        <v>2</v>
      </c>
      <c r="F208" s="17">
        <f t="shared" si="55"/>
        <v>1</v>
      </c>
      <c r="G208" s="17">
        <f t="shared" si="51"/>
        <v>3</v>
      </c>
      <c r="H208" s="17">
        <f t="shared" si="55"/>
        <v>6113</v>
      </c>
      <c r="I208" s="17">
        <f t="shared" si="55"/>
        <v>2027</v>
      </c>
      <c r="J208" s="17">
        <f t="shared" si="55"/>
        <v>8140</v>
      </c>
      <c r="K208" s="18" t="s">
        <v>105</v>
      </c>
    </row>
    <row r="209" spans="1:11" ht="27" customHeight="1" thickBot="1" x14ac:dyDescent="0.25">
      <c r="A209" s="19" t="s">
        <v>154</v>
      </c>
      <c r="B209" s="20">
        <f>SUM(B208,B111)</f>
        <v>20412</v>
      </c>
      <c r="C209" s="20">
        <f t="shared" ref="C209:J209" si="56">SUM(C208,C111)</f>
        <v>10907</v>
      </c>
      <c r="D209" s="20">
        <f t="shared" si="56"/>
        <v>31319</v>
      </c>
      <c r="E209" s="20">
        <f t="shared" si="56"/>
        <v>4</v>
      </c>
      <c r="F209" s="20">
        <f t="shared" si="56"/>
        <v>6</v>
      </c>
      <c r="G209" s="20">
        <f t="shared" si="51"/>
        <v>10</v>
      </c>
      <c r="H209" s="20">
        <f t="shared" si="56"/>
        <v>20416</v>
      </c>
      <c r="I209" s="20">
        <f t="shared" si="56"/>
        <v>10913</v>
      </c>
      <c r="J209" s="20">
        <f t="shared" si="56"/>
        <v>31329</v>
      </c>
      <c r="K209" s="57" t="s">
        <v>7</v>
      </c>
    </row>
    <row r="210" spans="1:11" ht="21" customHeight="1" thickTop="1" x14ac:dyDescent="0.2"/>
    <row r="211" spans="1:11" ht="21" customHeight="1" x14ac:dyDescent="0.2"/>
    <row r="212" spans="1:11" ht="21" customHeight="1" x14ac:dyDescent="0.2"/>
    <row r="213" spans="1:11" ht="21" customHeight="1" x14ac:dyDescent="0.2"/>
    <row r="214" spans="1:11" ht="21" customHeight="1" x14ac:dyDescent="0.2"/>
    <row r="215" spans="1:11" ht="21" customHeight="1" x14ac:dyDescent="0.2"/>
    <row r="216" spans="1:11" ht="21" customHeight="1" x14ac:dyDescent="0.2"/>
    <row r="217" spans="1:11" ht="21" customHeight="1" x14ac:dyDescent="0.2"/>
    <row r="218" spans="1:11" ht="21" customHeight="1" x14ac:dyDescent="0.2"/>
    <row r="219" spans="1:11" ht="21" customHeight="1" x14ac:dyDescent="0.2"/>
    <row r="220" spans="1:11" ht="21" customHeight="1" x14ac:dyDescent="0.2"/>
    <row r="221" spans="1:11" ht="21" customHeight="1" x14ac:dyDescent="0.2"/>
    <row r="222" spans="1:11" ht="23.25" customHeight="1" x14ac:dyDescent="0.2">
      <c r="A222" s="118" t="s">
        <v>1331</v>
      </c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</row>
    <row r="223" spans="1:11" ht="37.5" customHeight="1" x14ac:dyDescent="0.25">
      <c r="A223" s="114" t="s">
        <v>1332</v>
      </c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</row>
    <row r="224" spans="1:11" ht="23.25" customHeight="1" thickBot="1" x14ac:dyDescent="0.25">
      <c r="A224" s="10" t="s">
        <v>2009</v>
      </c>
      <c r="K224" s="12" t="s">
        <v>2010</v>
      </c>
    </row>
    <row r="225" spans="1:11" ht="18.75" customHeight="1" thickTop="1" x14ac:dyDescent="0.25">
      <c r="A225" s="111" t="s">
        <v>0</v>
      </c>
      <c r="B225" s="110" t="s">
        <v>1</v>
      </c>
      <c r="C225" s="110"/>
      <c r="D225" s="110"/>
      <c r="E225" s="110" t="s">
        <v>2</v>
      </c>
      <c r="F225" s="110"/>
      <c r="G225" s="110"/>
      <c r="H225" s="110" t="s">
        <v>3</v>
      </c>
      <c r="I225" s="110"/>
      <c r="J225" s="110"/>
      <c r="K225" s="111" t="s">
        <v>4</v>
      </c>
    </row>
    <row r="226" spans="1:11" ht="18.75" customHeight="1" x14ac:dyDescent="0.25">
      <c r="A226" s="112"/>
      <c r="B226" s="109" t="s">
        <v>5</v>
      </c>
      <c r="C226" s="109"/>
      <c r="D226" s="109"/>
      <c r="E226" s="109" t="s">
        <v>6</v>
      </c>
      <c r="F226" s="109"/>
      <c r="G226" s="109"/>
      <c r="H226" s="109" t="s">
        <v>7</v>
      </c>
      <c r="I226" s="109"/>
      <c r="J226" s="109"/>
      <c r="K226" s="112"/>
    </row>
    <row r="227" spans="1:11" ht="18.75" customHeight="1" x14ac:dyDescent="0.25">
      <c r="A227" s="112"/>
      <c r="B227" s="56" t="s">
        <v>153</v>
      </c>
      <c r="C227" s="56" t="s">
        <v>67</v>
      </c>
      <c r="D227" s="56" t="s">
        <v>10</v>
      </c>
      <c r="E227" s="56" t="s">
        <v>153</v>
      </c>
      <c r="F227" s="56" t="s">
        <v>67</v>
      </c>
      <c r="G227" s="56" t="s">
        <v>10</v>
      </c>
      <c r="H227" s="56" t="s">
        <v>153</v>
      </c>
      <c r="I227" s="56" t="s">
        <v>67</v>
      </c>
      <c r="J227" s="56" t="s">
        <v>10</v>
      </c>
      <c r="K227" s="112"/>
    </row>
    <row r="228" spans="1:11" ht="18.75" customHeight="1" thickBot="1" x14ac:dyDescent="0.3">
      <c r="A228" s="113"/>
      <c r="B228" s="6" t="s">
        <v>11</v>
      </c>
      <c r="C228" s="6" t="s">
        <v>12</v>
      </c>
      <c r="D228" s="6" t="s">
        <v>7</v>
      </c>
      <c r="E228" s="6" t="s">
        <v>11</v>
      </c>
      <c r="F228" s="6" t="s">
        <v>12</v>
      </c>
      <c r="G228" s="6" t="s">
        <v>7</v>
      </c>
      <c r="H228" s="6" t="s">
        <v>11</v>
      </c>
      <c r="I228" s="6" t="s">
        <v>12</v>
      </c>
      <c r="J228" s="6" t="s">
        <v>7</v>
      </c>
      <c r="K228" s="113"/>
    </row>
    <row r="229" spans="1:11" ht="25.5" customHeight="1" x14ac:dyDescent="0.2">
      <c r="A229" s="13" t="s">
        <v>13</v>
      </c>
      <c r="B229" s="14"/>
      <c r="C229" s="14"/>
      <c r="D229" s="14"/>
      <c r="E229" s="14"/>
      <c r="F229" s="14"/>
      <c r="G229" s="14"/>
      <c r="H229" s="14"/>
      <c r="I229" s="14"/>
      <c r="J229" s="14"/>
      <c r="K229" s="15" t="s">
        <v>103</v>
      </c>
    </row>
    <row r="230" spans="1:11" ht="25.5" customHeight="1" x14ac:dyDescent="0.2">
      <c r="A230" s="13" t="s">
        <v>1197</v>
      </c>
      <c r="B230" s="14">
        <v>2229</v>
      </c>
      <c r="C230" s="14">
        <v>1251</v>
      </c>
      <c r="D230" s="14">
        <f>SUM(B230:C230)</f>
        <v>3480</v>
      </c>
      <c r="E230" s="14">
        <v>2</v>
      </c>
      <c r="F230" s="14">
        <v>4</v>
      </c>
      <c r="G230" s="14">
        <f>SUM(E230:F230)</f>
        <v>6</v>
      </c>
      <c r="H230" s="14">
        <f>SUM(E230,B230)</f>
        <v>2231</v>
      </c>
      <c r="I230" s="14">
        <f>SUM(F230,C230)</f>
        <v>1255</v>
      </c>
      <c r="J230" s="14">
        <f>SUM(H230:I230)</f>
        <v>3486</v>
      </c>
      <c r="K230" s="15" t="s">
        <v>1198</v>
      </c>
    </row>
    <row r="231" spans="1:11" ht="25.5" customHeight="1" x14ac:dyDescent="0.2">
      <c r="A231" s="13" t="s">
        <v>1199</v>
      </c>
      <c r="B231" s="14">
        <v>1893</v>
      </c>
      <c r="C231" s="14">
        <v>1140</v>
      </c>
      <c r="D231" s="14">
        <f t="shared" ref="D231:D243" si="57">SUM(B231:C231)</f>
        <v>3033</v>
      </c>
      <c r="E231" s="14">
        <v>0</v>
      </c>
      <c r="F231" s="14">
        <v>4</v>
      </c>
      <c r="G231" s="14">
        <f t="shared" ref="G231:G243" si="58">SUM(E231:F231)</f>
        <v>4</v>
      </c>
      <c r="H231" s="14">
        <f t="shared" ref="H231:I243" si="59">SUM(E231,B231)</f>
        <v>1893</v>
      </c>
      <c r="I231" s="14">
        <f t="shared" si="59"/>
        <v>1144</v>
      </c>
      <c r="J231" s="14">
        <f t="shared" ref="J231:J243" si="60">SUM(H231:I231)</f>
        <v>3037</v>
      </c>
      <c r="K231" s="15" t="s">
        <v>1200</v>
      </c>
    </row>
    <row r="232" spans="1:11" ht="25.5" customHeight="1" x14ac:dyDescent="0.2">
      <c r="A232" s="13" t="s">
        <v>1201</v>
      </c>
      <c r="B232" s="14">
        <v>3768</v>
      </c>
      <c r="C232" s="14">
        <v>2202</v>
      </c>
      <c r="D232" s="14">
        <f t="shared" si="57"/>
        <v>5970</v>
      </c>
      <c r="E232" s="14">
        <v>5</v>
      </c>
      <c r="F232" s="14">
        <v>4</v>
      </c>
      <c r="G232" s="14">
        <f t="shared" si="58"/>
        <v>9</v>
      </c>
      <c r="H232" s="14">
        <f t="shared" si="59"/>
        <v>3773</v>
      </c>
      <c r="I232" s="14">
        <f t="shared" si="59"/>
        <v>2206</v>
      </c>
      <c r="J232" s="14">
        <f t="shared" si="60"/>
        <v>5979</v>
      </c>
      <c r="K232" s="15" t="s">
        <v>1202</v>
      </c>
    </row>
    <row r="233" spans="1:11" ht="25.5" customHeight="1" x14ac:dyDescent="0.2">
      <c r="A233" s="13" t="s">
        <v>1203</v>
      </c>
      <c r="B233" s="14">
        <v>3133</v>
      </c>
      <c r="C233" s="14">
        <v>2146</v>
      </c>
      <c r="D233" s="14">
        <f t="shared" si="57"/>
        <v>5279</v>
      </c>
      <c r="E233" s="14">
        <v>1</v>
      </c>
      <c r="F233" s="14">
        <v>3</v>
      </c>
      <c r="G233" s="14">
        <f t="shared" si="58"/>
        <v>4</v>
      </c>
      <c r="H233" s="14">
        <f t="shared" si="59"/>
        <v>3134</v>
      </c>
      <c r="I233" s="14">
        <f t="shared" si="59"/>
        <v>2149</v>
      </c>
      <c r="J233" s="14">
        <f t="shared" si="60"/>
        <v>5283</v>
      </c>
      <c r="K233" s="15" t="s">
        <v>1204</v>
      </c>
    </row>
    <row r="234" spans="1:11" ht="25.5" customHeight="1" x14ac:dyDescent="0.2">
      <c r="A234" s="13" t="s">
        <v>1205</v>
      </c>
      <c r="B234" s="14">
        <v>2542</v>
      </c>
      <c r="C234" s="14">
        <v>1313</v>
      </c>
      <c r="D234" s="14">
        <f t="shared" si="57"/>
        <v>3855</v>
      </c>
      <c r="E234" s="14">
        <v>4</v>
      </c>
      <c r="F234" s="14">
        <v>0</v>
      </c>
      <c r="G234" s="14">
        <f t="shared" si="58"/>
        <v>4</v>
      </c>
      <c r="H234" s="14">
        <f t="shared" si="59"/>
        <v>2546</v>
      </c>
      <c r="I234" s="14">
        <f t="shared" si="59"/>
        <v>1313</v>
      </c>
      <c r="J234" s="14">
        <f t="shared" si="60"/>
        <v>3859</v>
      </c>
      <c r="K234" s="15" t="s">
        <v>1206</v>
      </c>
    </row>
    <row r="235" spans="1:11" ht="25.5" customHeight="1" x14ac:dyDescent="0.2">
      <c r="A235" s="13" t="s">
        <v>1207</v>
      </c>
      <c r="B235" s="14">
        <v>285</v>
      </c>
      <c r="C235" s="14">
        <v>670</v>
      </c>
      <c r="D235" s="14">
        <f t="shared" si="57"/>
        <v>955</v>
      </c>
      <c r="E235" s="14">
        <v>0</v>
      </c>
      <c r="F235" s="14">
        <v>0</v>
      </c>
      <c r="G235" s="14">
        <f t="shared" si="58"/>
        <v>0</v>
      </c>
      <c r="H235" s="14">
        <f t="shared" si="59"/>
        <v>285</v>
      </c>
      <c r="I235" s="14">
        <f t="shared" si="59"/>
        <v>670</v>
      </c>
      <c r="J235" s="14">
        <f t="shared" si="60"/>
        <v>955</v>
      </c>
      <c r="K235" s="15" t="s">
        <v>1208</v>
      </c>
    </row>
    <row r="236" spans="1:11" ht="25.5" customHeight="1" x14ac:dyDescent="0.2">
      <c r="A236" s="13" t="s">
        <v>1209</v>
      </c>
      <c r="B236" s="14">
        <v>1701</v>
      </c>
      <c r="C236" s="14">
        <v>778</v>
      </c>
      <c r="D236" s="14">
        <f t="shared" si="57"/>
        <v>2479</v>
      </c>
      <c r="E236" s="14">
        <v>0</v>
      </c>
      <c r="F236" s="14">
        <v>0</v>
      </c>
      <c r="G236" s="14">
        <f t="shared" si="58"/>
        <v>0</v>
      </c>
      <c r="H236" s="14">
        <f t="shared" si="59"/>
        <v>1701</v>
      </c>
      <c r="I236" s="14">
        <f t="shared" si="59"/>
        <v>778</v>
      </c>
      <c r="J236" s="14">
        <f t="shared" si="60"/>
        <v>2479</v>
      </c>
      <c r="K236" s="15" t="s">
        <v>1210</v>
      </c>
    </row>
    <row r="237" spans="1:11" ht="25.5" customHeight="1" x14ac:dyDescent="0.2">
      <c r="A237" s="13" t="s">
        <v>1211</v>
      </c>
      <c r="B237" s="14">
        <v>1221</v>
      </c>
      <c r="C237" s="14">
        <v>1261</v>
      </c>
      <c r="D237" s="14">
        <f t="shared" si="57"/>
        <v>2482</v>
      </c>
      <c r="E237" s="14">
        <v>1</v>
      </c>
      <c r="F237" s="14">
        <v>0</v>
      </c>
      <c r="G237" s="14">
        <f t="shared" si="58"/>
        <v>1</v>
      </c>
      <c r="H237" s="14">
        <f t="shared" si="59"/>
        <v>1222</v>
      </c>
      <c r="I237" s="14">
        <f t="shared" si="59"/>
        <v>1261</v>
      </c>
      <c r="J237" s="14">
        <f t="shared" si="60"/>
        <v>2483</v>
      </c>
      <c r="K237" s="15" t="s">
        <v>1212</v>
      </c>
    </row>
    <row r="238" spans="1:11" ht="25.5" customHeight="1" x14ac:dyDescent="0.2">
      <c r="A238" s="13" t="s">
        <v>1213</v>
      </c>
      <c r="B238" s="14">
        <v>1827</v>
      </c>
      <c r="C238" s="14">
        <v>432</v>
      </c>
      <c r="D238" s="14">
        <f t="shared" si="57"/>
        <v>2259</v>
      </c>
      <c r="E238" s="14">
        <v>0</v>
      </c>
      <c r="F238" s="14">
        <v>1</v>
      </c>
      <c r="G238" s="14">
        <f t="shared" si="58"/>
        <v>1</v>
      </c>
      <c r="H238" s="14">
        <f t="shared" si="59"/>
        <v>1827</v>
      </c>
      <c r="I238" s="14">
        <f t="shared" si="59"/>
        <v>433</v>
      </c>
      <c r="J238" s="14">
        <f t="shared" si="60"/>
        <v>2260</v>
      </c>
      <c r="K238" s="15" t="s">
        <v>1214</v>
      </c>
    </row>
    <row r="239" spans="1:11" ht="25.5" customHeight="1" x14ac:dyDescent="0.2">
      <c r="A239" s="13" t="s">
        <v>1215</v>
      </c>
      <c r="B239" s="14">
        <v>3440</v>
      </c>
      <c r="C239" s="14">
        <v>1570</v>
      </c>
      <c r="D239" s="14">
        <f t="shared" si="57"/>
        <v>5010</v>
      </c>
      <c r="E239" s="14">
        <v>0</v>
      </c>
      <c r="F239" s="14">
        <v>3</v>
      </c>
      <c r="G239" s="14">
        <f t="shared" si="58"/>
        <v>3</v>
      </c>
      <c r="H239" s="14">
        <f t="shared" si="59"/>
        <v>3440</v>
      </c>
      <c r="I239" s="14">
        <f t="shared" si="59"/>
        <v>1573</v>
      </c>
      <c r="J239" s="14">
        <f t="shared" si="60"/>
        <v>5013</v>
      </c>
      <c r="K239" s="15" t="s">
        <v>1315</v>
      </c>
    </row>
    <row r="240" spans="1:11" ht="25.5" customHeight="1" x14ac:dyDescent="0.2">
      <c r="A240" s="13" t="s">
        <v>1217</v>
      </c>
      <c r="B240" s="14">
        <v>2733</v>
      </c>
      <c r="C240" s="14">
        <v>1190</v>
      </c>
      <c r="D240" s="14">
        <f t="shared" si="57"/>
        <v>3923</v>
      </c>
      <c r="E240" s="14">
        <v>0</v>
      </c>
      <c r="F240" s="14">
        <v>0</v>
      </c>
      <c r="G240" s="14">
        <f t="shared" si="58"/>
        <v>0</v>
      </c>
      <c r="H240" s="14">
        <f t="shared" si="59"/>
        <v>2733</v>
      </c>
      <c r="I240" s="14">
        <f t="shared" si="59"/>
        <v>1190</v>
      </c>
      <c r="J240" s="14">
        <f t="shared" si="60"/>
        <v>3923</v>
      </c>
      <c r="K240" s="15" t="s">
        <v>1334</v>
      </c>
    </row>
    <row r="241" spans="1:11" ht="25.5" customHeight="1" x14ac:dyDescent="0.2">
      <c r="A241" s="13" t="s">
        <v>1219</v>
      </c>
      <c r="B241" s="14">
        <v>1043</v>
      </c>
      <c r="C241" s="14">
        <v>485</v>
      </c>
      <c r="D241" s="14">
        <f t="shared" si="57"/>
        <v>1528</v>
      </c>
      <c r="E241" s="14">
        <v>0</v>
      </c>
      <c r="F241" s="14">
        <v>0</v>
      </c>
      <c r="G241" s="14">
        <f t="shared" si="58"/>
        <v>0</v>
      </c>
      <c r="H241" s="14">
        <f t="shared" si="59"/>
        <v>1043</v>
      </c>
      <c r="I241" s="14">
        <f t="shared" si="59"/>
        <v>485</v>
      </c>
      <c r="J241" s="14">
        <f t="shared" si="60"/>
        <v>1528</v>
      </c>
      <c r="K241" s="15" t="s">
        <v>1220</v>
      </c>
    </row>
    <row r="242" spans="1:11" ht="25.5" customHeight="1" x14ac:dyDescent="0.2">
      <c r="A242" s="13" t="s">
        <v>1221</v>
      </c>
      <c r="B242" s="14">
        <v>1106</v>
      </c>
      <c r="C242" s="14">
        <v>856</v>
      </c>
      <c r="D242" s="14">
        <f t="shared" si="57"/>
        <v>1962</v>
      </c>
      <c r="E242" s="14">
        <v>0</v>
      </c>
      <c r="F242" s="14">
        <v>0</v>
      </c>
      <c r="G242" s="14">
        <f t="shared" si="58"/>
        <v>0</v>
      </c>
      <c r="H242" s="14">
        <f t="shared" si="59"/>
        <v>1106</v>
      </c>
      <c r="I242" s="14">
        <f t="shared" si="59"/>
        <v>856</v>
      </c>
      <c r="J242" s="14">
        <f t="shared" si="60"/>
        <v>1962</v>
      </c>
      <c r="K242" s="15" t="s">
        <v>1222</v>
      </c>
    </row>
    <row r="243" spans="1:11" ht="25.5" customHeight="1" thickBot="1" x14ac:dyDescent="0.25">
      <c r="A243" s="22" t="s">
        <v>1223</v>
      </c>
      <c r="B243" s="23">
        <v>1277</v>
      </c>
      <c r="C243" s="23">
        <v>1002</v>
      </c>
      <c r="D243" s="23">
        <f t="shared" si="57"/>
        <v>2279</v>
      </c>
      <c r="E243" s="23">
        <v>0</v>
      </c>
      <c r="F243" s="23">
        <v>0</v>
      </c>
      <c r="G243" s="23">
        <f t="shared" si="58"/>
        <v>0</v>
      </c>
      <c r="H243" s="23">
        <f t="shared" si="59"/>
        <v>1277</v>
      </c>
      <c r="I243" s="23">
        <f t="shared" si="59"/>
        <v>1002</v>
      </c>
      <c r="J243" s="23">
        <f t="shared" si="60"/>
        <v>2279</v>
      </c>
      <c r="K243" s="24" t="s">
        <v>1316</v>
      </c>
    </row>
    <row r="244" spans="1:11" s="99" customFormat="1" ht="25.5" customHeight="1" thickTop="1" x14ac:dyDescent="0.2">
      <c r="A244" s="69"/>
      <c r="B244" s="98"/>
      <c r="C244" s="98"/>
      <c r="D244" s="98"/>
      <c r="E244" s="98"/>
      <c r="F244" s="98"/>
      <c r="G244" s="98"/>
      <c r="H244" s="98"/>
      <c r="I244" s="98"/>
      <c r="J244" s="98"/>
      <c r="K244" s="100"/>
    </row>
    <row r="245" spans="1:11" s="99" customFormat="1" ht="25.5" customHeight="1" x14ac:dyDescent="0.2">
      <c r="A245" s="69"/>
      <c r="B245" s="98"/>
      <c r="C245" s="98"/>
      <c r="D245" s="98"/>
      <c r="E245" s="98"/>
      <c r="F245" s="98"/>
      <c r="G245" s="98"/>
      <c r="H245" s="98"/>
      <c r="I245" s="98"/>
      <c r="J245" s="98"/>
      <c r="K245" s="100"/>
    </row>
    <row r="246" spans="1:11" s="99" customFormat="1" ht="25.5" customHeight="1" x14ac:dyDescent="0.2">
      <c r="A246" s="69"/>
      <c r="B246" s="98"/>
      <c r="C246" s="98"/>
      <c r="D246" s="98"/>
      <c r="E246" s="98"/>
      <c r="F246" s="98"/>
      <c r="G246" s="98"/>
      <c r="H246" s="98"/>
      <c r="I246" s="98"/>
      <c r="J246" s="98"/>
      <c r="K246" s="100"/>
    </row>
    <row r="247" spans="1:11" s="99" customFormat="1" ht="25.5" customHeight="1" x14ac:dyDescent="0.2">
      <c r="A247" s="69"/>
      <c r="B247" s="98"/>
      <c r="C247" s="98"/>
      <c r="D247" s="98"/>
      <c r="E247" s="98"/>
      <c r="F247" s="98"/>
      <c r="G247" s="98"/>
      <c r="H247" s="98"/>
      <c r="I247" s="98"/>
      <c r="J247" s="98"/>
      <c r="K247" s="100"/>
    </row>
    <row r="248" spans="1:11" s="99" customFormat="1" ht="25.5" customHeight="1" x14ac:dyDescent="0.2">
      <c r="A248" s="69"/>
      <c r="B248" s="98"/>
      <c r="C248" s="98"/>
      <c r="D248" s="98"/>
      <c r="E248" s="98"/>
      <c r="F248" s="98"/>
      <c r="G248" s="98"/>
      <c r="H248" s="98"/>
      <c r="I248" s="98"/>
      <c r="J248" s="98"/>
      <c r="K248" s="100"/>
    </row>
    <row r="249" spans="1:11" ht="25.5" customHeight="1" thickBot="1" x14ac:dyDescent="0.25">
      <c r="A249" s="10" t="s">
        <v>2011</v>
      </c>
      <c r="K249" s="12" t="s">
        <v>2012</v>
      </c>
    </row>
    <row r="250" spans="1:11" ht="19.5" customHeight="1" thickTop="1" x14ac:dyDescent="0.25">
      <c r="A250" s="111" t="s">
        <v>0</v>
      </c>
      <c r="B250" s="110" t="s">
        <v>1</v>
      </c>
      <c r="C250" s="110"/>
      <c r="D250" s="110"/>
      <c r="E250" s="110" t="s">
        <v>2</v>
      </c>
      <c r="F250" s="110"/>
      <c r="G250" s="110"/>
      <c r="H250" s="110" t="s">
        <v>3</v>
      </c>
      <c r="I250" s="110"/>
      <c r="J250" s="110"/>
      <c r="K250" s="111" t="s">
        <v>4</v>
      </c>
    </row>
    <row r="251" spans="1:11" ht="19.5" customHeight="1" x14ac:dyDescent="0.25">
      <c r="A251" s="112"/>
      <c r="B251" s="109" t="s">
        <v>5</v>
      </c>
      <c r="C251" s="109"/>
      <c r="D251" s="109"/>
      <c r="E251" s="109" t="s">
        <v>6</v>
      </c>
      <c r="F251" s="109"/>
      <c r="G251" s="109"/>
      <c r="H251" s="109" t="s">
        <v>7</v>
      </c>
      <c r="I251" s="109"/>
      <c r="J251" s="109"/>
      <c r="K251" s="112"/>
    </row>
    <row r="252" spans="1:11" ht="19.5" customHeight="1" x14ac:dyDescent="0.25">
      <c r="A252" s="112"/>
      <c r="B252" s="56" t="s">
        <v>153</v>
      </c>
      <c r="C252" s="56" t="s">
        <v>67</v>
      </c>
      <c r="D252" s="56" t="s">
        <v>10</v>
      </c>
      <c r="E252" s="56" t="s">
        <v>153</v>
      </c>
      <c r="F252" s="56" t="s">
        <v>67</v>
      </c>
      <c r="G252" s="56" t="s">
        <v>10</v>
      </c>
      <c r="H252" s="56" t="s">
        <v>153</v>
      </c>
      <c r="I252" s="56" t="s">
        <v>67</v>
      </c>
      <c r="J252" s="56" t="s">
        <v>10</v>
      </c>
      <c r="K252" s="112"/>
    </row>
    <row r="253" spans="1:11" ht="19.5" customHeight="1" thickBot="1" x14ac:dyDescent="0.3">
      <c r="A253" s="113"/>
      <c r="B253" s="6" t="s">
        <v>11</v>
      </c>
      <c r="C253" s="6" t="s">
        <v>12</v>
      </c>
      <c r="D253" s="6" t="s">
        <v>7</v>
      </c>
      <c r="E253" s="6" t="s">
        <v>11</v>
      </c>
      <c r="F253" s="6" t="s">
        <v>12</v>
      </c>
      <c r="G253" s="6" t="s">
        <v>7</v>
      </c>
      <c r="H253" s="6" t="s">
        <v>11</v>
      </c>
      <c r="I253" s="6" t="s">
        <v>12</v>
      </c>
      <c r="J253" s="6" t="s">
        <v>7</v>
      </c>
      <c r="K253" s="113"/>
    </row>
    <row r="254" spans="1:11" ht="19.5" customHeight="1" x14ac:dyDescent="0.2">
      <c r="A254" s="13" t="s">
        <v>1317</v>
      </c>
      <c r="B254" s="14"/>
      <c r="C254" s="14"/>
      <c r="D254" s="14"/>
      <c r="E254" s="14"/>
      <c r="F254" s="14"/>
      <c r="G254" s="14"/>
      <c r="H254" s="14"/>
      <c r="I254" s="14"/>
      <c r="J254" s="14"/>
      <c r="K254" s="15" t="s">
        <v>1335</v>
      </c>
    </row>
    <row r="255" spans="1:11" ht="19.5" customHeight="1" x14ac:dyDescent="0.2">
      <c r="A255" s="13" t="s">
        <v>1227</v>
      </c>
      <c r="B255" s="14">
        <v>181</v>
      </c>
      <c r="C255" s="14">
        <v>194</v>
      </c>
      <c r="D255" s="14">
        <f>SUM(B255:C255)</f>
        <v>375</v>
      </c>
      <c r="E255" s="14">
        <v>0</v>
      </c>
      <c r="F255" s="14">
        <v>0</v>
      </c>
      <c r="G255" s="14">
        <f>SUM(E255:F255)</f>
        <v>0</v>
      </c>
      <c r="H255" s="14">
        <f>SUM(E255,B255)</f>
        <v>181</v>
      </c>
      <c r="I255" s="14">
        <f>SUM(F255,C255)</f>
        <v>194</v>
      </c>
      <c r="J255" s="14">
        <f>SUM(H255:I255)</f>
        <v>375</v>
      </c>
      <c r="K255" s="15" t="s">
        <v>1336</v>
      </c>
    </row>
    <row r="256" spans="1:11" ht="19.5" customHeight="1" x14ac:dyDescent="0.2">
      <c r="A256" s="13" t="s">
        <v>1229</v>
      </c>
      <c r="B256" s="14">
        <v>201</v>
      </c>
      <c r="C256" s="14">
        <v>172</v>
      </c>
      <c r="D256" s="14">
        <f t="shared" ref="D256:D258" si="61">SUM(B256:C256)</f>
        <v>373</v>
      </c>
      <c r="E256" s="14">
        <v>0</v>
      </c>
      <c r="F256" s="14">
        <v>0</v>
      </c>
      <c r="G256" s="14">
        <f t="shared" ref="G256:G260" si="62">SUM(E256:F256)</f>
        <v>0</v>
      </c>
      <c r="H256" s="14">
        <f t="shared" ref="H256:I273" si="63">SUM(E256,B256)</f>
        <v>201</v>
      </c>
      <c r="I256" s="14">
        <f t="shared" si="63"/>
        <v>172</v>
      </c>
      <c r="J256" s="14">
        <f t="shared" ref="J256:J273" si="64">SUM(H256:I256)</f>
        <v>373</v>
      </c>
      <c r="K256" s="15" t="s">
        <v>1230</v>
      </c>
    </row>
    <row r="257" spans="1:11" ht="19.5" customHeight="1" x14ac:dyDescent="0.2">
      <c r="A257" s="13" t="s">
        <v>1231</v>
      </c>
      <c r="B257" s="14">
        <v>393</v>
      </c>
      <c r="C257" s="14">
        <v>139</v>
      </c>
      <c r="D257" s="14">
        <f t="shared" si="61"/>
        <v>532</v>
      </c>
      <c r="E257" s="14">
        <v>0</v>
      </c>
      <c r="F257" s="14">
        <v>0</v>
      </c>
      <c r="G257" s="14">
        <f t="shared" si="62"/>
        <v>0</v>
      </c>
      <c r="H257" s="14">
        <f t="shared" si="63"/>
        <v>393</v>
      </c>
      <c r="I257" s="14">
        <f t="shared" si="63"/>
        <v>139</v>
      </c>
      <c r="J257" s="14">
        <f t="shared" si="64"/>
        <v>532</v>
      </c>
      <c r="K257" s="15" t="s">
        <v>1232</v>
      </c>
    </row>
    <row r="258" spans="1:11" ht="19.5" customHeight="1" x14ac:dyDescent="0.2">
      <c r="A258" s="13" t="s">
        <v>1233</v>
      </c>
      <c r="B258" s="14">
        <v>53</v>
      </c>
      <c r="C258" s="14">
        <v>69</v>
      </c>
      <c r="D258" s="14">
        <f t="shared" si="61"/>
        <v>122</v>
      </c>
      <c r="E258" s="14">
        <v>0</v>
      </c>
      <c r="F258" s="14">
        <v>0</v>
      </c>
      <c r="G258" s="14">
        <v>0</v>
      </c>
      <c r="H258" s="14">
        <f t="shared" si="63"/>
        <v>53</v>
      </c>
      <c r="I258" s="14">
        <f t="shared" si="63"/>
        <v>69</v>
      </c>
      <c r="J258" s="14">
        <f t="shared" si="64"/>
        <v>122</v>
      </c>
      <c r="K258" s="15" t="s">
        <v>1337</v>
      </c>
    </row>
    <row r="259" spans="1:11" ht="19.5" customHeight="1" x14ac:dyDescent="0.2">
      <c r="A259" s="13" t="s">
        <v>1235</v>
      </c>
      <c r="B259" s="14">
        <f>SUM(B255:B258)</f>
        <v>828</v>
      </c>
      <c r="C259" s="14">
        <f>SUM(C255:C258)</f>
        <v>574</v>
      </c>
      <c r="D259" s="14">
        <f>SUM(D255:D258)</f>
        <v>1402</v>
      </c>
      <c r="E259" s="14">
        <v>0</v>
      </c>
      <c r="F259" s="14">
        <v>0</v>
      </c>
      <c r="G259" s="14">
        <f t="shared" si="62"/>
        <v>0</v>
      </c>
      <c r="H259" s="14">
        <f t="shared" si="63"/>
        <v>828</v>
      </c>
      <c r="I259" s="14">
        <f t="shared" si="63"/>
        <v>574</v>
      </c>
      <c r="J259" s="14">
        <f t="shared" si="64"/>
        <v>1402</v>
      </c>
      <c r="K259" s="15" t="s">
        <v>1236</v>
      </c>
    </row>
    <row r="260" spans="1:11" ht="19.5" customHeight="1" x14ac:dyDescent="0.2">
      <c r="A260" s="13" t="s">
        <v>1237</v>
      </c>
      <c r="B260" s="14">
        <v>190</v>
      </c>
      <c r="C260" s="14">
        <v>137</v>
      </c>
      <c r="D260" s="14">
        <f t="shared" ref="D260" si="65">SUM(B260:C260)</f>
        <v>327</v>
      </c>
      <c r="E260" s="14">
        <v>0</v>
      </c>
      <c r="F260" s="14">
        <v>0</v>
      </c>
      <c r="G260" s="14">
        <f t="shared" si="62"/>
        <v>0</v>
      </c>
      <c r="H260" s="14">
        <f t="shared" si="63"/>
        <v>190</v>
      </c>
      <c r="I260" s="14">
        <f t="shared" si="63"/>
        <v>137</v>
      </c>
      <c r="J260" s="14">
        <f t="shared" si="64"/>
        <v>327</v>
      </c>
      <c r="K260" s="15" t="s">
        <v>1338</v>
      </c>
    </row>
    <row r="261" spans="1:11" ht="19.5" customHeight="1" x14ac:dyDescent="0.2">
      <c r="A261" s="13" t="s">
        <v>1339</v>
      </c>
      <c r="B261" s="14"/>
      <c r="C261" s="14"/>
      <c r="D261" s="14"/>
      <c r="E261" s="14"/>
      <c r="F261" s="14"/>
      <c r="G261" s="14"/>
      <c r="H261" s="14"/>
      <c r="I261" s="14"/>
      <c r="J261" s="14"/>
      <c r="K261" s="15" t="s">
        <v>1340</v>
      </c>
    </row>
    <row r="262" spans="1:11" ht="19.5" customHeight="1" x14ac:dyDescent="0.2">
      <c r="A262" s="13" t="s">
        <v>1241</v>
      </c>
      <c r="B262" s="14">
        <v>141</v>
      </c>
      <c r="C262" s="14">
        <v>50</v>
      </c>
      <c r="D262" s="14">
        <f>SUM(B262:C262)</f>
        <v>191</v>
      </c>
      <c r="E262" s="14">
        <v>0</v>
      </c>
      <c r="F262" s="14">
        <v>0</v>
      </c>
      <c r="G262" s="14">
        <f>SUM(E262:F262)</f>
        <v>0</v>
      </c>
      <c r="H262" s="14">
        <f t="shared" si="63"/>
        <v>141</v>
      </c>
      <c r="I262" s="14">
        <f t="shared" si="63"/>
        <v>50</v>
      </c>
      <c r="J262" s="14">
        <f t="shared" si="64"/>
        <v>191</v>
      </c>
      <c r="K262" s="15" t="s">
        <v>783</v>
      </c>
    </row>
    <row r="263" spans="1:11" ht="19.5" customHeight="1" x14ac:dyDescent="0.2">
      <c r="A263" s="13" t="s">
        <v>869</v>
      </c>
      <c r="B263" s="14">
        <v>815</v>
      </c>
      <c r="C263" s="14">
        <v>820</v>
      </c>
      <c r="D263" s="14">
        <f t="shared" ref="D263:D266" si="66">SUM(B263:C263)</f>
        <v>1635</v>
      </c>
      <c r="E263" s="14">
        <v>0</v>
      </c>
      <c r="F263" s="14">
        <v>0</v>
      </c>
      <c r="G263" s="14">
        <f t="shared" ref="G263:G264" si="67">SUM(E263:F263)</f>
        <v>0</v>
      </c>
      <c r="H263" s="14">
        <f t="shared" si="63"/>
        <v>815</v>
      </c>
      <c r="I263" s="14">
        <f t="shared" si="63"/>
        <v>820</v>
      </c>
      <c r="J263" s="14">
        <f t="shared" si="64"/>
        <v>1635</v>
      </c>
      <c r="K263" s="15" t="s">
        <v>152</v>
      </c>
    </row>
    <row r="264" spans="1:11" ht="19.5" customHeight="1" x14ac:dyDescent="0.2">
      <c r="A264" s="13" t="s">
        <v>298</v>
      </c>
      <c r="B264" s="14">
        <v>842</v>
      </c>
      <c r="C264" s="14">
        <v>399</v>
      </c>
      <c r="D264" s="14">
        <f t="shared" si="66"/>
        <v>1241</v>
      </c>
      <c r="E264" s="14">
        <v>0</v>
      </c>
      <c r="F264" s="14">
        <v>0</v>
      </c>
      <c r="G264" s="14">
        <f t="shared" si="67"/>
        <v>0</v>
      </c>
      <c r="H264" s="14">
        <f t="shared" si="63"/>
        <v>842</v>
      </c>
      <c r="I264" s="14">
        <f t="shared" si="63"/>
        <v>399</v>
      </c>
      <c r="J264" s="14">
        <f t="shared" si="64"/>
        <v>1241</v>
      </c>
      <c r="K264" s="15" t="s">
        <v>49</v>
      </c>
    </row>
    <row r="265" spans="1:11" ht="19.5" customHeight="1" x14ac:dyDescent="0.2">
      <c r="A265" s="13" t="s">
        <v>1242</v>
      </c>
      <c r="B265" s="14">
        <v>302</v>
      </c>
      <c r="C265" s="14">
        <v>90</v>
      </c>
      <c r="D265" s="14">
        <f t="shared" si="66"/>
        <v>392</v>
      </c>
      <c r="E265" s="14">
        <v>0</v>
      </c>
      <c r="F265" s="14">
        <v>0</v>
      </c>
      <c r="G265" s="14">
        <f t="shared" ref="G265:G277" si="68">SUM(E265:F265)</f>
        <v>0</v>
      </c>
      <c r="H265" s="14">
        <f t="shared" si="63"/>
        <v>302</v>
      </c>
      <c r="I265" s="14">
        <f t="shared" si="63"/>
        <v>90</v>
      </c>
      <c r="J265" s="14">
        <f t="shared" si="64"/>
        <v>392</v>
      </c>
      <c r="K265" s="15" t="s">
        <v>1243</v>
      </c>
    </row>
    <row r="266" spans="1:11" ht="19.5" customHeight="1" x14ac:dyDescent="0.2">
      <c r="A266" s="13" t="s">
        <v>1341</v>
      </c>
      <c r="B266" s="14">
        <f>SUM(B262:B265)</f>
        <v>2100</v>
      </c>
      <c r="C266" s="14">
        <f>SUM(C262:C265)</f>
        <v>1359</v>
      </c>
      <c r="D266" s="14">
        <f t="shared" si="66"/>
        <v>3459</v>
      </c>
      <c r="E266" s="14">
        <v>0</v>
      </c>
      <c r="F266" s="14">
        <v>0</v>
      </c>
      <c r="G266" s="14">
        <f t="shared" si="68"/>
        <v>0</v>
      </c>
      <c r="H266" s="14">
        <f t="shared" si="63"/>
        <v>2100</v>
      </c>
      <c r="I266" s="14">
        <f t="shared" si="63"/>
        <v>1359</v>
      </c>
      <c r="J266" s="14">
        <f t="shared" si="64"/>
        <v>3459</v>
      </c>
      <c r="K266" s="15" t="s">
        <v>1342</v>
      </c>
    </row>
    <row r="267" spans="1:11" ht="19.5" customHeight="1" x14ac:dyDescent="0.2">
      <c r="A267" s="13" t="s">
        <v>1246</v>
      </c>
      <c r="B267" s="14">
        <v>1004</v>
      </c>
      <c r="C267" s="14">
        <v>1260</v>
      </c>
      <c r="D267" s="14">
        <f>SUM(B267:C267)</f>
        <v>2264</v>
      </c>
      <c r="E267" s="14">
        <v>0</v>
      </c>
      <c r="F267" s="14">
        <v>0</v>
      </c>
      <c r="G267" s="14">
        <f t="shared" si="68"/>
        <v>0</v>
      </c>
      <c r="H267" s="14">
        <f t="shared" si="63"/>
        <v>1004</v>
      </c>
      <c r="I267" s="14">
        <f t="shared" si="63"/>
        <v>1260</v>
      </c>
      <c r="J267" s="14">
        <f t="shared" si="64"/>
        <v>2264</v>
      </c>
      <c r="K267" s="15" t="s">
        <v>1247</v>
      </c>
    </row>
    <row r="268" spans="1:11" ht="19.5" customHeight="1" x14ac:dyDescent="0.2">
      <c r="A268" s="13" t="s">
        <v>1248</v>
      </c>
      <c r="B268" s="14">
        <v>692</v>
      </c>
      <c r="C268" s="14">
        <v>222</v>
      </c>
      <c r="D268" s="14">
        <f t="shared" ref="D268:D290" si="69">SUM(B268:C268)</f>
        <v>914</v>
      </c>
      <c r="E268" s="14">
        <v>0</v>
      </c>
      <c r="F268" s="14">
        <v>0</v>
      </c>
      <c r="G268" s="14">
        <f t="shared" si="68"/>
        <v>0</v>
      </c>
      <c r="H268" s="14">
        <f t="shared" si="63"/>
        <v>692</v>
      </c>
      <c r="I268" s="14">
        <f t="shared" si="63"/>
        <v>222</v>
      </c>
      <c r="J268" s="14">
        <f t="shared" si="64"/>
        <v>914</v>
      </c>
      <c r="K268" s="15" t="s">
        <v>1249</v>
      </c>
    </row>
    <row r="269" spans="1:11" ht="19.5" customHeight="1" x14ac:dyDescent="0.2">
      <c r="A269" s="13" t="s">
        <v>1323</v>
      </c>
      <c r="B269" s="14">
        <v>220</v>
      </c>
      <c r="C269" s="14">
        <v>218</v>
      </c>
      <c r="D269" s="14">
        <f t="shared" si="69"/>
        <v>438</v>
      </c>
      <c r="E269" s="14">
        <v>0</v>
      </c>
      <c r="F269" s="14">
        <v>0</v>
      </c>
      <c r="G269" s="14">
        <f t="shared" si="68"/>
        <v>0</v>
      </c>
      <c r="H269" s="14">
        <f t="shared" si="63"/>
        <v>220</v>
      </c>
      <c r="I269" s="14">
        <f t="shared" si="63"/>
        <v>218</v>
      </c>
      <c r="J269" s="14">
        <f t="shared" si="64"/>
        <v>438</v>
      </c>
      <c r="K269" s="15" t="s">
        <v>1251</v>
      </c>
    </row>
    <row r="270" spans="1:11" ht="19.5" customHeight="1" x14ac:dyDescent="0.2">
      <c r="A270" s="13" t="s">
        <v>1252</v>
      </c>
      <c r="B270" s="14">
        <v>845</v>
      </c>
      <c r="C270" s="14">
        <v>476</v>
      </c>
      <c r="D270" s="14">
        <f t="shared" si="69"/>
        <v>1321</v>
      </c>
      <c r="E270" s="14">
        <v>0</v>
      </c>
      <c r="F270" s="14">
        <v>0</v>
      </c>
      <c r="G270" s="14">
        <f t="shared" si="68"/>
        <v>0</v>
      </c>
      <c r="H270" s="14">
        <f t="shared" si="63"/>
        <v>845</v>
      </c>
      <c r="I270" s="14">
        <f t="shared" si="63"/>
        <v>476</v>
      </c>
      <c r="J270" s="14">
        <f t="shared" si="64"/>
        <v>1321</v>
      </c>
      <c r="K270" s="15" t="s">
        <v>1253</v>
      </c>
    </row>
    <row r="271" spans="1:11" ht="19.5" customHeight="1" x14ac:dyDescent="0.2">
      <c r="A271" s="13" t="s">
        <v>1254</v>
      </c>
      <c r="B271" s="14">
        <v>437</v>
      </c>
      <c r="C271" s="14">
        <v>339</v>
      </c>
      <c r="D271" s="14">
        <f t="shared" si="69"/>
        <v>776</v>
      </c>
      <c r="E271" s="14">
        <v>0</v>
      </c>
      <c r="F271" s="14">
        <v>0</v>
      </c>
      <c r="G271" s="14">
        <f t="shared" si="68"/>
        <v>0</v>
      </c>
      <c r="H271" s="14">
        <f t="shared" si="63"/>
        <v>437</v>
      </c>
      <c r="I271" s="14">
        <f t="shared" si="63"/>
        <v>339</v>
      </c>
      <c r="J271" s="14">
        <f t="shared" si="64"/>
        <v>776</v>
      </c>
      <c r="K271" s="15" t="s">
        <v>1255</v>
      </c>
    </row>
    <row r="272" spans="1:11" ht="19.5" customHeight="1" x14ac:dyDescent="0.2">
      <c r="A272" s="13" t="s">
        <v>1256</v>
      </c>
      <c r="B272" s="14">
        <v>107</v>
      </c>
      <c r="C272" s="14">
        <v>102</v>
      </c>
      <c r="D272" s="14">
        <f t="shared" si="69"/>
        <v>209</v>
      </c>
      <c r="E272" s="14">
        <v>0</v>
      </c>
      <c r="F272" s="14">
        <v>0</v>
      </c>
      <c r="G272" s="14">
        <f t="shared" si="68"/>
        <v>0</v>
      </c>
      <c r="H272" s="14">
        <f t="shared" si="63"/>
        <v>107</v>
      </c>
      <c r="I272" s="14">
        <f t="shared" si="63"/>
        <v>102</v>
      </c>
      <c r="J272" s="14">
        <f t="shared" si="64"/>
        <v>209</v>
      </c>
      <c r="K272" s="15" t="s">
        <v>1257</v>
      </c>
    </row>
    <row r="273" spans="1:11" ht="19.5" customHeight="1" x14ac:dyDescent="0.2">
      <c r="A273" s="13" t="s">
        <v>1258</v>
      </c>
      <c r="B273" s="14">
        <v>2175</v>
      </c>
      <c r="C273" s="14">
        <v>702</v>
      </c>
      <c r="D273" s="14">
        <f t="shared" si="69"/>
        <v>2877</v>
      </c>
      <c r="E273" s="14">
        <v>0</v>
      </c>
      <c r="F273" s="14">
        <v>0</v>
      </c>
      <c r="G273" s="14">
        <f t="shared" si="68"/>
        <v>0</v>
      </c>
      <c r="H273" s="14">
        <f t="shared" si="63"/>
        <v>2175</v>
      </c>
      <c r="I273" s="14">
        <f t="shared" si="63"/>
        <v>702</v>
      </c>
      <c r="J273" s="14">
        <f t="shared" si="64"/>
        <v>2877</v>
      </c>
      <c r="K273" s="15" t="s">
        <v>1259</v>
      </c>
    </row>
    <row r="274" spans="1:11" ht="19.5" customHeight="1" x14ac:dyDescent="0.2">
      <c r="A274" s="13" t="s">
        <v>1260</v>
      </c>
      <c r="B274" s="14">
        <v>968</v>
      </c>
      <c r="C274" s="14">
        <v>1004</v>
      </c>
      <c r="D274" s="14">
        <f t="shared" ref="D274" si="70">SUM(B274:C274)</f>
        <v>1972</v>
      </c>
      <c r="E274" s="14">
        <v>0</v>
      </c>
      <c r="F274" s="14">
        <v>0</v>
      </c>
      <c r="G274" s="14">
        <f t="shared" si="68"/>
        <v>0</v>
      </c>
      <c r="H274" s="14">
        <f t="shared" ref="H274:H277" si="71">SUM(E274,B274)</f>
        <v>968</v>
      </c>
      <c r="I274" s="14">
        <f t="shared" ref="I274:I277" si="72">SUM(F274,C274)</f>
        <v>1004</v>
      </c>
      <c r="J274" s="14">
        <f t="shared" ref="J274:J277" si="73">SUM(H274:I274)</f>
        <v>1972</v>
      </c>
      <c r="K274" s="15" t="s">
        <v>1261</v>
      </c>
    </row>
    <row r="275" spans="1:11" ht="19.5" customHeight="1" x14ac:dyDescent="0.2">
      <c r="A275" s="13" t="s">
        <v>1262</v>
      </c>
      <c r="B275" s="14">
        <v>619</v>
      </c>
      <c r="C275" s="14">
        <v>394</v>
      </c>
      <c r="D275" s="14">
        <f t="shared" si="69"/>
        <v>1013</v>
      </c>
      <c r="E275" s="14">
        <v>0</v>
      </c>
      <c r="F275" s="14">
        <v>0</v>
      </c>
      <c r="G275" s="14">
        <f t="shared" si="68"/>
        <v>0</v>
      </c>
      <c r="H275" s="14">
        <f t="shared" si="71"/>
        <v>619</v>
      </c>
      <c r="I275" s="14">
        <f t="shared" si="72"/>
        <v>394</v>
      </c>
      <c r="J275" s="14">
        <f t="shared" si="73"/>
        <v>1013</v>
      </c>
      <c r="K275" s="15" t="s">
        <v>1263</v>
      </c>
    </row>
    <row r="276" spans="1:11" ht="19.5" customHeight="1" x14ac:dyDescent="0.2">
      <c r="A276" s="13" t="s">
        <v>1264</v>
      </c>
      <c r="B276" s="14">
        <v>804</v>
      </c>
      <c r="C276" s="14">
        <v>354</v>
      </c>
      <c r="D276" s="14">
        <f t="shared" si="69"/>
        <v>1158</v>
      </c>
      <c r="E276" s="14">
        <v>0</v>
      </c>
      <c r="F276" s="14">
        <v>1</v>
      </c>
      <c r="G276" s="14">
        <f t="shared" si="68"/>
        <v>1</v>
      </c>
      <c r="H276" s="14">
        <f t="shared" si="71"/>
        <v>804</v>
      </c>
      <c r="I276" s="14">
        <f t="shared" si="72"/>
        <v>355</v>
      </c>
      <c r="J276" s="14">
        <f t="shared" si="73"/>
        <v>1159</v>
      </c>
      <c r="K276" s="15" t="s">
        <v>1265</v>
      </c>
    </row>
    <row r="277" spans="1:11" ht="19.5" customHeight="1" thickBot="1" x14ac:dyDescent="0.25">
      <c r="A277" s="22" t="s">
        <v>1266</v>
      </c>
      <c r="B277" s="23">
        <v>918</v>
      </c>
      <c r="C277" s="23">
        <v>802</v>
      </c>
      <c r="D277" s="23">
        <f t="shared" si="69"/>
        <v>1720</v>
      </c>
      <c r="E277" s="23">
        <v>0</v>
      </c>
      <c r="F277" s="23">
        <v>0</v>
      </c>
      <c r="G277" s="23">
        <f t="shared" si="68"/>
        <v>0</v>
      </c>
      <c r="H277" s="23">
        <f t="shared" si="71"/>
        <v>918</v>
      </c>
      <c r="I277" s="23">
        <f t="shared" si="72"/>
        <v>802</v>
      </c>
      <c r="J277" s="23">
        <f t="shared" si="73"/>
        <v>1720</v>
      </c>
      <c r="K277" s="24" t="s">
        <v>1267</v>
      </c>
    </row>
    <row r="278" spans="1:11" ht="21.75" customHeight="1" thickTop="1" x14ac:dyDescent="0.2"/>
    <row r="279" spans="1:11" ht="21.75" customHeight="1" x14ac:dyDescent="0.2"/>
    <row r="280" spans="1:11" ht="27" customHeight="1" thickBot="1" x14ac:dyDescent="0.25">
      <c r="A280" s="10" t="s">
        <v>2011</v>
      </c>
      <c r="K280" s="12" t="s">
        <v>2012</v>
      </c>
    </row>
    <row r="281" spans="1:11" ht="16.5" thickTop="1" x14ac:dyDescent="0.25">
      <c r="A281" s="111" t="s">
        <v>0</v>
      </c>
      <c r="B281" s="110" t="s">
        <v>1</v>
      </c>
      <c r="C281" s="110"/>
      <c r="D281" s="110"/>
      <c r="E281" s="110" t="s">
        <v>2</v>
      </c>
      <c r="F281" s="110"/>
      <c r="G281" s="110"/>
      <c r="H281" s="110" t="s">
        <v>3</v>
      </c>
      <c r="I281" s="110"/>
      <c r="J281" s="110"/>
      <c r="K281" s="111" t="s">
        <v>4</v>
      </c>
    </row>
    <row r="282" spans="1:11" ht="15.75" x14ac:dyDescent="0.25">
      <c r="A282" s="112"/>
      <c r="B282" s="109" t="s">
        <v>5</v>
      </c>
      <c r="C282" s="109"/>
      <c r="D282" s="109"/>
      <c r="E282" s="109" t="s">
        <v>6</v>
      </c>
      <c r="F282" s="109"/>
      <c r="G282" s="109"/>
      <c r="H282" s="109" t="s">
        <v>7</v>
      </c>
      <c r="I282" s="109"/>
      <c r="J282" s="109"/>
      <c r="K282" s="112"/>
    </row>
    <row r="283" spans="1:11" ht="15.75" x14ac:dyDescent="0.25">
      <c r="A283" s="112"/>
      <c r="B283" s="56" t="s">
        <v>153</v>
      </c>
      <c r="C283" s="56" t="s">
        <v>67</v>
      </c>
      <c r="D283" s="56" t="s">
        <v>10</v>
      </c>
      <c r="E283" s="56" t="s">
        <v>153</v>
      </c>
      <c r="F283" s="56" t="s">
        <v>67</v>
      </c>
      <c r="G283" s="56" t="s">
        <v>10</v>
      </c>
      <c r="H283" s="56" t="s">
        <v>153</v>
      </c>
      <c r="I283" s="56" t="s">
        <v>67</v>
      </c>
      <c r="J283" s="56" t="s">
        <v>10</v>
      </c>
      <c r="K283" s="112"/>
    </row>
    <row r="284" spans="1:11" ht="16.5" thickBot="1" x14ac:dyDescent="0.3">
      <c r="A284" s="113"/>
      <c r="B284" s="6" t="s">
        <v>11</v>
      </c>
      <c r="C284" s="6" t="s">
        <v>12</v>
      </c>
      <c r="D284" s="6" t="s">
        <v>7</v>
      </c>
      <c r="E284" s="6" t="s">
        <v>11</v>
      </c>
      <c r="F284" s="6" t="s">
        <v>12</v>
      </c>
      <c r="G284" s="6" t="s">
        <v>7</v>
      </c>
      <c r="H284" s="6" t="s">
        <v>11</v>
      </c>
      <c r="I284" s="6" t="s">
        <v>12</v>
      </c>
      <c r="J284" s="6" t="s">
        <v>7</v>
      </c>
      <c r="K284" s="113"/>
    </row>
    <row r="285" spans="1:11" ht="20.25" customHeight="1" x14ac:dyDescent="0.2">
      <c r="A285" s="13" t="s">
        <v>1268</v>
      </c>
      <c r="B285" s="14">
        <v>620</v>
      </c>
      <c r="C285" s="14">
        <v>340</v>
      </c>
      <c r="D285" s="14">
        <f t="shared" si="69"/>
        <v>960</v>
      </c>
      <c r="E285" s="14">
        <v>0</v>
      </c>
      <c r="F285" s="14">
        <v>0</v>
      </c>
      <c r="G285" s="14">
        <f t="shared" ref="G285:G297" si="74">SUM(E285:F285)</f>
        <v>0</v>
      </c>
      <c r="H285" s="14">
        <f>SUM(E285,B285)</f>
        <v>620</v>
      </c>
      <c r="I285" s="14">
        <f>SUM(F285,C285)</f>
        <v>340</v>
      </c>
      <c r="J285" s="14">
        <f>SUM(H285:I285)</f>
        <v>960</v>
      </c>
      <c r="K285" s="15" t="s">
        <v>1269</v>
      </c>
    </row>
    <row r="286" spans="1:11" ht="20.25" customHeight="1" x14ac:dyDescent="0.2">
      <c r="A286" s="13" t="s">
        <v>1270</v>
      </c>
      <c r="B286" s="14">
        <v>5285</v>
      </c>
      <c r="C286" s="14">
        <v>3178</v>
      </c>
      <c r="D286" s="14">
        <f t="shared" si="69"/>
        <v>8463</v>
      </c>
      <c r="E286" s="14">
        <v>2</v>
      </c>
      <c r="F286" s="14">
        <v>0</v>
      </c>
      <c r="G286" s="14">
        <f t="shared" si="74"/>
        <v>2</v>
      </c>
      <c r="H286" s="14">
        <f t="shared" ref="H286:I333" si="75">SUM(E286,B286)</f>
        <v>5287</v>
      </c>
      <c r="I286" s="14">
        <f t="shared" si="75"/>
        <v>3178</v>
      </c>
      <c r="J286" s="14">
        <f t="shared" ref="J286:J333" si="76">SUM(H286:I286)</f>
        <v>8465</v>
      </c>
      <c r="K286" s="15" t="s">
        <v>1271</v>
      </c>
    </row>
    <row r="287" spans="1:11" ht="20.25" customHeight="1" x14ac:dyDescent="0.2">
      <c r="A287" s="13" t="s">
        <v>1272</v>
      </c>
      <c r="B287" s="14">
        <v>379</v>
      </c>
      <c r="C287" s="14">
        <v>194</v>
      </c>
      <c r="D287" s="14">
        <f>SUM(B287:C287)</f>
        <v>573</v>
      </c>
      <c r="E287" s="14">
        <v>0</v>
      </c>
      <c r="F287" s="14">
        <v>0</v>
      </c>
      <c r="G287" s="14">
        <f t="shared" si="74"/>
        <v>0</v>
      </c>
      <c r="H287" s="14">
        <f t="shared" si="75"/>
        <v>379</v>
      </c>
      <c r="I287" s="14">
        <f t="shared" si="75"/>
        <v>194</v>
      </c>
      <c r="J287" s="14">
        <f t="shared" si="76"/>
        <v>573</v>
      </c>
      <c r="K287" s="15" t="s">
        <v>1273</v>
      </c>
    </row>
    <row r="288" spans="1:11" ht="20.25" customHeight="1" x14ac:dyDescent="0.2">
      <c r="A288" s="13" t="s">
        <v>1274</v>
      </c>
      <c r="B288" s="14">
        <v>1406</v>
      </c>
      <c r="C288" s="14">
        <v>1190</v>
      </c>
      <c r="D288" s="14">
        <f>SUM(B288:C288)</f>
        <v>2596</v>
      </c>
      <c r="E288" s="14">
        <v>0</v>
      </c>
      <c r="F288" s="14">
        <v>0</v>
      </c>
      <c r="G288" s="14">
        <f t="shared" si="74"/>
        <v>0</v>
      </c>
      <c r="H288" s="14">
        <f t="shared" si="75"/>
        <v>1406</v>
      </c>
      <c r="I288" s="14">
        <f t="shared" si="75"/>
        <v>1190</v>
      </c>
      <c r="J288" s="14">
        <f t="shared" si="76"/>
        <v>2596</v>
      </c>
      <c r="K288" s="15" t="s">
        <v>1275</v>
      </c>
    </row>
    <row r="289" spans="1:11" ht="20.25" customHeight="1" x14ac:dyDescent="0.2">
      <c r="A289" s="13" t="s">
        <v>1276</v>
      </c>
      <c r="B289" s="14">
        <v>320</v>
      </c>
      <c r="C289" s="14">
        <v>172</v>
      </c>
      <c r="D289" s="14">
        <f t="shared" ref="D289" si="77">SUM(B289:C289)</f>
        <v>492</v>
      </c>
      <c r="E289" s="14">
        <v>0</v>
      </c>
      <c r="F289" s="14">
        <v>0</v>
      </c>
      <c r="G289" s="14">
        <f t="shared" si="74"/>
        <v>0</v>
      </c>
      <c r="H289" s="14">
        <f t="shared" ref="H289:H297" si="78">SUM(E289,B289)</f>
        <v>320</v>
      </c>
      <c r="I289" s="14">
        <f t="shared" ref="I289:I297" si="79">SUM(F289,C289)</f>
        <v>172</v>
      </c>
      <c r="J289" s="14">
        <f t="shared" ref="J289:J297" si="80">SUM(H289:I289)</f>
        <v>492</v>
      </c>
      <c r="K289" s="15" t="s">
        <v>1325</v>
      </c>
    </row>
    <row r="290" spans="1:11" ht="20.25" customHeight="1" x14ac:dyDescent="0.2">
      <c r="A290" s="13" t="s">
        <v>1278</v>
      </c>
      <c r="B290" s="14">
        <v>1476</v>
      </c>
      <c r="C290" s="14">
        <v>830</v>
      </c>
      <c r="D290" s="14">
        <f t="shared" si="69"/>
        <v>2306</v>
      </c>
      <c r="E290" s="14">
        <v>0</v>
      </c>
      <c r="F290" s="14">
        <v>0</v>
      </c>
      <c r="G290" s="14">
        <f t="shared" si="74"/>
        <v>0</v>
      </c>
      <c r="H290" s="14">
        <f t="shared" si="78"/>
        <v>1476</v>
      </c>
      <c r="I290" s="14">
        <f t="shared" si="79"/>
        <v>830</v>
      </c>
      <c r="J290" s="14">
        <f t="shared" si="80"/>
        <v>2306</v>
      </c>
      <c r="K290" s="15" t="s">
        <v>1279</v>
      </c>
    </row>
    <row r="291" spans="1:11" ht="20.25" customHeight="1" x14ac:dyDescent="0.2">
      <c r="A291" s="13" t="s">
        <v>1280</v>
      </c>
      <c r="B291" s="14">
        <v>306</v>
      </c>
      <c r="C291" s="14">
        <v>173</v>
      </c>
      <c r="D291" s="14">
        <f>SUM(B291:C291)</f>
        <v>479</v>
      </c>
      <c r="E291" s="14">
        <v>0</v>
      </c>
      <c r="F291" s="14">
        <v>1</v>
      </c>
      <c r="G291" s="14">
        <f t="shared" si="74"/>
        <v>1</v>
      </c>
      <c r="H291" s="14">
        <f t="shared" si="78"/>
        <v>306</v>
      </c>
      <c r="I291" s="14">
        <f t="shared" si="79"/>
        <v>174</v>
      </c>
      <c r="J291" s="14">
        <f t="shared" si="80"/>
        <v>480</v>
      </c>
      <c r="K291" s="15" t="s">
        <v>1281</v>
      </c>
    </row>
    <row r="292" spans="1:11" ht="20.25" customHeight="1" x14ac:dyDescent="0.2">
      <c r="A292" s="13" t="s">
        <v>1282</v>
      </c>
      <c r="B292" s="14">
        <v>276</v>
      </c>
      <c r="C292" s="14">
        <v>200</v>
      </c>
      <c r="D292" s="14">
        <f>SUM(B292:C292)</f>
        <v>476</v>
      </c>
      <c r="E292" s="14">
        <v>0</v>
      </c>
      <c r="F292" s="14">
        <v>0</v>
      </c>
      <c r="G292" s="14">
        <f t="shared" si="74"/>
        <v>0</v>
      </c>
      <c r="H292" s="14">
        <f t="shared" si="78"/>
        <v>276</v>
      </c>
      <c r="I292" s="14">
        <f t="shared" si="79"/>
        <v>200</v>
      </c>
      <c r="J292" s="14">
        <f t="shared" si="80"/>
        <v>476</v>
      </c>
      <c r="K292" s="15" t="s">
        <v>1283</v>
      </c>
    </row>
    <row r="293" spans="1:11" ht="20.25" customHeight="1" x14ac:dyDescent="0.2">
      <c r="A293" s="13" t="s">
        <v>1284</v>
      </c>
      <c r="B293" s="14">
        <v>82</v>
      </c>
      <c r="C293" s="14">
        <v>25</v>
      </c>
      <c r="D293" s="14">
        <f t="shared" ref="D293:D295" si="81">SUM(B293:C293)</f>
        <v>107</v>
      </c>
      <c r="E293" s="14">
        <v>0</v>
      </c>
      <c r="F293" s="14">
        <v>0</v>
      </c>
      <c r="G293" s="14">
        <f t="shared" si="74"/>
        <v>0</v>
      </c>
      <c r="H293" s="14">
        <f t="shared" si="78"/>
        <v>82</v>
      </c>
      <c r="I293" s="14">
        <f t="shared" si="79"/>
        <v>25</v>
      </c>
      <c r="J293" s="14">
        <f t="shared" si="80"/>
        <v>107</v>
      </c>
      <c r="K293" s="15" t="s">
        <v>1285</v>
      </c>
    </row>
    <row r="294" spans="1:11" ht="20.25" customHeight="1" x14ac:dyDescent="0.2">
      <c r="A294" s="13" t="s">
        <v>1286</v>
      </c>
      <c r="B294" s="14">
        <v>519</v>
      </c>
      <c r="C294" s="14">
        <v>54</v>
      </c>
      <c r="D294" s="14">
        <f t="shared" si="81"/>
        <v>573</v>
      </c>
      <c r="E294" s="14">
        <v>0</v>
      </c>
      <c r="F294" s="14">
        <v>0</v>
      </c>
      <c r="G294" s="14">
        <f t="shared" si="74"/>
        <v>0</v>
      </c>
      <c r="H294" s="14">
        <f t="shared" si="78"/>
        <v>519</v>
      </c>
      <c r="I294" s="14">
        <f t="shared" si="79"/>
        <v>54</v>
      </c>
      <c r="J294" s="14">
        <f t="shared" si="80"/>
        <v>573</v>
      </c>
      <c r="K294" s="15" t="s">
        <v>1287</v>
      </c>
    </row>
    <row r="295" spans="1:11" ht="20.25" customHeight="1" x14ac:dyDescent="0.2">
      <c r="A295" s="13" t="s">
        <v>1288</v>
      </c>
      <c r="B295" s="14">
        <v>799</v>
      </c>
      <c r="C295" s="14">
        <v>474</v>
      </c>
      <c r="D295" s="14">
        <f t="shared" si="81"/>
        <v>1273</v>
      </c>
      <c r="E295" s="14">
        <v>0</v>
      </c>
      <c r="F295" s="14">
        <v>0</v>
      </c>
      <c r="G295" s="14">
        <f t="shared" si="74"/>
        <v>0</v>
      </c>
      <c r="H295" s="14">
        <f t="shared" si="78"/>
        <v>799</v>
      </c>
      <c r="I295" s="14">
        <f t="shared" si="79"/>
        <v>474</v>
      </c>
      <c r="J295" s="14">
        <f t="shared" si="80"/>
        <v>1273</v>
      </c>
      <c r="K295" s="15" t="s">
        <v>1289</v>
      </c>
    </row>
    <row r="296" spans="1:11" ht="20.25" customHeight="1" x14ac:dyDescent="0.2">
      <c r="A296" s="13" t="s">
        <v>1290</v>
      </c>
      <c r="B296" s="14">
        <v>317</v>
      </c>
      <c r="C296" s="14">
        <v>153</v>
      </c>
      <c r="D296" s="14">
        <f>SUM(B296:C296)</f>
        <v>470</v>
      </c>
      <c r="E296" s="14">
        <v>0</v>
      </c>
      <c r="F296" s="14">
        <v>0</v>
      </c>
      <c r="G296" s="14">
        <f t="shared" si="74"/>
        <v>0</v>
      </c>
      <c r="H296" s="14">
        <f t="shared" si="78"/>
        <v>317</v>
      </c>
      <c r="I296" s="14">
        <f t="shared" si="79"/>
        <v>153</v>
      </c>
      <c r="J296" s="14">
        <f t="shared" si="80"/>
        <v>470</v>
      </c>
      <c r="K296" s="15" t="s">
        <v>1293</v>
      </c>
    </row>
    <row r="297" spans="1:11" ht="20.25" customHeight="1" x14ac:dyDescent="0.2">
      <c r="A297" s="13" t="s">
        <v>1292</v>
      </c>
      <c r="B297" s="14">
        <v>939</v>
      </c>
      <c r="C297" s="14">
        <v>1157</v>
      </c>
      <c r="D297" s="14">
        <f>SUM(B297:C297)</f>
        <v>2096</v>
      </c>
      <c r="E297" s="14">
        <v>0</v>
      </c>
      <c r="F297" s="14">
        <v>0</v>
      </c>
      <c r="G297" s="14">
        <f t="shared" si="74"/>
        <v>0</v>
      </c>
      <c r="H297" s="14">
        <f t="shared" si="78"/>
        <v>939</v>
      </c>
      <c r="I297" s="14">
        <f t="shared" si="79"/>
        <v>1157</v>
      </c>
      <c r="J297" s="14">
        <f t="shared" si="80"/>
        <v>2096</v>
      </c>
      <c r="K297" s="15" t="s">
        <v>1303</v>
      </c>
    </row>
    <row r="298" spans="1:11" ht="20.25" customHeight="1" x14ac:dyDescent="0.2">
      <c r="A298" s="13" t="s">
        <v>1294</v>
      </c>
      <c r="B298" s="14"/>
      <c r="C298" s="14"/>
      <c r="D298" s="14"/>
      <c r="E298" s="14"/>
      <c r="F298" s="14"/>
      <c r="G298" s="14"/>
      <c r="H298" s="14"/>
      <c r="I298" s="14"/>
      <c r="J298" s="14"/>
      <c r="K298" s="15" t="s">
        <v>1295</v>
      </c>
    </row>
    <row r="299" spans="1:11" ht="20.25" customHeight="1" x14ac:dyDescent="0.2">
      <c r="A299" s="13" t="s">
        <v>18</v>
      </c>
      <c r="B299" s="14">
        <v>45</v>
      </c>
      <c r="C299" s="14">
        <v>86</v>
      </c>
      <c r="D299" s="14">
        <f>SUM(B299:C299)</f>
        <v>131</v>
      </c>
      <c r="E299" s="14">
        <v>0</v>
      </c>
      <c r="F299" s="14">
        <v>0</v>
      </c>
      <c r="G299" s="14">
        <f>SUM(E299:F299)</f>
        <v>0</v>
      </c>
      <c r="H299" s="14">
        <f t="shared" si="75"/>
        <v>45</v>
      </c>
      <c r="I299" s="14">
        <f t="shared" si="75"/>
        <v>86</v>
      </c>
      <c r="J299" s="14">
        <f t="shared" si="76"/>
        <v>131</v>
      </c>
      <c r="K299" s="15" t="s">
        <v>19</v>
      </c>
    </row>
    <row r="300" spans="1:11" ht="20.25" customHeight="1" x14ac:dyDescent="0.2">
      <c r="A300" s="13" t="s">
        <v>490</v>
      </c>
      <c r="B300" s="14">
        <v>52</v>
      </c>
      <c r="C300" s="14">
        <v>83</v>
      </c>
      <c r="D300" s="14">
        <f t="shared" ref="D300:D321" si="82">SUM(B300:C300)</f>
        <v>135</v>
      </c>
      <c r="E300" s="14">
        <v>0</v>
      </c>
      <c r="F300" s="14">
        <v>0</v>
      </c>
      <c r="G300" s="14">
        <f t="shared" ref="G300:G303" si="83">SUM(E300:F300)</f>
        <v>0</v>
      </c>
      <c r="H300" s="14">
        <f t="shared" si="75"/>
        <v>52</v>
      </c>
      <c r="I300" s="14">
        <f t="shared" si="75"/>
        <v>83</v>
      </c>
      <c r="J300" s="14">
        <f t="shared" si="76"/>
        <v>135</v>
      </c>
      <c r="K300" s="15" t="s">
        <v>330</v>
      </c>
    </row>
    <row r="301" spans="1:11" ht="20.25" customHeight="1" x14ac:dyDescent="0.2">
      <c r="A301" s="13" t="s">
        <v>64</v>
      </c>
      <c r="B301" s="14">
        <v>19</v>
      </c>
      <c r="C301" s="14">
        <v>11</v>
      </c>
      <c r="D301" s="14">
        <f t="shared" si="82"/>
        <v>30</v>
      </c>
      <c r="E301" s="14">
        <v>0</v>
      </c>
      <c r="F301" s="14">
        <v>0</v>
      </c>
      <c r="G301" s="14">
        <f t="shared" si="83"/>
        <v>0</v>
      </c>
      <c r="H301" s="14">
        <f t="shared" si="75"/>
        <v>19</v>
      </c>
      <c r="I301" s="14">
        <f t="shared" si="75"/>
        <v>11</v>
      </c>
      <c r="J301" s="14">
        <f t="shared" si="76"/>
        <v>30</v>
      </c>
      <c r="K301" s="15" t="s">
        <v>25</v>
      </c>
    </row>
    <row r="302" spans="1:11" ht="20.25" customHeight="1" x14ac:dyDescent="0.2">
      <c r="A302" s="13" t="s">
        <v>298</v>
      </c>
      <c r="B302" s="14">
        <v>15</v>
      </c>
      <c r="C302" s="14">
        <v>11</v>
      </c>
      <c r="D302" s="14">
        <f t="shared" si="82"/>
        <v>26</v>
      </c>
      <c r="E302" s="14">
        <v>0</v>
      </c>
      <c r="F302" s="14">
        <v>0</v>
      </c>
      <c r="G302" s="14">
        <f t="shared" si="83"/>
        <v>0</v>
      </c>
      <c r="H302" s="14">
        <f t="shared" si="75"/>
        <v>15</v>
      </c>
      <c r="I302" s="14">
        <f t="shared" si="75"/>
        <v>11</v>
      </c>
      <c r="J302" s="14">
        <f t="shared" si="76"/>
        <v>26</v>
      </c>
      <c r="K302" s="15" t="s">
        <v>49</v>
      </c>
    </row>
    <row r="303" spans="1:11" ht="20.25" customHeight="1" thickBot="1" x14ac:dyDescent="0.25">
      <c r="A303" s="22" t="s">
        <v>1296</v>
      </c>
      <c r="B303" s="23">
        <f>SUM(B299:B302)</f>
        <v>131</v>
      </c>
      <c r="C303" s="23">
        <f t="shared" ref="C303:D303" si="84">SUM(C299:C302)</f>
        <v>191</v>
      </c>
      <c r="D303" s="23">
        <f t="shared" si="84"/>
        <v>322</v>
      </c>
      <c r="E303" s="23">
        <v>0</v>
      </c>
      <c r="F303" s="23">
        <v>0</v>
      </c>
      <c r="G303" s="23">
        <f t="shared" si="83"/>
        <v>0</v>
      </c>
      <c r="H303" s="23">
        <f t="shared" si="75"/>
        <v>131</v>
      </c>
      <c r="I303" s="23">
        <f t="shared" si="75"/>
        <v>191</v>
      </c>
      <c r="J303" s="23">
        <f t="shared" si="76"/>
        <v>322</v>
      </c>
      <c r="K303" s="24" t="s">
        <v>1343</v>
      </c>
    </row>
    <row r="304" spans="1:11" ht="21.75" customHeight="1" thickTop="1" x14ac:dyDescent="0.2"/>
    <row r="305" spans="1:11" ht="21.75" customHeight="1" x14ac:dyDescent="0.2"/>
    <row r="306" spans="1:11" ht="21.75" customHeight="1" x14ac:dyDescent="0.2"/>
    <row r="307" spans="1:11" ht="21.75" customHeight="1" x14ac:dyDescent="0.2"/>
    <row r="308" spans="1:11" s="99" customFormat="1" ht="21.75" customHeight="1" x14ac:dyDescent="0.2"/>
    <row r="309" spans="1:11" s="99" customFormat="1" ht="21.75" customHeight="1" x14ac:dyDescent="0.2"/>
    <row r="310" spans="1:11" s="99" customFormat="1" ht="21.75" customHeight="1" x14ac:dyDescent="0.2"/>
    <row r="311" spans="1:11" s="99" customFormat="1" ht="21.75" customHeight="1" x14ac:dyDescent="0.2"/>
    <row r="312" spans="1:11" s="99" customFormat="1" ht="21.75" customHeight="1" x14ac:dyDescent="0.2"/>
    <row r="313" spans="1:11" s="99" customFormat="1" ht="21.75" customHeight="1" x14ac:dyDescent="0.2"/>
    <row r="314" spans="1:11" s="99" customFormat="1" ht="21.75" customHeight="1" x14ac:dyDescent="0.2"/>
    <row r="315" spans="1:11" ht="21.75" customHeight="1" x14ac:dyDescent="0.2"/>
    <row r="316" spans="1:11" ht="27.75" customHeight="1" thickBot="1" x14ac:dyDescent="0.25">
      <c r="A316" s="10" t="s">
        <v>2011</v>
      </c>
      <c r="K316" s="12" t="s">
        <v>2012</v>
      </c>
    </row>
    <row r="317" spans="1:11" ht="21.75" customHeight="1" thickTop="1" x14ac:dyDescent="0.25">
      <c r="A317" s="111" t="s">
        <v>0</v>
      </c>
      <c r="B317" s="110" t="s">
        <v>1</v>
      </c>
      <c r="C317" s="110"/>
      <c r="D317" s="110"/>
      <c r="E317" s="110" t="s">
        <v>2</v>
      </c>
      <c r="F317" s="110"/>
      <c r="G317" s="110"/>
      <c r="H317" s="110" t="s">
        <v>3</v>
      </c>
      <c r="I317" s="110"/>
      <c r="J317" s="110"/>
      <c r="K317" s="111" t="s">
        <v>4</v>
      </c>
    </row>
    <row r="318" spans="1:11" ht="21.75" customHeight="1" x14ac:dyDescent="0.25">
      <c r="A318" s="112"/>
      <c r="B318" s="109" t="s">
        <v>5</v>
      </c>
      <c r="C318" s="109"/>
      <c r="D318" s="109"/>
      <c r="E318" s="109" t="s">
        <v>6</v>
      </c>
      <c r="F318" s="109"/>
      <c r="G318" s="109"/>
      <c r="H318" s="109" t="s">
        <v>7</v>
      </c>
      <c r="I318" s="109"/>
      <c r="J318" s="109"/>
      <c r="K318" s="112"/>
    </row>
    <row r="319" spans="1:11" ht="21.75" customHeight="1" x14ac:dyDescent="0.25">
      <c r="A319" s="112"/>
      <c r="B319" s="56" t="s">
        <v>153</v>
      </c>
      <c r="C319" s="56" t="s">
        <v>67</v>
      </c>
      <c r="D319" s="56" t="s">
        <v>10</v>
      </c>
      <c r="E319" s="56" t="s">
        <v>153</v>
      </c>
      <c r="F319" s="56" t="s">
        <v>67</v>
      </c>
      <c r="G319" s="56" t="s">
        <v>10</v>
      </c>
      <c r="H319" s="56" t="s">
        <v>153</v>
      </c>
      <c r="I319" s="56" t="s">
        <v>67</v>
      </c>
      <c r="J319" s="56" t="s">
        <v>10</v>
      </c>
      <c r="K319" s="112"/>
    </row>
    <row r="320" spans="1:11" ht="21.75" customHeight="1" thickBot="1" x14ac:dyDescent="0.3">
      <c r="A320" s="113"/>
      <c r="B320" s="6" t="s">
        <v>11</v>
      </c>
      <c r="C320" s="6" t="s">
        <v>12</v>
      </c>
      <c r="D320" s="6" t="s">
        <v>7</v>
      </c>
      <c r="E320" s="6" t="s">
        <v>11</v>
      </c>
      <c r="F320" s="6" t="s">
        <v>12</v>
      </c>
      <c r="G320" s="6" t="s">
        <v>7</v>
      </c>
      <c r="H320" s="6" t="s">
        <v>11</v>
      </c>
      <c r="I320" s="6" t="s">
        <v>12</v>
      </c>
      <c r="J320" s="6" t="s">
        <v>7</v>
      </c>
      <c r="K320" s="113"/>
    </row>
    <row r="321" spans="1:11" ht="20.25" customHeight="1" x14ac:dyDescent="0.2">
      <c r="A321" s="13" t="s">
        <v>2076</v>
      </c>
      <c r="B321" s="14">
        <v>75</v>
      </c>
      <c r="C321" s="14">
        <v>38</v>
      </c>
      <c r="D321" s="14">
        <f t="shared" si="82"/>
        <v>113</v>
      </c>
      <c r="E321" s="14">
        <v>0</v>
      </c>
      <c r="F321" s="14">
        <v>0</v>
      </c>
      <c r="G321" s="14">
        <f t="shared" ref="G321:G333" si="85">SUM(E321:F321)</f>
        <v>0</v>
      </c>
      <c r="H321" s="14">
        <f t="shared" si="75"/>
        <v>75</v>
      </c>
      <c r="I321" s="14">
        <f t="shared" si="75"/>
        <v>38</v>
      </c>
      <c r="J321" s="14">
        <f t="shared" si="76"/>
        <v>113</v>
      </c>
      <c r="K321" s="15" t="s">
        <v>1299</v>
      </c>
    </row>
    <row r="322" spans="1:11" ht="30.75" customHeight="1" x14ac:dyDescent="0.2">
      <c r="A322" s="13" t="s">
        <v>1300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26" t="s">
        <v>1301</v>
      </c>
    </row>
    <row r="323" spans="1:11" ht="20.25" customHeight="1" x14ac:dyDescent="0.2">
      <c r="A323" s="13" t="s">
        <v>693</v>
      </c>
      <c r="B323" s="14">
        <v>76</v>
      </c>
      <c r="C323" s="14">
        <v>86</v>
      </c>
      <c r="D323" s="14">
        <f>SUM(B323:C323)</f>
        <v>162</v>
      </c>
      <c r="E323" s="14">
        <v>0</v>
      </c>
      <c r="F323" s="14">
        <v>0</v>
      </c>
      <c r="G323" s="14">
        <f t="shared" si="85"/>
        <v>0</v>
      </c>
      <c r="H323" s="14">
        <f t="shared" si="75"/>
        <v>76</v>
      </c>
      <c r="I323" s="14">
        <f t="shared" si="75"/>
        <v>86</v>
      </c>
      <c r="J323" s="14">
        <f t="shared" si="76"/>
        <v>162</v>
      </c>
      <c r="K323" s="15" t="s">
        <v>19</v>
      </c>
    </row>
    <row r="324" spans="1:11" ht="20.25" customHeight="1" x14ac:dyDescent="0.2">
      <c r="A324" s="13" t="s">
        <v>490</v>
      </c>
      <c r="B324" s="14">
        <v>42</v>
      </c>
      <c r="C324" s="14">
        <v>80</v>
      </c>
      <c r="D324" s="14">
        <f t="shared" ref="D324:D325" si="86">SUM(B324:C324)</f>
        <v>122</v>
      </c>
      <c r="E324" s="14">
        <v>0</v>
      </c>
      <c r="F324" s="14">
        <v>0</v>
      </c>
      <c r="G324" s="14">
        <f t="shared" si="85"/>
        <v>0</v>
      </c>
      <c r="H324" s="14">
        <f t="shared" si="75"/>
        <v>42</v>
      </c>
      <c r="I324" s="14">
        <f t="shared" si="75"/>
        <v>80</v>
      </c>
      <c r="J324" s="14">
        <f t="shared" si="76"/>
        <v>122</v>
      </c>
      <c r="K324" s="15" t="s">
        <v>330</v>
      </c>
    </row>
    <row r="325" spans="1:11" ht="20.25" customHeight="1" x14ac:dyDescent="0.2">
      <c r="A325" s="13" t="s">
        <v>144</v>
      </c>
      <c r="B325" s="14">
        <v>12</v>
      </c>
      <c r="C325" s="14">
        <v>1</v>
      </c>
      <c r="D325" s="14">
        <f t="shared" si="86"/>
        <v>13</v>
      </c>
      <c r="E325" s="14">
        <v>0</v>
      </c>
      <c r="F325" s="14">
        <v>0</v>
      </c>
      <c r="G325" s="14">
        <f t="shared" si="85"/>
        <v>0</v>
      </c>
      <c r="H325" s="14">
        <f t="shared" si="75"/>
        <v>12</v>
      </c>
      <c r="I325" s="14">
        <f t="shared" si="75"/>
        <v>1</v>
      </c>
      <c r="J325" s="14">
        <f t="shared" si="76"/>
        <v>13</v>
      </c>
      <c r="K325" s="15" t="s">
        <v>23</v>
      </c>
    </row>
    <row r="326" spans="1:11" ht="37.5" customHeight="1" x14ac:dyDescent="0.2">
      <c r="A326" s="55" t="s">
        <v>1302</v>
      </c>
      <c r="B326" s="14">
        <f>SUM(B323:B325)</f>
        <v>130</v>
      </c>
      <c r="C326" s="14">
        <f t="shared" ref="C326:D326" si="87">SUM(C323:C325)</f>
        <v>167</v>
      </c>
      <c r="D326" s="14">
        <f t="shared" si="87"/>
        <v>297</v>
      </c>
      <c r="E326" s="14">
        <v>0</v>
      </c>
      <c r="F326" s="14">
        <v>0</v>
      </c>
      <c r="G326" s="14">
        <f t="shared" si="85"/>
        <v>0</v>
      </c>
      <c r="H326" s="14">
        <f t="shared" si="75"/>
        <v>130</v>
      </c>
      <c r="I326" s="14">
        <f t="shared" si="75"/>
        <v>167</v>
      </c>
      <c r="J326" s="14">
        <f t="shared" si="76"/>
        <v>297</v>
      </c>
      <c r="K326" s="26" t="s">
        <v>1345</v>
      </c>
    </row>
    <row r="327" spans="1:11" ht="20.25" customHeight="1" x14ac:dyDescent="0.2">
      <c r="A327" s="13" t="s">
        <v>1304</v>
      </c>
      <c r="B327" s="14">
        <v>35</v>
      </c>
      <c r="C327" s="14">
        <v>32</v>
      </c>
      <c r="D327" s="14">
        <f>SUM(B327:C327)</f>
        <v>67</v>
      </c>
      <c r="E327" s="14">
        <v>0</v>
      </c>
      <c r="F327" s="14">
        <v>0</v>
      </c>
      <c r="G327" s="14">
        <f t="shared" si="85"/>
        <v>0</v>
      </c>
      <c r="H327" s="14">
        <f t="shared" si="75"/>
        <v>35</v>
      </c>
      <c r="I327" s="14">
        <f t="shared" si="75"/>
        <v>32</v>
      </c>
      <c r="J327" s="14">
        <f t="shared" si="76"/>
        <v>67</v>
      </c>
      <c r="K327" s="15" t="s">
        <v>1305</v>
      </c>
    </row>
    <row r="328" spans="1:11" ht="20.25" customHeight="1" x14ac:dyDescent="0.2">
      <c r="A328" s="13" t="s">
        <v>1306</v>
      </c>
      <c r="B328" s="14"/>
      <c r="C328" s="14"/>
      <c r="D328" s="14"/>
      <c r="E328" s="14"/>
      <c r="F328" s="14"/>
      <c r="G328" s="14"/>
      <c r="H328" s="14"/>
      <c r="I328" s="14"/>
      <c r="J328" s="14"/>
      <c r="K328" s="15" t="s">
        <v>1307</v>
      </c>
    </row>
    <row r="329" spans="1:11" ht="20.25" customHeight="1" x14ac:dyDescent="0.2">
      <c r="A329" s="13" t="s">
        <v>490</v>
      </c>
      <c r="B329" s="14">
        <v>65</v>
      </c>
      <c r="C329" s="14">
        <v>109</v>
      </c>
      <c r="D329" s="14">
        <f>SUM(B329:C329)</f>
        <v>174</v>
      </c>
      <c r="E329" s="14">
        <v>0</v>
      </c>
      <c r="F329" s="14">
        <v>0</v>
      </c>
      <c r="G329" s="14">
        <f t="shared" si="85"/>
        <v>0</v>
      </c>
      <c r="H329" s="14">
        <f t="shared" si="75"/>
        <v>65</v>
      </c>
      <c r="I329" s="14">
        <f t="shared" si="75"/>
        <v>109</v>
      </c>
      <c r="J329" s="14">
        <f t="shared" si="76"/>
        <v>174</v>
      </c>
      <c r="K329" s="15" t="s">
        <v>19</v>
      </c>
    </row>
    <row r="330" spans="1:11" ht="20.25" customHeight="1" x14ac:dyDescent="0.2">
      <c r="A330" s="13" t="s">
        <v>1308</v>
      </c>
      <c r="B330" s="14">
        <v>46</v>
      </c>
      <c r="C330" s="14">
        <v>43</v>
      </c>
      <c r="D330" s="14">
        <f t="shared" ref="D330:D333" si="88">SUM(B330:C330)</f>
        <v>89</v>
      </c>
      <c r="E330" s="14">
        <v>0</v>
      </c>
      <c r="F330" s="14">
        <v>0</v>
      </c>
      <c r="G330" s="14">
        <f t="shared" si="85"/>
        <v>0</v>
      </c>
      <c r="H330" s="14">
        <f t="shared" si="75"/>
        <v>46</v>
      </c>
      <c r="I330" s="14">
        <f t="shared" si="75"/>
        <v>43</v>
      </c>
      <c r="J330" s="14">
        <f t="shared" si="76"/>
        <v>89</v>
      </c>
      <c r="K330" s="15" t="s">
        <v>1309</v>
      </c>
    </row>
    <row r="331" spans="1:11" ht="20.25" customHeight="1" x14ac:dyDescent="0.2">
      <c r="A331" s="13" t="s">
        <v>298</v>
      </c>
      <c r="B331" s="14">
        <v>19</v>
      </c>
      <c r="C331" s="14">
        <v>16</v>
      </c>
      <c r="D331" s="14">
        <f t="shared" si="88"/>
        <v>35</v>
      </c>
      <c r="E331" s="14">
        <v>0</v>
      </c>
      <c r="F331" s="14">
        <v>0</v>
      </c>
      <c r="G331" s="14">
        <f t="shared" si="85"/>
        <v>0</v>
      </c>
      <c r="H331" s="14">
        <f t="shared" si="75"/>
        <v>19</v>
      </c>
      <c r="I331" s="14">
        <f t="shared" si="75"/>
        <v>16</v>
      </c>
      <c r="J331" s="14">
        <f t="shared" si="76"/>
        <v>35</v>
      </c>
      <c r="K331" s="15" t="s">
        <v>49</v>
      </c>
    </row>
    <row r="332" spans="1:11" ht="20.25" customHeight="1" x14ac:dyDescent="0.2">
      <c r="A332" s="13" t="s">
        <v>1310</v>
      </c>
      <c r="B332" s="14">
        <v>46</v>
      </c>
      <c r="C332" s="14">
        <v>26</v>
      </c>
      <c r="D332" s="14">
        <f t="shared" si="88"/>
        <v>72</v>
      </c>
      <c r="E332" s="14">
        <v>0</v>
      </c>
      <c r="F332" s="14">
        <v>0</v>
      </c>
      <c r="G332" s="14">
        <f t="shared" si="85"/>
        <v>0</v>
      </c>
      <c r="H332" s="14">
        <f t="shared" si="75"/>
        <v>46</v>
      </c>
      <c r="I332" s="14">
        <f t="shared" si="75"/>
        <v>26</v>
      </c>
      <c r="J332" s="14">
        <f t="shared" si="76"/>
        <v>72</v>
      </c>
      <c r="K332" s="15" t="s">
        <v>1346</v>
      </c>
    </row>
    <row r="333" spans="1:11" ht="20.25" customHeight="1" x14ac:dyDescent="0.2">
      <c r="A333" s="13" t="s">
        <v>1347</v>
      </c>
      <c r="B333" s="14">
        <f>SUM(B329:B332)</f>
        <v>176</v>
      </c>
      <c r="C333" s="14">
        <f>SUM(C329:C332)</f>
        <v>194</v>
      </c>
      <c r="D333" s="14">
        <f t="shared" si="88"/>
        <v>370</v>
      </c>
      <c r="E333" s="14">
        <v>0</v>
      </c>
      <c r="F333" s="14">
        <v>0</v>
      </c>
      <c r="G333" s="14">
        <f t="shared" si="85"/>
        <v>0</v>
      </c>
      <c r="H333" s="14">
        <f t="shared" si="75"/>
        <v>176</v>
      </c>
      <c r="I333" s="14">
        <f t="shared" si="75"/>
        <v>194</v>
      </c>
      <c r="J333" s="14">
        <f t="shared" si="76"/>
        <v>370</v>
      </c>
      <c r="K333" s="15" t="s">
        <v>1313</v>
      </c>
    </row>
    <row r="334" spans="1:11" ht="20.25" customHeight="1" x14ac:dyDescent="0.2">
      <c r="A334" s="13" t="s">
        <v>56</v>
      </c>
      <c r="B334" s="14">
        <f t="shared" ref="B334:J334" si="89">SUM(B333,B327,B323:B325,B321,B299:B302,B285:B297,B267:B277,B262:B265,B260,B255:B258,B230:B243)</f>
        <v>53376</v>
      </c>
      <c r="C334" s="14">
        <f t="shared" si="89"/>
        <v>33001</v>
      </c>
      <c r="D334" s="14">
        <f t="shared" si="89"/>
        <v>86377</v>
      </c>
      <c r="E334" s="14">
        <f t="shared" si="89"/>
        <v>15</v>
      </c>
      <c r="F334" s="14">
        <f t="shared" si="89"/>
        <v>21</v>
      </c>
      <c r="G334" s="14">
        <f t="shared" si="89"/>
        <v>36</v>
      </c>
      <c r="H334" s="14">
        <f t="shared" si="89"/>
        <v>53391</v>
      </c>
      <c r="I334" s="14">
        <f t="shared" si="89"/>
        <v>33022</v>
      </c>
      <c r="J334" s="14">
        <f t="shared" si="89"/>
        <v>86413</v>
      </c>
      <c r="K334" s="15" t="s">
        <v>57</v>
      </c>
    </row>
    <row r="335" spans="1:11" ht="20.25" customHeight="1" x14ac:dyDescent="0.2">
      <c r="A335" s="13" t="s">
        <v>58</v>
      </c>
      <c r="B335" s="14"/>
      <c r="C335" s="14"/>
      <c r="D335" s="14"/>
      <c r="E335" s="14"/>
      <c r="F335" s="14"/>
      <c r="G335" s="14"/>
      <c r="H335" s="14"/>
      <c r="I335" s="14"/>
      <c r="J335" s="14"/>
      <c r="K335" s="15" t="s">
        <v>59</v>
      </c>
    </row>
    <row r="336" spans="1:11" ht="20.25" customHeight="1" x14ac:dyDescent="0.2">
      <c r="A336" s="13" t="s">
        <v>1199</v>
      </c>
      <c r="B336" s="14">
        <v>768</v>
      </c>
      <c r="C336" s="14">
        <v>279</v>
      </c>
      <c r="D336" s="14">
        <f>SUM(B336:C336)</f>
        <v>1047</v>
      </c>
      <c r="E336" s="14">
        <v>0</v>
      </c>
      <c r="F336" s="14">
        <v>0</v>
      </c>
      <c r="G336" s="14">
        <f>SUM(E336:F336)</f>
        <v>0</v>
      </c>
      <c r="H336" s="14">
        <f>SUM(E336,B336)</f>
        <v>768</v>
      </c>
      <c r="I336" s="14">
        <f t="shared" ref="I336:I356" si="90">SUM(F336,C336)</f>
        <v>279</v>
      </c>
      <c r="J336" s="14">
        <f>SUM(H336:I336)</f>
        <v>1047</v>
      </c>
      <c r="K336" s="15" t="s">
        <v>1200</v>
      </c>
    </row>
    <row r="337" spans="1:11" ht="20.25" customHeight="1" x14ac:dyDescent="0.2">
      <c r="A337" s="13" t="s">
        <v>1201</v>
      </c>
      <c r="B337" s="14">
        <v>1261</v>
      </c>
      <c r="C337" s="14">
        <v>439</v>
      </c>
      <c r="D337" s="14">
        <f t="shared" ref="D337:D339" si="91">SUM(B337:C337)</f>
        <v>1700</v>
      </c>
      <c r="E337" s="14">
        <v>2</v>
      </c>
      <c r="F337" s="14">
        <v>0</v>
      </c>
      <c r="G337" s="14">
        <f t="shared" ref="G337:G354" si="92">SUM(E337:F337)</f>
        <v>2</v>
      </c>
      <c r="H337" s="14">
        <f t="shared" ref="H337:H343" si="93">SUM(E337,B337)</f>
        <v>1263</v>
      </c>
      <c r="I337" s="14">
        <f t="shared" si="90"/>
        <v>439</v>
      </c>
      <c r="J337" s="14">
        <f t="shared" ref="J337:J343" si="94">SUM(H337:I337)</f>
        <v>1702</v>
      </c>
      <c r="K337" s="15" t="s">
        <v>1202</v>
      </c>
    </row>
    <row r="338" spans="1:11" ht="20.25" customHeight="1" x14ac:dyDescent="0.2">
      <c r="A338" s="13" t="s">
        <v>1203</v>
      </c>
      <c r="B338" s="14">
        <v>1594</v>
      </c>
      <c r="C338" s="14">
        <v>573</v>
      </c>
      <c r="D338" s="14">
        <f t="shared" si="91"/>
        <v>2167</v>
      </c>
      <c r="E338" s="14">
        <v>1</v>
      </c>
      <c r="F338" s="14">
        <v>0</v>
      </c>
      <c r="G338" s="14">
        <f t="shared" si="92"/>
        <v>1</v>
      </c>
      <c r="H338" s="14">
        <f t="shared" si="93"/>
        <v>1595</v>
      </c>
      <c r="I338" s="14">
        <f t="shared" si="90"/>
        <v>573</v>
      </c>
      <c r="J338" s="14">
        <f t="shared" si="94"/>
        <v>2168</v>
      </c>
      <c r="K338" s="15" t="s">
        <v>1348</v>
      </c>
    </row>
    <row r="339" spans="1:11" ht="20.25" customHeight="1" x14ac:dyDescent="0.2">
      <c r="A339" s="13" t="s">
        <v>1205</v>
      </c>
      <c r="B339" s="14">
        <v>704</v>
      </c>
      <c r="C339" s="14">
        <v>349</v>
      </c>
      <c r="D339" s="14">
        <f t="shared" si="91"/>
        <v>1053</v>
      </c>
      <c r="E339" s="14">
        <v>1</v>
      </c>
      <c r="F339" s="14">
        <v>0</v>
      </c>
      <c r="G339" s="14">
        <f t="shared" si="92"/>
        <v>1</v>
      </c>
      <c r="H339" s="14">
        <f t="shared" si="93"/>
        <v>705</v>
      </c>
      <c r="I339" s="14">
        <f t="shared" si="90"/>
        <v>349</v>
      </c>
      <c r="J339" s="14">
        <f t="shared" si="94"/>
        <v>1054</v>
      </c>
      <c r="K339" s="15" t="s">
        <v>1206</v>
      </c>
    </row>
    <row r="340" spans="1:11" ht="20.25" customHeight="1" x14ac:dyDescent="0.2">
      <c r="A340" s="13" t="s">
        <v>1209</v>
      </c>
      <c r="B340" s="14">
        <v>1173</v>
      </c>
      <c r="C340" s="14">
        <v>411</v>
      </c>
      <c r="D340" s="14">
        <f>SUM(B340:C340)</f>
        <v>1584</v>
      </c>
      <c r="E340" s="14">
        <v>0</v>
      </c>
      <c r="F340" s="14">
        <v>0</v>
      </c>
      <c r="G340" s="14">
        <f t="shared" si="92"/>
        <v>0</v>
      </c>
      <c r="H340" s="14">
        <f t="shared" si="93"/>
        <v>1173</v>
      </c>
      <c r="I340" s="14">
        <f t="shared" si="90"/>
        <v>411</v>
      </c>
      <c r="J340" s="14">
        <f t="shared" si="94"/>
        <v>1584</v>
      </c>
      <c r="K340" s="15" t="s">
        <v>1210</v>
      </c>
    </row>
    <row r="341" spans="1:11" ht="20.25" customHeight="1" x14ac:dyDescent="0.2">
      <c r="A341" s="13" t="s">
        <v>1211</v>
      </c>
      <c r="B341" s="14">
        <v>197</v>
      </c>
      <c r="C341" s="14">
        <v>30</v>
      </c>
      <c r="D341" s="14">
        <f t="shared" ref="D341:D354" si="95">SUM(B341:C341)</f>
        <v>227</v>
      </c>
      <c r="E341" s="14">
        <v>0</v>
      </c>
      <c r="F341" s="14">
        <v>0</v>
      </c>
      <c r="G341" s="14">
        <f t="shared" si="92"/>
        <v>0</v>
      </c>
      <c r="H341" s="14">
        <f t="shared" si="93"/>
        <v>197</v>
      </c>
      <c r="I341" s="14">
        <f t="shared" si="90"/>
        <v>30</v>
      </c>
      <c r="J341" s="14">
        <f t="shared" si="94"/>
        <v>227</v>
      </c>
      <c r="K341" s="15" t="s">
        <v>1212</v>
      </c>
    </row>
    <row r="342" spans="1:11" ht="20.25" customHeight="1" x14ac:dyDescent="0.2">
      <c r="A342" s="13" t="s">
        <v>1213</v>
      </c>
      <c r="B342" s="14">
        <v>1358</v>
      </c>
      <c r="C342" s="14">
        <v>163</v>
      </c>
      <c r="D342" s="14">
        <f t="shared" si="95"/>
        <v>1521</v>
      </c>
      <c r="E342" s="14">
        <v>0</v>
      </c>
      <c r="F342" s="14">
        <v>0</v>
      </c>
      <c r="G342" s="14">
        <f t="shared" si="92"/>
        <v>0</v>
      </c>
      <c r="H342" s="14">
        <f t="shared" si="93"/>
        <v>1358</v>
      </c>
      <c r="I342" s="14">
        <f t="shared" si="90"/>
        <v>163</v>
      </c>
      <c r="J342" s="14">
        <f t="shared" si="94"/>
        <v>1521</v>
      </c>
      <c r="K342" s="15" t="s">
        <v>1214</v>
      </c>
    </row>
    <row r="343" spans="1:11" ht="20.25" customHeight="1" thickBot="1" x14ac:dyDescent="0.25">
      <c r="A343" s="22" t="s">
        <v>1215</v>
      </c>
      <c r="B343" s="23">
        <v>1540</v>
      </c>
      <c r="C343" s="23">
        <v>488</v>
      </c>
      <c r="D343" s="23">
        <f t="shared" si="95"/>
        <v>2028</v>
      </c>
      <c r="E343" s="23">
        <v>1</v>
      </c>
      <c r="F343" s="23">
        <v>0</v>
      </c>
      <c r="G343" s="23">
        <f t="shared" si="92"/>
        <v>1</v>
      </c>
      <c r="H343" s="23">
        <f t="shared" si="93"/>
        <v>1541</v>
      </c>
      <c r="I343" s="23">
        <f t="shared" si="90"/>
        <v>488</v>
      </c>
      <c r="J343" s="23">
        <f t="shared" si="94"/>
        <v>2029</v>
      </c>
      <c r="K343" s="24" t="s">
        <v>1315</v>
      </c>
    </row>
    <row r="344" spans="1:11" ht="18" customHeight="1" thickTop="1" x14ac:dyDescent="0.2"/>
    <row r="345" spans="1:11" ht="18" customHeight="1" x14ac:dyDescent="0.2"/>
    <row r="346" spans="1:11" ht="22.5" customHeight="1" thickBot="1" x14ac:dyDescent="0.25">
      <c r="A346" s="10" t="s">
        <v>2011</v>
      </c>
      <c r="K346" s="12" t="s">
        <v>2012</v>
      </c>
    </row>
    <row r="347" spans="1:11" ht="16.5" thickTop="1" x14ac:dyDescent="0.25">
      <c r="A347" s="111" t="s">
        <v>0</v>
      </c>
      <c r="B347" s="110" t="s">
        <v>1</v>
      </c>
      <c r="C347" s="110"/>
      <c r="D347" s="110"/>
      <c r="E347" s="110" t="s">
        <v>2</v>
      </c>
      <c r="F347" s="110"/>
      <c r="G347" s="110"/>
      <c r="H347" s="110" t="s">
        <v>3</v>
      </c>
      <c r="I347" s="110"/>
      <c r="J347" s="110"/>
      <c r="K347" s="111" t="s">
        <v>4</v>
      </c>
    </row>
    <row r="348" spans="1:11" ht="15.75" x14ac:dyDescent="0.25">
      <c r="A348" s="112"/>
      <c r="B348" s="109" t="s">
        <v>5</v>
      </c>
      <c r="C348" s="109"/>
      <c r="D348" s="109"/>
      <c r="E348" s="109" t="s">
        <v>6</v>
      </c>
      <c r="F348" s="109"/>
      <c r="G348" s="109"/>
      <c r="H348" s="109" t="s">
        <v>7</v>
      </c>
      <c r="I348" s="109"/>
      <c r="J348" s="109"/>
      <c r="K348" s="112"/>
    </row>
    <row r="349" spans="1:11" ht="15.75" x14ac:dyDescent="0.25">
      <c r="A349" s="112"/>
      <c r="B349" s="56" t="s">
        <v>153</v>
      </c>
      <c r="C349" s="56" t="s">
        <v>67</v>
      </c>
      <c r="D349" s="56" t="s">
        <v>10</v>
      </c>
      <c r="E349" s="56" t="s">
        <v>153</v>
      </c>
      <c r="F349" s="56" t="s">
        <v>67</v>
      </c>
      <c r="G349" s="56" t="s">
        <v>10</v>
      </c>
      <c r="H349" s="56" t="s">
        <v>153</v>
      </c>
      <c r="I349" s="56" t="s">
        <v>67</v>
      </c>
      <c r="J349" s="56" t="s">
        <v>10</v>
      </c>
      <c r="K349" s="112"/>
    </row>
    <row r="350" spans="1:11" ht="16.5" thickBot="1" x14ac:dyDescent="0.3">
      <c r="A350" s="113"/>
      <c r="B350" s="6" t="s">
        <v>11</v>
      </c>
      <c r="C350" s="6" t="s">
        <v>12</v>
      </c>
      <c r="D350" s="6" t="s">
        <v>7</v>
      </c>
      <c r="E350" s="6" t="s">
        <v>11</v>
      </c>
      <c r="F350" s="6" t="s">
        <v>12</v>
      </c>
      <c r="G350" s="6" t="s">
        <v>7</v>
      </c>
      <c r="H350" s="6" t="s">
        <v>11</v>
      </c>
      <c r="I350" s="6" t="s">
        <v>12</v>
      </c>
      <c r="J350" s="6" t="s">
        <v>7</v>
      </c>
      <c r="K350" s="113"/>
    </row>
    <row r="351" spans="1:11" ht="21.75" customHeight="1" x14ac:dyDescent="0.2">
      <c r="A351" s="13" t="s">
        <v>1217</v>
      </c>
      <c r="B351" s="14">
        <v>1734</v>
      </c>
      <c r="C351" s="14">
        <v>455</v>
      </c>
      <c r="D351" s="14">
        <f t="shared" si="95"/>
        <v>2189</v>
      </c>
      <c r="E351" s="14">
        <v>0</v>
      </c>
      <c r="F351" s="14">
        <v>0</v>
      </c>
      <c r="G351" s="14">
        <f t="shared" si="92"/>
        <v>0</v>
      </c>
      <c r="H351" s="14">
        <f>SUM(E351,B351)</f>
        <v>1734</v>
      </c>
      <c r="I351" s="14">
        <f t="shared" si="90"/>
        <v>455</v>
      </c>
      <c r="J351" s="14">
        <f>SUM(H351:I351)</f>
        <v>2189</v>
      </c>
      <c r="K351" s="15" t="s">
        <v>1218</v>
      </c>
    </row>
    <row r="352" spans="1:11" ht="21.75" customHeight="1" x14ac:dyDescent="0.2">
      <c r="A352" s="13" t="s">
        <v>1219</v>
      </c>
      <c r="B352" s="14">
        <v>2407</v>
      </c>
      <c r="C352" s="14">
        <v>878</v>
      </c>
      <c r="D352" s="14">
        <f t="shared" si="95"/>
        <v>3285</v>
      </c>
      <c r="E352" s="14">
        <v>0</v>
      </c>
      <c r="F352" s="14">
        <v>0</v>
      </c>
      <c r="G352" s="14">
        <f t="shared" si="92"/>
        <v>0</v>
      </c>
      <c r="H352" s="14">
        <f t="shared" ref="H352:H354" si="96">SUM(E352,B352)</f>
        <v>2407</v>
      </c>
      <c r="I352" s="14">
        <f t="shared" si="90"/>
        <v>878</v>
      </c>
      <c r="J352" s="14">
        <f t="shared" ref="J352:J354" si="97">SUM(H352:I352)</f>
        <v>3285</v>
      </c>
      <c r="K352" s="15" t="s">
        <v>1220</v>
      </c>
    </row>
    <row r="353" spans="1:11" ht="21.75" customHeight="1" x14ac:dyDescent="0.2">
      <c r="A353" s="13" t="s">
        <v>1221</v>
      </c>
      <c r="B353" s="14">
        <v>661</v>
      </c>
      <c r="C353" s="14">
        <v>282</v>
      </c>
      <c r="D353" s="14">
        <f t="shared" si="95"/>
        <v>943</v>
      </c>
      <c r="E353" s="14">
        <v>0</v>
      </c>
      <c r="F353" s="14">
        <v>0</v>
      </c>
      <c r="G353" s="14">
        <f t="shared" si="92"/>
        <v>0</v>
      </c>
      <c r="H353" s="14">
        <f t="shared" si="96"/>
        <v>661</v>
      </c>
      <c r="I353" s="14">
        <f t="shared" si="90"/>
        <v>282</v>
      </c>
      <c r="J353" s="14">
        <f t="shared" si="97"/>
        <v>943</v>
      </c>
      <c r="K353" s="15" t="s">
        <v>1222</v>
      </c>
    </row>
    <row r="354" spans="1:11" ht="21.75" customHeight="1" x14ac:dyDescent="0.2">
      <c r="A354" s="13" t="s">
        <v>1223</v>
      </c>
      <c r="B354" s="14">
        <v>630</v>
      </c>
      <c r="C354" s="14">
        <v>177</v>
      </c>
      <c r="D354" s="14">
        <f t="shared" si="95"/>
        <v>807</v>
      </c>
      <c r="E354" s="14">
        <v>0</v>
      </c>
      <c r="F354" s="14">
        <v>0</v>
      </c>
      <c r="G354" s="14">
        <f t="shared" si="92"/>
        <v>0</v>
      </c>
      <c r="H354" s="14">
        <f t="shared" si="96"/>
        <v>630</v>
      </c>
      <c r="I354" s="14">
        <f t="shared" si="90"/>
        <v>177</v>
      </c>
      <c r="J354" s="14">
        <f t="shared" si="97"/>
        <v>807</v>
      </c>
      <c r="K354" s="15" t="s">
        <v>1316</v>
      </c>
    </row>
    <row r="355" spans="1:11" ht="21.75" customHeight="1" x14ac:dyDescent="0.2">
      <c r="A355" s="13" t="s">
        <v>1317</v>
      </c>
      <c r="B355" s="14"/>
      <c r="C355" s="14"/>
      <c r="D355" s="14"/>
      <c r="E355" s="14"/>
      <c r="F355" s="14"/>
      <c r="G355" s="14"/>
      <c r="H355" s="14"/>
      <c r="I355" s="14"/>
      <c r="J355" s="14"/>
      <c r="K355" s="15" t="s">
        <v>1226</v>
      </c>
    </row>
    <row r="356" spans="1:11" ht="21.75" customHeight="1" x14ac:dyDescent="0.2">
      <c r="A356" s="13" t="s">
        <v>1227</v>
      </c>
      <c r="B356" s="14">
        <v>87</v>
      </c>
      <c r="C356" s="14">
        <v>33</v>
      </c>
      <c r="D356" s="14">
        <f>SUM(B356:C356)</f>
        <v>120</v>
      </c>
      <c r="E356" s="14">
        <v>0</v>
      </c>
      <c r="F356" s="14">
        <v>0</v>
      </c>
      <c r="G356" s="14">
        <f>SUM(E356:F356)</f>
        <v>0</v>
      </c>
      <c r="H356" s="14">
        <f>SUM(E356,B356)</f>
        <v>87</v>
      </c>
      <c r="I356" s="14">
        <f t="shared" si="90"/>
        <v>33</v>
      </c>
      <c r="J356" s="14">
        <f>SUM(H356:I356)</f>
        <v>120</v>
      </c>
      <c r="K356" s="15" t="s">
        <v>1228</v>
      </c>
    </row>
    <row r="357" spans="1:11" ht="21.75" customHeight="1" x14ac:dyDescent="0.2">
      <c r="A357" s="13" t="s">
        <v>1229</v>
      </c>
      <c r="B357" s="14">
        <v>323</v>
      </c>
      <c r="C357" s="14">
        <v>48</v>
      </c>
      <c r="D357" s="14">
        <f t="shared" ref="D357:D360" si="98">SUM(B357:C357)</f>
        <v>371</v>
      </c>
      <c r="E357" s="14">
        <v>0</v>
      </c>
      <c r="F357" s="14">
        <v>0</v>
      </c>
      <c r="G357" s="14">
        <f t="shared" ref="G357:G360" si="99">SUM(E357:F357)</f>
        <v>0</v>
      </c>
      <c r="H357" s="14">
        <f t="shared" ref="H357:I372" si="100">SUM(E357,B357)</f>
        <v>323</v>
      </c>
      <c r="I357" s="14">
        <f t="shared" si="100"/>
        <v>48</v>
      </c>
      <c r="J357" s="14">
        <f t="shared" ref="J357:J359" si="101">SUM(H357:I357)</f>
        <v>371</v>
      </c>
      <c r="K357" s="15" t="s">
        <v>1230</v>
      </c>
    </row>
    <row r="358" spans="1:11" ht="21.75" customHeight="1" x14ac:dyDescent="0.2">
      <c r="A358" s="13" t="s">
        <v>1231</v>
      </c>
      <c r="B358" s="14">
        <v>193</v>
      </c>
      <c r="C358" s="14">
        <v>50</v>
      </c>
      <c r="D358" s="14">
        <f t="shared" si="98"/>
        <v>243</v>
      </c>
      <c r="E358" s="14">
        <v>0</v>
      </c>
      <c r="F358" s="14">
        <v>0</v>
      </c>
      <c r="G358" s="14">
        <f t="shared" si="99"/>
        <v>0</v>
      </c>
      <c r="H358" s="14">
        <f t="shared" si="100"/>
        <v>193</v>
      </c>
      <c r="I358" s="14">
        <f t="shared" si="100"/>
        <v>50</v>
      </c>
      <c r="J358" s="14">
        <f t="shared" si="101"/>
        <v>243</v>
      </c>
      <c r="K358" s="15" t="s">
        <v>1232</v>
      </c>
    </row>
    <row r="359" spans="1:11" ht="21.75" customHeight="1" x14ac:dyDescent="0.2">
      <c r="A359" s="13" t="s">
        <v>1235</v>
      </c>
      <c r="B359" s="14">
        <f>SUM(B356:B358)</f>
        <v>603</v>
      </c>
      <c r="C359" s="14">
        <f>SUM(C356:C358)</f>
        <v>131</v>
      </c>
      <c r="D359" s="14">
        <f t="shared" si="98"/>
        <v>734</v>
      </c>
      <c r="E359" s="14">
        <v>0</v>
      </c>
      <c r="F359" s="14">
        <v>0</v>
      </c>
      <c r="G359" s="14">
        <f t="shared" si="99"/>
        <v>0</v>
      </c>
      <c r="H359" s="14">
        <f t="shared" si="100"/>
        <v>603</v>
      </c>
      <c r="I359" s="14">
        <f t="shared" si="100"/>
        <v>131</v>
      </c>
      <c r="J359" s="14">
        <f t="shared" si="101"/>
        <v>734</v>
      </c>
      <c r="K359" s="15" t="s">
        <v>1236</v>
      </c>
    </row>
    <row r="360" spans="1:11" ht="21.75" customHeight="1" x14ac:dyDescent="0.2">
      <c r="A360" s="13" t="s">
        <v>1237</v>
      </c>
      <c r="B360" s="14">
        <v>134</v>
      </c>
      <c r="C360" s="14">
        <v>59</v>
      </c>
      <c r="D360" s="14">
        <f t="shared" si="98"/>
        <v>193</v>
      </c>
      <c r="E360" s="14">
        <v>2</v>
      </c>
      <c r="F360" s="14">
        <v>0</v>
      </c>
      <c r="G360" s="14">
        <f t="shared" si="99"/>
        <v>2</v>
      </c>
      <c r="H360" s="14">
        <f>SUM(E360,B360)</f>
        <v>136</v>
      </c>
      <c r="I360" s="14">
        <f t="shared" si="100"/>
        <v>59</v>
      </c>
      <c r="J360" s="14">
        <f>SUM(H360:I360)</f>
        <v>195</v>
      </c>
      <c r="K360" s="15" t="s">
        <v>1338</v>
      </c>
    </row>
    <row r="361" spans="1:11" ht="21.75" customHeight="1" x14ac:dyDescent="0.2">
      <c r="A361" s="13" t="s">
        <v>1239</v>
      </c>
      <c r="B361" s="14"/>
      <c r="C361" s="14"/>
      <c r="D361" s="14"/>
      <c r="E361" s="14"/>
      <c r="F361" s="14"/>
      <c r="G361" s="14"/>
      <c r="H361" s="14"/>
      <c r="I361" s="14"/>
      <c r="J361" s="14"/>
      <c r="K361" s="15" t="s">
        <v>1340</v>
      </c>
    </row>
    <row r="362" spans="1:11" ht="21.75" customHeight="1" x14ac:dyDescent="0.2">
      <c r="A362" s="13" t="s">
        <v>1241</v>
      </c>
      <c r="B362" s="14">
        <v>48</v>
      </c>
      <c r="C362" s="14">
        <v>19</v>
      </c>
      <c r="D362" s="14">
        <f>SUM(B362:C362)</f>
        <v>67</v>
      </c>
      <c r="E362" s="14">
        <v>0</v>
      </c>
      <c r="F362" s="14">
        <v>0</v>
      </c>
      <c r="G362" s="14">
        <f>SUM(E362:F362)</f>
        <v>0</v>
      </c>
      <c r="H362" s="14">
        <f t="shared" ref="H362:H372" si="102">SUM(E362,B362)</f>
        <v>48</v>
      </c>
      <c r="I362" s="14">
        <f t="shared" si="100"/>
        <v>19</v>
      </c>
      <c r="J362" s="14">
        <f t="shared" ref="J362:J372" si="103">SUM(H362:I362)</f>
        <v>67</v>
      </c>
      <c r="K362" s="15" t="s">
        <v>783</v>
      </c>
    </row>
    <row r="363" spans="1:11" ht="21.75" customHeight="1" x14ac:dyDescent="0.2">
      <c r="A363" s="13" t="s">
        <v>869</v>
      </c>
      <c r="B363" s="14">
        <v>739</v>
      </c>
      <c r="C363" s="14">
        <v>328</v>
      </c>
      <c r="D363" s="14">
        <f t="shared" ref="D363:D365" si="104">SUM(B363:C363)</f>
        <v>1067</v>
      </c>
      <c r="E363" s="14">
        <v>0</v>
      </c>
      <c r="F363" s="14">
        <v>0</v>
      </c>
      <c r="G363" s="14">
        <f>SUM(E363:F363)</f>
        <v>0</v>
      </c>
      <c r="H363" s="14">
        <f t="shared" si="102"/>
        <v>739</v>
      </c>
      <c r="I363" s="14">
        <f t="shared" si="100"/>
        <v>328</v>
      </c>
      <c r="J363" s="14">
        <f t="shared" si="103"/>
        <v>1067</v>
      </c>
      <c r="K363" s="15" t="s">
        <v>152</v>
      </c>
    </row>
    <row r="364" spans="1:11" ht="21.75" customHeight="1" x14ac:dyDescent="0.2">
      <c r="A364" s="13" t="s">
        <v>298</v>
      </c>
      <c r="B364" s="14">
        <v>932</v>
      </c>
      <c r="C364" s="14">
        <v>272</v>
      </c>
      <c r="D364" s="14">
        <f t="shared" si="104"/>
        <v>1204</v>
      </c>
      <c r="E364" s="14">
        <v>0</v>
      </c>
      <c r="F364" s="14">
        <v>0</v>
      </c>
      <c r="G364" s="14">
        <f>SUM(E364:F364)</f>
        <v>0</v>
      </c>
      <c r="H364" s="14">
        <f t="shared" si="102"/>
        <v>932</v>
      </c>
      <c r="I364" s="14">
        <f t="shared" si="100"/>
        <v>272</v>
      </c>
      <c r="J364" s="14">
        <f t="shared" si="103"/>
        <v>1204</v>
      </c>
      <c r="K364" s="15" t="s">
        <v>49</v>
      </c>
    </row>
    <row r="365" spans="1:11" ht="21.75" customHeight="1" x14ac:dyDescent="0.2">
      <c r="A365" s="13" t="s">
        <v>1244</v>
      </c>
      <c r="B365" s="14">
        <f>SUM(B362:B364)</f>
        <v>1719</v>
      </c>
      <c r="C365" s="14">
        <f>SUM(C362:C364)</f>
        <v>619</v>
      </c>
      <c r="D365" s="14">
        <f t="shared" si="104"/>
        <v>2338</v>
      </c>
      <c r="E365" s="14">
        <v>0</v>
      </c>
      <c r="F365" s="14">
        <v>0</v>
      </c>
      <c r="G365" s="14">
        <f>SUM(E365:F365)</f>
        <v>0</v>
      </c>
      <c r="H365" s="14">
        <f t="shared" si="102"/>
        <v>1719</v>
      </c>
      <c r="I365" s="14">
        <f t="shared" si="100"/>
        <v>619</v>
      </c>
      <c r="J365" s="14">
        <f t="shared" si="103"/>
        <v>2338</v>
      </c>
      <c r="K365" s="15" t="s">
        <v>1245</v>
      </c>
    </row>
    <row r="366" spans="1:11" ht="21.75" customHeight="1" x14ac:dyDescent="0.2">
      <c r="A366" s="13" t="s">
        <v>1246</v>
      </c>
      <c r="B366" s="14">
        <v>339</v>
      </c>
      <c r="C366" s="14">
        <v>166</v>
      </c>
      <c r="D366" s="14">
        <f>SUM(B366:C366)</f>
        <v>505</v>
      </c>
      <c r="E366" s="14">
        <v>0</v>
      </c>
      <c r="F366" s="14">
        <v>0</v>
      </c>
      <c r="G366" s="14">
        <f t="shared" ref="G366:G372" si="105">SUM(E366:F366)</f>
        <v>0</v>
      </c>
      <c r="H366" s="14">
        <f t="shared" si="102"/>
        <v>339</v>
      </c>
      <c r="I366" s="14">
        <f t="shared" si="100"/>
        <v>166</v>
      </c>
      <c r="J366" s="14">
        <f t="shared" si="103"/>
        <v>505</v>
      </c>
      <c r="K366" s="15" t="s">
        <v>1247</v>
      </c>
    </row>
    <row r="367" spans="1:11" ht="21.75" customHeight="1" x14ac:dyDescent="0.2">
      <c r="A367" s="13" t="s">
        <v>1248</v>
      </c>
      <c r="B367" s="14">
        <v>329</v>
      </c>
      <c r="C367" s="14">
        <v>42</v>
      </c>
      <c r="D367" s="14">
        <f t="shared" ref="D367:D403" si="106">SUM(B367:C367)</f>
        <v>371</v>
      </c>
      <c r="E367" s="14">
        <v>0</v>
      </c>
      <c r="F367" s="14">
        <v>0</v>
      </c>
      <c r="G367" s="14">
        <f t="shared" si="105"/>
        <v>0</v>
      </c>
      <c r="H367" s="14">
        <f t="shared" si="102"/>
        <v>329</v>
      </c>
      <c r="I367" s="14">
        <f t="shared" si="100"/>
        <v>42</v>
      </c>
      <c r="J367" s="14">
        <f t="shared" si="103"/>
        <v>371</v>
      </c>
      <c r="K367" s="15" t="s">
        <v>1249</v>
      </c>
    </row>
    <row r="368" spans="1:11" ht="21.75" customHeight="1" x14ac:dyDescent="0.2">
      <c r="A368" s="13" t="s">
        <v>1323</v>
      </c>
      <c r="B368" s="14">
        <v>144</v>
      </c>
      <c r="C368" s="14">
        <v>66</v>
      </c>
      <c r="D368" s="14">
        <f t="shared" si="106"/>
        <v>210</v>
      </c>
      <c r="E368" s="14">
        <v>0</v>
      </c>
      <c r="F368" s="14">
        <v>0</v>
      </c>
      <c r="G368" s="14">
        <f t="shared" si="105"/>
        <v>0</v>
      </c>
      <c r="H368" s="14">
        <f t="shared" si="102"/>
        <v>144</v>
      </c>
      <c r="I368" s="14">
        <f t="shared" si="100"/>
        <v>66</v>
      </c>
      <c r="J368" s="14">
        <f t="shared" si="103"/>
        <v>210</v>
      </c>
      <c r="K368" s="15" t="s">
        <v>1251</v>
      </c>
    </row>
    <row r="369" spans="1:11" ht="21.75" customHeight="1" x14ac:dyDescent="0.2">
      <c r="A369" s="13" t="s">
        <v>1349</v>
      </c>
      <c r="B369" s="14">
        <v>1131</v>
      </c>
      <c r="C369" s="14">
        <v>321</v>
      </c>
      <c r="D369" s="14">
        <f t="shared" si="106"/>
        <v>1452</v>
      </c>
      <c r="E369" s="14">
        <v>0</v>
      </c>
      <c r="F369" s="14">
        <v>0</v>
      </c>
      <c r="G369" s="14">
        <f t="shared" si="105"/>
        <v>0</v>
      </c>
      <c r="H369" s="14">
        <f t="shared" si="102"/>
        <v>1131</v>
      </c>
      <c r="I369" s="14">
        <f t="shared" si="100"/>
        <v>321</v>
      </c>
      <c r="J369" s="14">
        <f t="shared" si="103"/>
        <v>1452</v>
      </c>
      <c r="K369" s="15" t="s">
        <v>1350</v>
      </c>
    </row>
    <row r="370" spans="1:11" ht="21.75" customHeight="1" x14ac:dyDescent="0.2">
      <c r="A370" s="13" t="s">
        <v>1254</v>
      </c>
      <c r="B370" s="14">
        <v>38</v>
      </c>
      <c r="C370" s="14">
        <v>3</v>
      </c>
      <c r="D370" s="14">
        <f t="shared" si="106"/>
        <v>41</v>
      </c>
      <c r="E370" s="14">
        <v>0</v>
      </c>
      <c r="F370" s="14">
        <v>0</v>
      </c>
      <c r="G370" s="14">
        <f t="shared" si="105"/>
        <v>0</v>
      </c>
      <c r="H370" s="14">
        <f t="shared" si="102"/>
        <v>38</v>
      </c>
      <c r="I370" s="14">
        <f t="shared" si="100"/>
        <v>3</v>
      </c>
      <c r="J370" s="14">
        <f t="shared" si="103"/>
        <v>41</v>
      </c>
      <c r="K370" s="15" t="s">
        <v>1255</v>
      </c>
    </row>
    <row r="371" spans="1:11" ht="21.75" customHeight="1" x14ac:dyDescent="0.2">
      <c r="A371" s="13" t="s">
        <v>1256</v>
      </c>
      <c r="B371" s="14">
        <v>299</v>
      </c>
      <c r="C371" s="14">
        <v>118</v>
      </c>
      <c r="D371" s="14">
        <f t="shared" si="106"/>
        <v>417</v>
      </c>
      <c r="E371" s="14">
        <v>0</v>
      </c>
      <c r="F371" s="14">
        <v>0</v>
      </c>
      <c r="G371" s="14">
        <f t="shared" si="105"/>
        <v>0</v>
      </c>
      <c r="H371" s="14">
        <f t="shared" si="102"/>
        <v>299</v>
      </c>
      <c r="I371" s="14">
        <f t="shared" si="100"/>
        <v>118</v>
      </c>
      <c r="J371" s="14">
        <f t="shared" si="103"/>
        <v>417</v>
      </c>
      <c r="K371" s="15" t="s">
        <v>1257</v>
      </c>
    </row>
    <row r="372" spans="1:11" ht="21.75" customHeight="1" x14ac:dyDescent="0.2">
      <c r="A372" s="13" t="s">
        <v>1258</v>
      </c>
      <c r="B372" s="14">
        <v>1835</v>
      </c>
      <c r="C372" s="14">
        <v>396</v>
      </c>
      <c r="D372" s="14">
        <f>SUM(B372:C372)</f>
        <v>2231</v>
      </c>
      <c r="E372" s="14">
        <v>0</v>
      </c>
      <c r="F372" s="14">
        <v>0</v>
      </c>
      <c r="G372" s="14">
        <f t="shared" si="105"/>
        <v>0</v>
      </c>
      <c r="H372" s="14">
        <f t="shared" si="102"/>
        <v>1835</v>
      </c>
      <c r="I372" s="14">
        <f t="shared" si="100"/>
        <v>396</v>
      </c>
      <c r="J372" s="14">
        <f t="shared" si="103"/>
        <v>2231</v>
      </c>
      <c r="K372" s="15" t="s">
        <v>1324</v>
      </c>
    </row>
    <row r="373" spans="1:11" ht="21.75" customHeight="1" thickBot="1" x14ac:dyDescent="0.25">
      <c r="A373" s="22" t="s">
        <v>1260</v>
      </c>
      <c r="B373" s="23">
        <v>424</v>
      </c>
      <c r="C373" s="23">
        <v>207</v>
      </c>
      <c r="D373" s="23">
        <f t="shared" ref="D373" si="107">SUM(B373:C373)</f>
        <v>631</v>
      </c>
      <c r="E373" s="23">
        <v>0</v>
      </c>
      <c r="F373" s="23">
        <v>0</v>
      </c>
      <c r="G373" s="23">
        <f t="shared" ref="G373" si="108">SUM(E373:F373)</f>
        <v>0</v>
      </c>
      <c r="H373" s="23">
        <f t="shared" ref="H373" si="109">SUM(E373,B373)</f>
        <v>424</v>
      </c>
      <c r="I373" s="23">
        <f t="shared" ref="I373" si="110">SUM(F373,C373)</f>
        <v>207</v>
      </c>
      <c r="J373" s="23">
        <f t="shared" ref="J373" si="111">SUM(H373:I373)</f>
        <v>631</v>
      </c>
      <c r="K373" s="24" t="s">
        <v>1261</v>
      </c>
    </row>
    <row r="374" spans="1:11" ht="21.75" customHeight="1" thickTop="1" x14ac:dyDescent="0.2"/>
    <row r="375" spans="1:11" ht="21.75" customHeight="1" x14ac:dyDescent="0.2"/>
    <row r="376" spans="1:11" s="99" customFormat="1" ht="21.75" customHeight="1" x14ac:dyDescent="0.2"/>
    <row r="377" spans="1:11" s="99" customFormat="1" ht="21.75" customHeight="1" x14ac:dyDescent="0.2"/>
    <row r="378" spans="1:11" s="99" customFormat="1" ht="21.75" customHeight="1" x14ac:dyDescent="0.2"/>
    <row r="379" spans="1:11" s="99" customFormat="1" ht="21.75" customHeight="1" x14ac:dyDescent="0.2"/>
    <row r="380" spans="1:11" s="99" customFormat="1" ht="21.75" customHeight="1" x14ac:dyDescent="0.2"/>
    <row r="381" spans="1:11" s="99" customFormat="1" ht="21.75" customHeight="1" x14ac:dyDescent="0.2"/>
    <row r="382" spans="1:11" s="99" customFormat="1" ht="21.75" customHeight="1" x14ac:dyDescent="0.2"/>
    <row r="383" spans="1:11" ht="25.5" customHeight="1" thickBot="1" x14ac:dyDescent="0.25">
      <c r="A383" s="10" t="s">
        <v>2011</v>
      </c>
      <c r="K383" s="12" t="s">
        <v>2012</v>
      </c>
    </row>
    <row r="384" spans="1:11" ht="22.5" customHeight="1" thickTop="1" x14ac:dyDescent="0.25">
      <c r="A384" s="111" t="s">
        <v>0</v>
      </c>
      <c r="B384" s="110" t="s">
        <v>1</v>
      </c>
      <c r="C384" s="110"/>
      <c r="D384" s="110"/>
      <c r="E384" s="110" t="s">
        <v>2</v>
      </c>
      <c r="F384" s="110"/>
      <c r="G384" s="110"/>
      <c r="H384" s="110" t="s">
        <v>3</v>
      </c>
      <c r="I384" s="110"/>
      <c r="J384" s="110"/>
      <c r="K384" s="111" t="s">
        <v>4</v>
      </c>
    </row>
    <row r="385" spans="1:11" ht="22.5" customHeight="1" x14ac:dyDescent="0.25">
      <c r="A385" s="112"/>
      <c r="B385" s="109" t="s">
        <v>5</v>
      </c>
      <c r="C385" s="109"/>
      <c r="D385" s="109"/>
      <c r="E385" s="109" t="s">
        <v>6</v>
      </c>
      <c r="F385" s="109"/>
      <c r="G385" s="109"/>
      <c r="H385" s="109" t="s">
        <v>7</v>
      </c>
      <c r="I385" s="109"/>
      <c r="J385" s="109"/>
      <c r="K385" s="112"/>
    </row>
    <row r="386" spans="1:11" ht="19.5" customHeight="1" x14ac:dyDescent="0.25">
      <c r="A386" s="112"/>
      <c r="B386" s="56" t="s">
        <v>153</v>
      </c>
      <c r="C386" s="56" t="s">
        <v>67</v>
      </c>
      <c r="D386" s="56" t="s">
        <v>10</v>
      </c>
      <c r="E386" s="56" t="s">
        <v>153</v>
      </c>
      <c r="F386" s="56" t="s">
        <v>67</v>
      </c>
      <c r="G386" s="56" t="s">
        <v>10</v>
      </c>
      <c r="H386" s="56" t="s">
        <v>153</v>
      </c>
      <c r="I386" s="56" t="s">
        <v>67</v>
      </c>
      <c r="J386" s="56" t="s">
        <v>10</v>
      </c>
      <c r="K386" s="112"/>
    </row>
    <row r="387" spans="1:11" ht="20.25" customHeight="1" thickBot="1" x14ac:dyDescent="0.3">
      <c r="A387" s="113"/>
      <c r="B387" s="6" t="s">
        <v>11</v>
      </c>
      <c r="C387" s="6" t="s">
        <v>12</v>
      </c>
      <c r="D387" s="6" t="s">
        <v>7</v>
      </c>
      <c r="E387" s="6" t="s">
        <v>11</v>
      </c>
      <c r="F387" s="6" t="s">
        <v>12</v>
      </c>
      <c r="G387" s="6" t="s">
        <v>7</v>
      </c>
      <c r="H387" s="6" t="s">
        <v>11</v>
      </c>
      <c r="I387" s="6" t="s">
        <v>12</v>
      </c>
      <c r="J387" s="6" t="s">
        <v>7</v>
      </c>
      <c r="K387" s="113"/>
    </row>
    <row r="388" spans="1:11" ht="19.5" customHeight="1" x14ac:dyDescent="0.2">
      <c r="A388" s="13" t="s">
        <v>1262</v>
      </c>
      <c r="B388" s="14">
        <v>501</v>
      </c>
      <c r="C388" s="14">
        <v>264</v>
      </c>
      <c r="D388" s="14">
        <f t="shared" si="106"/>
        <v>765</v>
      </c>
      <c r="E388" s="14">
        <v>0</v>
      </c>
      <c r="F388" s="14">
        <v>0</v>
      </c>
      <c r="G388" s="14">
        <f>SUM(E388:F388)</f>
        <v>0</v>
      </c>
      <c r="H388" s="14">
        <f>SUM(E388,B388)</f>
        <v>501</v>
      </c>
      <c r="I388" s="14">
        <f t="shared" ref="I388:I394" si="112">SUM(F388,C388)</f>
        <v>264</v>
      </c>
      <c r="J388" s="14">
        <f>SUM(H388:I388)</f>
        <v>765</v>
      </c>
      <c r="K388" s="15" t="s">
        <v>1263</v>
      </c>
    </row>
    <row r="389" spans="1:11" ht="19.5" customHeight="1" x14ac:dyDescent="0.2">
      <c r="A389" s="13" t="s">
        <v>1264</v>
      </c>
      <c r="B389" s="14">
        <v>814</v>
      </c>
      <c r="C389" s="14">
        <v>123</v>
      </c>
      <c r="D389" s="14">
        <f t="shared" si="106"/>
        <v>937</v>
      </c>
      <c r="E389" s="14">
        <v>0</v>
      </c>
      <c r="F389" s="14">
        <v>0</v>
      </c>
      <c r="G389" s="14">
        <f t="shared" ref="G389:G408" si="113">SUM(E389:F389)</f>
        <v>0</v>
      </c>
      <c r="H389" s="14">
        <f t="shared" ref="H389:H394" si="114">SUM(E389,B389)</f>
        <v>814</v>
      </c>
      <c r="I389" s="14">
        <f t="shared" si="112"/>
        <v>123</v>
      </c>
      <c r="J389" s="14">
        <f t="shared" ref="J389:J394" si="115">SUM(H389:I389)</f>
        <v>937</v>
      </c>
      <c r="K389" s="15" t="s">
        <v>1265</v>
      </c>
    </row>
    <row r="390" spans="1:11" ht="19.5" customHeight="1" x14ac:dyDescent="0.2">
      <c r="A390" s="13" t="s">
        <v>1266</v>
      </c>
      <c r="B390" s="14">
        <v>265</v>
      </c>
      <c r="C390" s="14">
        <v>90</v>
      </c>
      <c r="D390" s="14">
        <f t="shared" si="106"/>
        <v>355</v>
      </c>
      <c r="E390" s="14">
        <v>0</v>
      </c>
      <c r="F390" s="14">
        <v>0</v>
      </c>
      <c r="G390" s="14">
        <f t="shared" si="113"/>
        <v>0</v>
      </c>
      <c r="H390" s="14">
        <f t="shared" si="114"/>
        <v>265</v>
      </c>
      <c r="I390" s="14">
        <f t="shared" si="112"/>
        <v>90</v>
      </c>
      <c r="J390" s="14">
        <f t="shared" si="115"/>
        <v>355</v>
      </c>
      <c r="K390" s="15" t="s">
        <v>1267</v>
      </c>
    </row>
    <row r="391" spans="1:11" ht="19.5" customHeight="1" x14ac:dyDescent="0.2">
      <c r="A391" s="13" t="s">
        <v>1351</v>
      </c>
      <c r="B391" s="14">
        <v>298</v>
      </c>
      <c r="C391" s="14">
        <v>140</v>
      </c>
      <c r="D391" s="14">
        <f t="shared" si="106"/>
        <v>438</v>
      </c>
      <c r="E391" s="14">
        <v>0</v>
      </c>
      <c r="F391" s="14">
        <v>0</v>
      </c>
      <c r="G391" s="14">
        <f t="shared" si="113"/>
        <v>0</v>
      </c>
      <c r="H391" s="14">
        <f t="shared" si="114"/>
        <v>298</v>
      </c>
      <c r="I391" s="14">
        <f t="shared" si="112"/>
        <v>140</v>
      </c>
      <c r="J391" s="14">
        <f t="shared" si="115"/>
        <v>438</v>
      </c>
      <c r="K391" s="15" t="s">
        <v>1269</v>
      </c>
    </row>
    <row r="392" spans="1:11" ht="19.5" customHeight="1" x14ac:dyDescent="0.2">
      <c r="A392" s="13" t="s">
        <v>1270</v>
      </c>
      <c r="B392" s="14">
        <v>2234</v>
      </c>
      <c r="C392" s="14">
        <v>680</v>
      </c>
      <c r="D392" s="14">
        <f t="shared" si="106"/>
        <v>2914</v>
      </c>
      <c r="E392" s="14">
        <v>0</v>
      </c>
      <c r="F392" s="14">
        <v>1</v>
      </c>
      <c r="G392" s="14">
        <f t="shared" si="113"/>
        <v>1</v>
      </c>
      <c r="H392" s="14">
        <f t="shared" si="114"/>
        <v>2234</v>
      </c>
      <c r="I392" s="14">
        <f t="shared" si="112"/>
        <v>681</v>
      </c>
      <c r="J392" s="14">
        <f t="shared" si="115"/>
        <v>2915</v>
      </c>
      <c r="K392" s="15" t="s">
        <v>1271</v>
      </c>
    </row>
    <row r="393" spans="1:11" ht="19.5" customHeight="1" x14ac:dyDescent="0.2">
      <c r="A393" s="13" t="s">
        <v>1272</v>
      </c>
      <c r="B393" s="14">
        <v>48</v>
      </c>
      <c r="C393" s="14">
        <v>35</v>
      </c>
      <c r="D393" s="14">
        <f t="shared" si="106"/>
        <v>83</v>
      </c>
      <c r="E393" s="14">
        <v>0</v>
      </c>
      <c r="F393" s="14">
        <v>0</v>
      </c>
      <c r="G393" s="14">
        <f t="shared" si="113"/>
        <v>0</v>
      </c>
      <c r="H393" s="14">
        <f t="shared" si="114"/>
        <v>48</v>
      </c>
      <c r="I393" s="14">
        <f t="shared" si="112"/>
        <v>35</v>
      </c>
      <c r="J393" s="14">
        <f t="shared" si="115"/>
        <v>83</v>
      </c>
      <c r="K393" s="15" t="s">
        <v>1273</v>
      </c>
    </row>
    <row r="394" spans="1:11" ht="19.5" customHeight="1" x14ac:dyDescent="0.2">
      <c r="A394" s="13" t="s">
        <v>1274</v>
      </c>
      <c r="B394" s="14">
        <v>1002</v>
      </c>
      <c r="C394" s="14">
        <v>296</v>
      </c>
      <c r="D394" s="14">
        <f t="shared" si="106"/>
        <v>1298</v>
      </c>
      <c r="E394" s="14">
        <v>0</v>
      </c>
      <c r="F394" s="14">
        <v>0</v>
      </c>
      <c r="G394" s="14">
        <f t="shared" si="113"/>
        <v>0</v>
      </c>
      <c r="H394" s="14">
        <f t="shared" si="114"/>
        <v>1002</v>
      </c>
      <c r="I394" s="14">
        <f t="shared" si="112"/>
        <v>296</v>
      </c>
      <c r="J394" s="14">
        <f t="shared" si="115"/>
        <v>1298</v>
      </c>
      <c r="K394" s="15" t="s">
        <v>1275</v>
      </c>
    </row>
    <row r="395" spans="1:11" ht="19.5" customHeight="1" x14ac:dyDescent="0.2">
      <c r="A395" s="13" t="s">
        <v>1276</v>
      </c>
      <c r="B395" s="14">
        <v>674</v>
      </c>
      <c r="C395" s="14">
        <v>74</v>
      </c>
      <c r="D395" s="14">
        <f t="shared" ref="D395" si="116">SUM(B395:C395)</f>
        <v>748</v>
      </c>
      <c r="E395" s="14">
        <v>0</v>
      </c>
      <c r="F395" s="14">
        <v>0</v>
      </c>
      <c r="G395" s="14">
        <f t="shared" si="113"/>
        <v>0</v>
      </c>
      <c r="H395" s="14">
        <f t="shared" ref="H395:H406" si="117">SUM(E395,B395)</f>
        <v>674</v>
      </c>
      <c r="I395" s="14">
        <f t="shared" ref="I395:I406" si="118">SUM(F395,C395)</f>
        <v>74</v>
      </c>
      <c r="J395" s="14">
        <f t="shared" ref="J395:J406" si="119">SUM(H395:I395)</f>
        <v>748</v>
      </c>
      <c r="K395" s="15" t="s">
        <v>1352</v>
      </c>
    </row>
    <row r="396" spans="1:11" ht="19.5" customHeight="1" x14ac:dyDescent="0.2">
      <c r="A396" s="13" t="s">
        <v>1278</v>
      </c>
      <c r="B396" s="14">
        <v>317</v>
      </c>
      <c r="C396" s="14">
        <v>230</v>
      </c>
      <c r="D396" s="14">
        <f t="shared" si="106"/>
        <v>547</v>
      </c>
      <c r="E396" s="14">
        <v>0</v>
      </c>
      <c r="F396" s="14">
        <v>0</v>
      </c>
      <c r="G396" s="14">
        <f t="shared" si="113"/>
        <v>0</v>
      </c>
      <c r="H396" s="14">
        <f t="shared" si="117"/>
        <v>317</v>
      </c>
      <c r="I396" s="14">
        <f t="shared" si="118"/>
        <v>230</v>
      </c>
      <c r="J396" s="14">
        <f t="shared" si="119"/>
        <v>547</v>
      </c>
      <c r="K396" s="15" t="s">
        <v>1279</v>
      </c>
    </row>
    <row r="397" spans="1:11" ht="19.5" customHeight="1" x14ac:dyDescent="0.2">
      <c r="A397" s="13" t="s">
        <v>1280</v>
      </c>
      <c r="B397" s="14">
        <v>0</v>
      </c>
      <c r="C397" s="14">
        <v>0</v>
      </c>
      <c r="D397" s="14">
        <f t="shared" si="106"/>
        <v>0</v>
      </c>
      <c r="E397" s="14">
        <v>0</v>
      </c>
      <c r="F397" s="14">
        <v>0</v>
      </c>
      <c r="G397" s="14">
        <f t="shared" si="113"/>
        <v>0</v>
      </c>
      <c r="H397" s="14">
        <f t="shared" si="117"/>
        <v>0</v>
      </c>
      <c r="I397" s="14">
        <f t="shared" si="118"/>
        <v>0</v>
      </c>
      <c r="J397" s="14">
        <f t="shared" si="119"/>
        <v>0</v>
      </c>
      <c r="K397" s="15" t="s">
        <v>1281</v>
      </c>
    </row>
    <row r="398" spans="1:11" ht="19.5" customHeight="1" x14ac:dyDescent="0.2">
      <c r="A398" s="13" t="s">
        <v>1326</v>
      </c>
      <c r="B398" s="14">
        <v>804</v>
      </c>
      <c r="C398" s="14">
        <v>391</v>
      </c>
      <c r="D398" s="14">
        <f t="shared" si="106"/>
        <v>1195</v>
      </c>
      <c r="E398" s="14">
        <v>0</v>
      </c>
      <c r="F398" s="14">
        <v>0</v>
      </c>
      <c r="G398" s="14">
        <f t="shared" si="113"/>
        <v>0</v>
      </c>
      <c r="H398" s="14">
        <f t="shared" si="117"/>
        <v>804</v>
      </c>
      <c r="I398" s="14">
        <f t="shared" si="118"/>
        <v>391</v>
      </c>
      <c r="J398" s="14">
        <f t="shared" si="119"/>
        <v>1195</v>
      </c>
      <c r="K398" s="15" t="s">
        <v>1327</v>
      </c>
    </row>
    <row r="399" spans="1:11" ht="19.5" customHeight="1" x14ac:dyDescent="0.2">
      <c r="A399" s="13" t="s">
        <v>1282</v>
      </c>
      <c r="B399" s="14">
        <v>592</v>
      </c>
      <c r="C399" s="14">
        <v>265</v>
      </c>
      <c r="D399" s="14">
        <f t="shared" si="106"/>
        <v>857</v>
      </c>
      <c r="E399" s="14">
        <v>0</v>
      </c>
      <c r="F399" s="14">
        <v>0</v>
      </c>
      <c r="G399" s="14">
        <f t="shared" si="113"/>
        <v>0</v>
      </c>
      <c r="H399" s="14">
        <f t="shared" si="117"/>
        <v>592</v>
      </c>
      <c r="I399" s="14">
        <f t="shared" si="118"/>
        <v>265</v>
      </c>
      <c r="J399" s="14">
        <f t="shared" si="119"/>
        <v>857</v>
      </c>
      <c r="K399" s="15" t="s">
        <v>1283</v>
      </c>
    </row>
    <row r="400" spans="1:11" ht="19.5" customHeight="1" x14ac:dyDescent="0.2">
      <c r="A400" s="13" t="s">
        <v>1284</v>
      </c>
      <c r="B400" s="14">
        <v>90</v>
      </c>
      <c r="C400" s="14">
        <v>10</v>
      </c>
      <c r="D400" s="14">
        <f t="shared" si="106"/>
        <v>100</v>
      </c>
      <c r="E400" s="14">
        <v>0</v>
      </c>
      <c r="F400" s="14">
        <v>0</v>
      </c>
      <c r="G400" s="14">
        <f t="shared" si="113"/>
        <v>0</v>
      </c>
      <c r="H400" s="14">
        <f t="shared" si="117"/>
        <v>90</v>
      </c>
      <c r="I400" s="14">
        <f t="shared" si="118"/>
        <v>10</v>
      </c>
      <c r="J400" s="14">
        <f t="shared" si="119"/>
        <v>100</v>
      </c>
      <c r="K400" s="15" t="s">
        <v>1285</v>
      </c>
    </row>
    <row r="401" spans="1:11" ht="19.5" customHeight="1" x14ac:dyDescent="0.2">
      <c r="A401" s="13" t="s">
        <v>1286</v>
      </c>
      <c r="B401" s="14">
        <v>379</v>
      </c>
      <c r="C401" s="14">
        <v>107</v>
      </c>
      <c r="D401" s="14">
        <f t="shared" si="106"/>
        <v>486</v>
      </c>
      <c r="E401" s="14">
        <v>0</v>
      </c>
      <c r="F401" s="14">
        <v>0</v>
      </c>
      <c r="G401" s="14">
        <f t="shared" si="113"/>
        <v>0</v>
      </c>
      <c r="H401" s="14">
        <f t="shared" si="117"/>
        <v>379</v>
      </c>
      <c r="I401" s="14">
        <f t="shared" si="118"/>
        <v>107</v>
      </c>
      <c r="J401" s="14">
        <f t="shared" si="119"/>
        <v>486</v>
      </c>
      <c r="K401" s="15" t="s">
        <v>1287</v>
      </c>
    </row>
    <row r="402" spans="1:11" ht="19.5" customHeight="1" x14ac:dyDescent="0.2">
      <c r="A402" s="13" t="s">
        <v>1288</v>
      </c>
      <c r="B402" s="14">
        <v>910</v>
      </c>
      <c r="C402" s="14">
        <v>409</v>
      </c>
      <c r="D402" s="14">
        <f t="shared" si="106"/>
        <v>1319</v>
      </c>
      <c r="E402" s="14">
        <v>1</v>
      </c>
      <c r="F402" s="14">
        <v>2</v>
      </c>
      <c r="G402" s="14">
        <f t="shared" si="113"/>
        <v>3</v>
      </c>
      <c r="H402" s="14">
        <f t="shared" si="117"/>
        <v>911</v>
      </c>
      <c r="I402" s="14">
        <f t="shared" si="118"/>
        <v>411</v>
      </c>
      <c r="J402" s="14">
        <f t="shared" si="119"/>
        <v>1322</v>
      </c>
      <c r="K402" s="15" t="s">
        <v>1289</v>
      </c>
    </row>
    <row r="403" spans="1:11" ht="19.5" customHeight="1" x14ac:dyDescent="0.2">
      <c r="A403" s="13" t="s">
        <v>1353</v>
      </c>
      <c r="B403" s="14">
        <v>99</v>
      </c>
      <c r="C403" s="14">
        <v>32</v>
      </c>
      <c r="D403" s="14">
        <f t="shared" si="106"/>
        <v>131</v>
      </c>
      <c r="E403" s="14">
        <v>0</v>
      </c>
      <c r="F403" s="14">
        <v>0</v>
      </c>
      <c r="G403" s="14">
        <f t="shared" si="113"/>
        <v>0</v>
      </c>
      <c r="H403" s="14">
        <f t="shared" si="117"/>
        <v>99</v>
      </c>
      <c r="I403" s="14">
        <f t="shared" si="118"/>
        <v>32</v>
      </c>
      <c r="J403" s="14">
        <f t="shared" si="119"/>
        <v>131</v>
      </c>
      <c r="K403" s="15" t="s">
        <v>1291</v>
      </c>
    </row>
    <row r="404" spans="1:11" ht="19.5" customHeight="1" x14ac:dyDescent="0.2">
      <c r="A404" s="13" t="s">
        <v>1290</v>
      </c>
      <c r="B404" s="14">
        <v>181</v>
      </c>
      <c r="C404" s="14">
        <v>93</v>
      </c>
      <c r="D404" s="14">
        <v>274</v>
      </c>
      <c r="E404" s="14">
        <v>0</v>
      </c>
      <c r="F404" s="14">
        <v>0</v>
      </c>
      <c r="G404" s="14">
        <f t="shared" si="113"/>
        <v>0</v>
      </c>
      <c r="H404" s="14">
        <f t="shared" si="117"/>
        <v>181</v>
      </c>
      <c r="I404" s="14">
        <f t="shared" si="118"/>
        <v>93</v>
      </c>
      <c r="J404" s="14">
        <f t="shared" si="119"/>
        <v>274</v>
      </c>
      <c r="K404" s="15" t="s">
        <v>1293</v>
      </c>
    </row>
    <row r="405" spans="1:11" ht="19.5" customHeight="1" x14ac:dyDescent="0.2">
      <c r="A405" s="13" t="s">
        <v>1344</v>
      </c>
      <c r="B405" s="14">
        <v>39</v>
      </c>
      <c r="C405" s="14">
        <v>12</v>
      </c>
      <c r="D405" s="14">
        <f t="shared" ref="D405:D406" si="120">SUM(B405:C405)</f>
        <v>51</v>
      </c>
      <c r="E405" s="14">
        <v>0</v>
      </c>
      <c r="F405" s="14">
        <v>0</v>
      </c>
      <c r="G405" s="14">
        <f t="shared" si="113"/>
        <v>0</v>
      </c>
      <c r="H405" s="14">
        <f t="shared" si="117"/>
        <v>39</v>
      </c>
      <c r="I405" s="14">
        <f t="shared" si="118"/>
        <v>12</v>
      </c>
      <c r="J405" s="14">
        <f t="shared" si="119"/>
        <v>51</v>
      </c>
      <c r="K405" s="15" t="s">
        <v>1299</v>
      </c>
    </row>
    <row r="406" spans="1:11" ht="19.5" customHeight="1" x14ac:dyDescent="0.2">
      <c r="A406" s="13" t="s">
        <v>1329</v>
      </c>
      <c r="B406" s="14">
        <v>8</v>
      </c>
      <c r="C406" s="14">
        <v>8</v>
      </c>
      <c r="D406" s="14">
        <f t="shared" si="120"/>
        <v>16</v>
      </c>
      <c r="E406" s="14">
        <v>0</v>
      </c>
      <c r="F406" s="14">
        <v>0</v>
      </c>
      <c r="G406" s="14">
        <f t="shared" si="113"/>
        <v>0</v>
      </c>
      <c r="H406" s="14">
        <f t="shared" si="117"/>
        <v>8</v>
      </c>
      <c r="I406" s="14">
        <f t="shared" si="118"/>
        <v>8</v>
      </c>
      <c r="J406" s="14">
        <f t="shared" si="119"/>
        <v>16</v>
      </c>
      <c r="K406" s="15" t="s">
        <v>1330</v>
      </c>
    </row>
    <row r="407" spans="1:11" ht="19.5" customHeight="1" thickBot="1" x14ac:dyDescent="0.25">
      <c r="A407" s="16" t="s">
        <v>61</v>
      </c>
      <c r="B407" s="17">
        <f>SUM(B336:B343,B351:B354,B359,B360,B365,B366:B373,B388:B406)</f>
        <v>30277</v>
      </c>
      <c r="C407" s="17">
        <f t="shared" ref="C407:F407" si="121">SUM(C336:C343,C351:C354,C359,C360,C365,C366:C373,C388:C406)</f>
        <v>9911</v>
      </c>
      <c r="D407" s="17">
        <f t="shared" si="121"/>
        <v>40188</v>
      </c>
      <c r="E407" s="17">
        <f t="shared" si="121"/>
        <v>8</v>
      </c>
      <c r="F407" s="17">
        <f t="shared" si="121"/>
        <v>3</v>
      </c>
      <c r="G407" s="17">
        <f t="shared" si="113"/>
        <v>11</v>
      </c>
      <c r="H407" s="17">
        <f>SUM(H336:H343,H351:H354,H359,H360,H365,H366:H373,H388:H406)</f>
        <v>30285</v>
      </c>
      <c r="I407" s="17">
        <f t="shared" ref="I407" si="122">SUM(I336:I343,I351:I354,I359,I360,I365,I366:I373,I388:I406)</f>
        <v>9914</v>
      </c>
      <c r="J407" s="17">
        <f t="shared" ref="J407" si="123">SUM(J336:J343,J351:J354,J359,J360,J365,J366:J373,J388:J406)</f>
        <v>40199</v>
      </c>
      <c r="K407" s="18" t="s">
        <v>1354</v>
      </c>
    </row>
    <row r="408" spans="1:11" ht="19.5" customHeight="1" thickBot="1" x14ac:dyDescent="0.25">
      <c r="A408" s="19" t="s">
        <v>154</v>
      </c>
      <c r="B408" s="20">
        <f>SUM(B407,B334)</f>
        <v>83653</v>
      </c>
      <c r="C408" s="20">
        <f t="shared" ref="C408:J408" si="124">SUM(C407,C334)</f>
        <v>42912</v>
      </c>
      <c r="D408" s="20">
        <f t="shared" si="124"/>
        <v>126565</v>
      </c>
      <c r="E408" s="20">
        <f t="shared" si="124"/>
        <v>23</v>
      </c>
      <c r="F408" s="20">
        <f t="shared" si="124"/>
        <v>24</v>
      </c>
      <c r="G408" s="20">
        <f t="shared" si="113"/>
        <v>47</v>
      </c>
      <c r="H408" s="20">
        <f t="shared" si="124"/>
        <v>83676</v>
      </c>
      <c r="I408" s="20">
        <f t="shared" si="124"/>
        <v>42936</v>
      </c>
      <c r="J408" s="20">
        <f t="shared" si="124"/>
        <v>126612</v>
      </c>
      <c r="K408" s="57" t="s">
        <v>1355</v>
      </c>
    </row>
    <row r="409" spans="1:11" ht="15" thickTop="1" x14ac:dyDescent="0.2"/>
    <row r="412" spans="1:11" s="99" customFormat="1" x14ac:dyDescent="0.2"/>
    <row r="413" spans="1:11" s="99" customFormat="1" x14ac:dyDescent="0.2"/>
    <row r="414" spans="1:11" s="99" customFormat="1" x14ac:dyDescent="0.2"/>
    <row r="415" spans="1:11" s="99" customFormat="1" x14ac:dyDescent="0.2"/>
    <row r="416" spans="1:11" s="99" customFormat="1" x14ac:dyDescent="0.2"/>
    <row r="417" spans="1:11" s="99" customFormat="1" x14ac:dyDescent="0.2"/>
    <row r="418" spans="1:11" s="99" customFormat="1" x14ac:dyDescent="0.2"/>
    <row r="419" spans="1:11" s="99" customFormat="1" x14ac:dyDescent="0.2"/>
    <row r="421" spans="1:11" ht="22.5" customHeight="1" x14ac:dyDescent="0.2">
      <c r="A421" s="118" t="s">
        <v>1356</v>
      </c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</row>
    <row r="422" spans="1:11" ht="27" customHeight="1" x14ac:dyDescent="0.25">
      <c r="A422" s="114" t="s">
        <v>1357</v>
      </c>
      <c r="B422" s="114"/>
      <c r="C422" s="114"/>
      <c r="D422" s="114"/>
      <c r="E422" s="114"/>
      <c r="F422" s="114"/>
      <c r="G422" s="114"/>
      <c r="H422" s="114"/>
      <c r="I422" s="114"/>
      <c r="J422" s="114"/>
      <c r="K422" s="114"/>
    </row>
    <row r="423" spans="1:11" ht="16.5" thickBot="1" x14ac:dyDescent="0.25">
      <c r="A423" s="10" t="s">
        <v>2013</v>
      </c>
      <c r="K423" s="12" t="s">
        <v>2014</v>
      </c>
    </row>
    <row r="424" spans="1:11" ht="16.5" thickTop="1" x14ac:dyDescent="0.25">
      <c r="A424" s="111" t="s">
        <v>0</v>
      </c>
      <c r="B424" s="110" t="s">
        <v>1</v>
      </c>
      <c r="C424" s="110"/>
      <c r="D424" s="110"/>
      <c r="E424" s="110" t="s">
        <v>2</v>
      </c>
      <c r="F424" s="110"/>
      <c r="G424" s="110"/>
      <c r="H424" s="110" t="s">
        <v>3</v>
      </c>
      <c r="I424" s="110"/>
      <c r="J424" s="110"/>
      <c r="K424" s="111" t="s">
        <v>4</v>
      </c>
    </row>
    <row r="425" spans="1:11" ht="15.75" x14ac:dyDescent="0.25">
      <c r="A425" s="112"/>
      <c r="B425" s="109" t="s">
        <v>5</v>
      </c>
      <c r="C425" s="109"/>
      <c r="D425" s="109"/>
      <c r="E425" s="109" t="s">
        <v>6</v>
      </c>
      <c r="F425" s="109"/>
      <c r="G425" s="109"/>
      <c r="H425" s="109" t="s">
        <v>7</v>
      </c>
      <c r="I425" s="109"/>
      <c r="J425" s="109"/>
      <c r="K425" s="112"/>
    </row>
    <row r="426" spans="1:11" ht="15.75" x14ac:dyDescent="0.25">
      <c r="A426" s="112"/>
      <c r="B426" s="56" t="s">
        <v>153</v>
      </c>
      <c r="C426" s="56" t="s">
        <v>67</v>
      </c>
      <c r="D426" s="56" t="s">
        <v>10</v>
      </c>
      <c r="E426" s="56" t="s">
        <v>153</v>
      </c>
      <c r="F426" s="56" t="s">
        <v>67</v>
      </c>
      <c r="G426" s="56" t="s">
        <v>10</v>
      </c>
      <c r="H426" s="56" t="s">
        <v>153</v>
      </c>
      <c r="I426" s="56" t="s">
        <v>67</v>
      </c>
      <c r="J426" s="56" t="s">
        <v>10</v>
      </c>
      <c r="K426" s="112"/>
    </row>
    <row r="427" spans="1:11" ht="20.25" customHeight="1" thickBot="1" x14ac:dyDescent="0.3">
      <c r="A427" s="113"/>
      <c r="B427" s="6" t="s">
        <v>11</v>
      </c>
      <c r="C427" s="6" t="s">
        <v>12</v>
      </c>
      <c r="D427" s="6" t="s">
        <v>7</v>
      </c>
      <c r="E427" s="6" t="s">
        <v>11</v>
      </c>
      <c r="F427" s="6" t="s">
        <v>12</v>
      </c>
      <c r="G427" s="6" t="s">
        <v>7</v>
      </c>
      <c r="H427" s="6" t="s">
        <v>11</v>
      </c>
      <c r="I427" s="6" t="s">
        <v>12</v>
      </c>
      <c r="J427" s="6" t="s">
        <v>7</v>
      </c>
      <c r="K427" s="113"/>
    </row>
    <row r="428" spans="1:11" ht="21" customHeight="1" x14ac:dyDescent="0.2">
      <c r="A428" s="13" t="s">
        <v>13</v>
      </c>
      <c r="B428" s="14"/>
      <c r="C428" s="14"/>
      <c r="D428" s="14"/>
      <c r="E428" s="14"/>
      <c r="F428" s="14"/>
      <c r="G428" s="14"/>
      <c r="H428" s="14"/>
      <c r="I428" s="14"/>
      <c r="J428" s="14"/>
      <c r="K428" s="15" t="s">
        <v>103</v>
      </c>
    </row>
    <row r="429" spans="1:11" ht="21" customHeight="1" x14ac:dyDescent="0.2">
      <c r="A429" s="13" t="s">
        <v>1197</v>
      </c>
      <c r="B429" s="14">
        <v>77</v>
      </c>
      <c r="C429" s="14">
        <v>42</v>
      </c>
      <c r="D429" s="14">
        <f>SUM(B429:C429)</f>
        <v>119</v>
      </c>
      <c r="E429" s="14">
        <v>0</v>
      </c>
      <c r="F429" s="14">
        <v>0</v>
      </c>
      <c r="G429" s="14">
        <f>SUM(E429:F429)</f>
        <v>0</v>
      </c>
      <c r="H429" s="14">
        <f>SUM(E429,B429)</f>
        <v>77</v>
      </c>
      <c r="I429" s="14">
        <f t="shared" ref="I429:J429" si="125">SUM(F429,C429)</f>
        <v>42</v>
      </c>
      <c r="J429" s="14">
        <f t="shared" si="125"/>
        <v>119</v>
      </c>
      <c r="K429" s="15" t="s">
        <v>1198</v>
      </c>
    </row>
    <row r="430" spans="1:11" ht="21" customHeight="1" x14ac:dyDescent="0.2">
      <c r="A430" s="13" t="s">
        <v>1199</v>
      </c>
      <c r="B430" s="14">
        <v>52</v>
      </c>
      <c r="C430" s="14">
        <v>8</v>
      </c>
      <c r="D430" s="14">
        <f t="shared" ref="D430:D442" si="126">SUM(B430:C430)</f>
        <v>60</v>
      </c>
      <c r="E430" s="14">
        <v>0</v>
      </c>
      <c r="F430" s="14">
        <v>0</v>
      </c>
      <c r="G430" s="14">
        <f t="shared" ref="G430:G442" si="127">SUM(E430:F430)</f>
        <v>0</v>
      </c>
      <c r="H430" s="14">
        <f t="shared" ref="H430:H442" si="128">SUM(E430,B430)</f>
        <v>52</v>
      </c>
      <c r="I430" s="14">
        <f t="shared" ref="I430:I442" si="129">SUM(F430,C430)</f>
        <v>8</v>
      </c>
      <c r="J430" s="14">
        <f t="shared" ref="J430:J442" si="130">SUM(G430,D430)</f>
        <v>60</v>
      </c>
      <c r="K430" s="15" t="s">
        <v>1314</v>
      </c>
    </row>
    <row r="431" spans="1:11" ht="21" customHeight="1" x14ac:dyDescent="0.2">
      <c r="A431" s="13" t="s">
        <v>1201</v>
      </c>
      <c r="B431" s="14">
        <v>101</v>
      </c>
      <c r="C431" s="14">
        <v>44</v>
      </c>
      <c r="D431" s="14">
        <f t="shared" si="126"/>
        <v>145</v>
      </c>
      <c r="E431" s="14">
        <v>0</v>
      </c>
      <c r="F431" s="14">
        <v>1</v>
      </c>
      <c r="G431" s="14">
        <f t="shared" si="127"/>
        <v>1</v>
      </c>
      <c r="H431" s="14">
        <f t="shared" si="128"/>
        <v>101</v>
      </c>
      <c r="I431" s="14">
        <f t="shared" si="129"/>
        <v>45</v>
      </c>
      <c r="J431" s="14">
        <f t="shared" si="130"/>
        <v>146</v>
      </c>
      <c r="K431" s="15" t="s">
        <v>1358</v>
      </c>
    </row>
    <row r="432" spans="1:11" ht="21" customHeight="1" x14ac:dyDescent="0.2">
      <c r="A432" s="13" t="s">
        <v>1203</v>
      </c>
      <c r="B432" s="14">
        <v>104</v>
      </c>
      <c r="C432" s="14">
        <v>37</v>
      </c>
      <c r="D432" s="14">
        <f t="shared" si="126"/>
        <v>141</v>
      </c>
      <c r="E432" s="14">
        <v>0</v>
      </c>
      <c r="F432" s="14">
        <v>1</v>
      </c>
      <c r="G432" s="14">
        <f t="shared" si="127"/>
        <v>1</v>
      </c>
      <c r="H432" s="14">
        <f t="shared" si="128"/>
        <v>104</v>
      </c>
      <c r="I432" s="14">
        <f t="shared" si="129"/>
        <v>38</v>
      </c>
      <c r="J432" s="14">
        <f t="shared" si="130"/>
        <v>142</v>
      </c>
      <c r="K432" s="15" t="s">
        <v>1204</v>
      </c>
    </row>
    <row r="433" spans="1:11" ht="21" customHeight="1" x14ac:dyDescent="0.2">
      <c r="A433" s="13" t="s">
        <v>1205</v>
      </c>
      <c r="B433" s="14">
        <v>55</v>
      </c>
      <c r="C433" s="14">
        <v>24</v>
      </c>
      <c r="D433" s="14">
        <f t="shared" si="126"/>
        <v>79</v>
      </c>
      <c r="E433" s="14">
        <v>0</v>
      </c>
      <c r="F433" s="14">
        <v>0</v>
      </c>
      <c r="G433" s="14">
        <f t="shared" si="127"/>
        <v>0</v>
      </c>
      <c r="H433" s="14">
        <f t="shared" si="128"/>
        <v>55</v>
      </c>
      <c r="I433" s="14">
        <f t="shared" si="129"/>
        <v>24</v>
      </c>
      <c r="J433" s="14">
        <f t="shared" si="130"/>
        <v>79</v>
      </c>
      <c r="K433" s="15" t="s">
        <v>1206</v>
      </c>
    </row>
    <row r="434" spans="1:11" ht="21" customHeight="1" x14ac:dyDescent="0.2">
      <c r="A434" s="13" t="s">
        <v>1207</v>
      </c>
      <c r="B434" s="14">
        <v>19</v>
      </c>
      <c r="C434" s="14">
        <v>14</v>
      </c>
      <c r="D434" s="14">
        <f t="shared" si="126"/>
        <v>33</v>
      </c>
      <c r="E434" s="14">
        <v>0</v>
      </c>
      <c r="F434" s="14">
        <v>0</v>
      </c>
      <c r="G434" s="14">
        <f t="shared" si="127"/>
        <v>0</v>
      </c>
      <c r="H434" s="14">
        <f t="shared" si="128"/>
        <v>19</v>
      </c>
      <c r="I434" s="14">
        <f t="shared" si="129"/>
        <v>14</v>
      </c>
      <c r="J434" s="14">
        <f t="shared" si="130"/>
        <v>33</v>
      </c>
      <c r="K434" s="15" t="s">
        <v>1208</v>
      </c>
    </row>
    <row r="435" spans="1:11" ht="21" customHeight="1" x14ac:dyDescent="0.2">
      <c r="A435" s="13" t="s">
        <v>1209</v>
      </c>
      <c r="B435" s="14">
        <v>42</v>
      </c>
      <c r="C435" s="14">
        <v>6</v>
      </c>
      <c r="D435" s="14">
        <f t="shared" si="126"/>
        <v>48</v>
      </c>
      <c r="E435" s="14">
        <v>1</v>
      </c>
      <c r="F435" s="14">
        <v>0</v>
      </c>
      <c r="G435" s="14">
        <f t="shared" si="127"/>
        <v>1</v>
      </c>
      <c r="H435" s="14">
        <f t="shared" si="128"/>
        <v>43</v>
      </c>
      <c r="I435" s="14">
        <f t="shared" si="129"/>
        <v>6</v>
      </c>
      <c r="J435" s="14">
        <f t="shared" si="130"/>
        <v>49</v>
      </c>
      <c r="K435" s="15" t="s">
        <v>1210</v>
      </c>
    </row>
    <row r="436" spans="1:11" ht="21" customHeight="1" x14ac:dyDescent="0.2">
      <c r="A436" s="13" t="s">
        <v>1211</v>
      </c>
      <c r="B436" s="14">
        <v>61</v>
      </c>
      <c r="C436" s="14">
        <v>25</v>
      </c>
      <c r="D436" s="14">
        <f t="shared" si="126"/>
        <v>86</v>
      </c>
      <c r="E436" s="14">
        <v>0</v>
      </c>
      <c r="F436" s="14">
        <v>0</v>
      </c>
      <c r="G436" s="14">
        <f t="shared" si="127"/>
        <v>0</v>
      </c>
      <c r="H436" s="14">
        <f t="shared" si="128"/>
        <v>61</v>
      </c>
      <c r="I436" s="14">
        <f t="shared" si="129"/>
        <v>25</v>
      </c>
      <c r="J436" s="14">
        <f t="shared" si="130"/>
        <v>86</v>
      </c>
      <c r="K436" s="15" t="s">
        <v>1212</v>
      </c>
    </row>
    <row r="437" spans="1:11" ht="21" customHeight="1" x14ac:dyDescent="0.2">
      <c r="A437" s="13" t="s">
        <v>1213</v>
      </c>
      <c r="B437" s="14">
        <v>59</v>
      </c>
      <c r="C437" s="14">
        <v>8</v>
      </c>
      <c r="D437" s="14">
        <f t="shared" si="126"/>
        <v>67</v>
      </c>
      <c r="E437" s="14">
        <v>0</v>
      </c>
      <c r="F437" s="14">
        <v>0</v>
      </c>
      <c r="G437" s="14">
        <f t="shared" si="127"/>
        <v>0</v>
      </c>
      <c r="H437" s="14">
        <f t="shared" si="128"/>
        <v>59</v>
      </c>
      <c r="I437" s="14">
        <f t="shared" si="129"/>
        <v>8</v>
      </c>
      <c r="J437" s="14">
        <f t="shared" si="130"/>
        <v>67</v>
      </c>
      <c r="K437" s="15" t="s">
        <v>1214</v>
      </c>
    </row>
    <row r="438" spans="1:11" ht="21" customHeight="1" x14ac:dyDescent="0.2">
      <c r="A438" s="13" t="s">
        <v>1215</v>
      </c>
      <c r="B438" s="14">
        <v>132</v>
      </c>
      <c r="C438" s="14">
        <v>70</v>
      </c>
      <c r="D438" s="14">
        <f t="shared" si="126"/>
        <v>202</v>
      </c>
      <c r="E438" s="14">
        <v>0</v>
      </c>
      <c r="F438" s="14">
        <v>0</v>
      </c>
      <c r="G438" s="14">
        <f t="shared" si="127"/>
        <v>0</v>
      </c>
      <c r="H438" s="14">
        <f t="shared" si="128"/>
        <v>132</v>
      </c>
      <c r="I438" s="14">
        <f t="shared" si="129"/>
        <v>70</v>
      </c>
      <c r="J438" s="14">
        <f t="shared" si="130"/>
        <v>202</v>
      </c>
      <c r="K438" s="15" t="s">
        <v>1315</v>
      </c>
    </row>
    <row r="439" spans="1:11" ht="21" customHeight="1" x14ac:dyDescent="0.2">
      <c r="A439" s="13" t="s">
        <v>1217</v>
      </c>
      <c r="B439" s="14">
        <v>185</v>
      </c>
      <c r="C439" s="14">
        <v>36</v>
      </c>
      <c r="D439" s="14">
        <f t="shared" si="126"/>
        <v>221</v>
      </c>
      <c r="E439" s="14">
        <v>0</v>
      </c>
      <c r="F439" s="14">
        <v>0</v>
      </c>
      <c r="G439" s="14">
        <f t="shared" si="127"/>
        <v>0</v>
      </c>
      <c r="H439" s="14">
        <f t="shared" si="128"/>
        <v>185</v>
      </c>
      <c r="I439" s="14">
        <f t="shared" si="129"/>
        <v>36</v>
      </c>
      <c r="J439" s="14">
        <f t="shared" si="130"/>
        <v>221</v>
      </c>
      <c r="K439" s="15" t="s">
        <v>1359</v>
      </c>
    </row>
    <row r="440" spans="1:11" ht="21" customHeight="1" x14ac:dyDescent="0.2">
      <c r="A440" s="13" t="s">
        <v>1219</v>
      </c>
      <c r="B440" s="14">
        <v>63</v>
      </c>
      <c r="C440" s="14">
        <v>13</v>
      </c>
      <c r="D440" s="14">
        <f t="shared" si="126"/>
        <v>76</v>
      </c>
      <c r="E440" s="14">
        <v>0</v>
      </c>
      <c r="F440" s="14">
        <v>0</v>
      </c>
      <c r="G440" s="14">
        <f t="shared" si="127"/>
        <v>0</v>
      </c>
      <c r="H440" s="14">
        <f t="shared" si="128"/>
        <v>63</v>
      </c>
      <c r="I440" s="14">
        <f t="shared" si="129"/>
        <v>13</v>
      </c>
      <c r="J440" s="14">
        <f t="shared" si="130"/>
        <v>76</v>
      </c>
      <c r="K440" s="15" t="s">
        <v>1220</v>
      </c>
    </row>
    <row r="441" spans="1:11" ht="21" customHeight="1" x14ac:dyDescent="0.2">
      <c r="A441" s="13" t="s">
        <v>1221</v>
      </c>
      <c r="B441" s="14">
        <v>62</v>
      </c>
      <c r="C441" s="14">
        <v>18</v>
      </c>
      <c r="D441" s="14">
        <f t="shared" si="126"/>
        <v>80</v>
      </c>
      <c r="E441" s="14">
        <v>0</v>
      </c>
      <c r="F441" s="14">
        <v>0</v>
      </c>
      <c r="G441" s="14">
        <f t="shared" si="127"/>
        <v>0</v>
      </c>
      <c r="H441" s="14">
        <f t="shared" si="128"/>
        <v>62</v>
      </c>
      <c r="I441" s="14">
        <f t="shared" si="129"/>
        <v>18</v>
      </c>
      <c r="J441" s="14">
        <f t="shared" si="130"/>
        <v>80</v>
      </c>
      <c r="K441" s="15" t="s">
        <v>1222</v>
      </c>
    </row>
    <row r="442" spans="1:11" ht="21" customHeight="1" x14ac:dyDescent="0.2">
      <c r="A442" s="13" t="s">
        <v>1223</v>
      </c>
      <c r="B442" s="14">
        <v>67</v>
      </c>
      <c r="C442" s="14">
        <v>18</v>
      </c>
      <c r="D442" s="14">
        <f t="shared" si="126"/>
        <v>85</v>
      </c>
      <c r="E442" s="14">
        <v>0</v>
      </c>
      <c r="F442" s="14">
        <v>0</v>
      </c>
      <c r="G442" s="14">
        <f t="shared" si="127"/>
        <v>0</v>
      </c>
      <c r="H442" s="14">
        <f t="shared" si="128"/>
        <v>67</v>
      </c>
      <c r="I442" s="14">
        <f t="shared" si="129"/>
        <v>18</v>
      </c>
      <c r="J442" s="14">
        <f t="shared" si="130"/>
        <v>85</v>
      </c>
      <c r="K442" s="15" t="s">
        <v>1316</v>
      </c>
    </row>
    <row r="443" spans="1:11" ht="21" customHeight="1" x14ac:dyDescent="0.2">
      <c r="A443" s="13" t="s">
        <v>1317</v>
      </c>
      <c r="B443" s="14"/>
      <c r="C443" s="14"/>
      <c r="D443" s="14"/>
      <c r="E443" s="14"/>
      <c r="F443" s="14"/>
      <c r="G443" s="14"/>
      <c r="H443" s="14"/>
      <c r="I443" s="14"/>
      <c r="J443" s="14"/>
      <c r="K443" s="15" t="s">
        <v>1318</v>
      </c>
    </row>
    <row r="444" spans="1:11" ht="21" customHeight="1" x14ac:dyDescent="0.2">
      <c r="A444" s="13" t="s">
        <v>1227</v>
      </c>
      <c r="B444" s="14">
        <v>15</v>
      </c>
      <c r="C444" s="14">
        <v>8</v>
      </c>
      <c r="D444" s="14">
        <f>SUM(B444:C444)</f>
        <v>23</v>
      </c>
      <c r="E444" s="14">
        <v>0</v>
      </c>
      <c r="F444" s="14">
        <v>0</v>
      </c>
      <c r="G444" s="14">
        <f>SUM(E444:F444)</f>
        <v>0</v>
      </c>
      <c r="H444" s="14">
        <f>SUM(E444,B444)</f>
        <v>15</v>
      </c>
      <c r="I444" s="14">
        <f t="shared" ref="I444:J444" si="131">SUM(F444,C444)</f>
        <v>8</v>
      </c>
      <c r="J444" s="14">
        <f t="shared" si="131"/>
        <v>23</v>
      </c>
      <c r="K444" s="15" t="s">
        <v>1228</v>
      </c>
    </row>
    <row r="445" spans="1:11" ht="21" customHeight="1" x14ac:dyDescent="0.2">
      <c r="A445" s="13" t="s">
        <v>1229</v>
      </c>
      <c r="B445" s="14">
        <v>29</v>
      </c>
      <c r="C445" s="14">
        <v>5</v>
      </c>
      <c r="D445" s="14">
        <f t="shared" ref="D445:D447" si="132">SUM(B445:C445)</f>
        <v>34</v>
      </c>
      <c r="E445" s="14">
        <v>0</v>
      </c>
      <c r="F445" s="14">
        <v>0</v>
      </c>
      <c r="G445" s="14">
        <f t="shared" ref="G445:G447" si="133">SUM(E445:F445)</f>
        <v>0</v>
      </c>
      <c r="H445" s="14">
        <f t="shared" ref="H445:H447" si="134">SUM(E445,B445)</f>
        <v>29</v>
      </c>
      <c r="I445" s="14">
        <f t="shared" ref="I445:I447" si="135">SUM(F445,C445)</f>
        <v>5</v>
      </c>
      <c r="J445" s="14">
        <f t="shared" ref="J445:J447" si="136">SUM(G445,D445)</f>
        <v>34</v>
      </c>
      <c r="K445" s="15" t="s">
        <v>1230</v>
      </c>
    </row>
    <row r="446" spans="1:11" ht="21" customHeight="1" x14ac:dyDescent="0.2">
      <c r="A446" s="13" t="s">
        <v>1231</v>
      </c>
      <c r="B446" s="14">
        <v>14</v>
      </c>
      <c r="C446" s="14">
        <v>2</v>
      </c>
      <c r="D446" s="14">
        <f t="shared" si="132"/>
        <v>16</v>
      </c>
      <c r="E446" s="14">
        <v>0</v>
      </c>
      <c r="F446" s="14">
        <v>0</v>
      </c>
      <c r="G446" s="14">
        <f t="shared" si="133"/>
        <v>0</v>
      </c>
      <c r="H446" s="14">
        <f t="shared" si="134"/>
        <v>14</v>
      </c>
      <c r="I446" s="14">
        <f t="shared" si="135"/>
        <v>2</v>
      </c>
      <c r="J446" s="14">
        <f t="shared" si="136"/>
        <v>16</v>
      </c>
      <c r="K446" s="15" t="s">
        <v>1232</v>
      </c>
    </row>
    <row r="447" spans="1:11" ht="21" customHeight="1" thickBot="1" x14ac:dyDescent="0.25">
      <c r="A447" s="22" t="s">
        <v>1235</v>
      </c>
      <c r="B447" s="23">
        <v>58</v>
      </c>
      <c r="C447" s="23">
        <v>15</v>
      </c>
      <c r="D447" s="23">
        <f t="shared" si="132"/>
        <v>73</v>
      </c>
      <c r="E447" s="23">
        <v>0</v>
      </c>
      <c r="F447" s="23">
        <v>0</v>
      </c>
      <c r="G447" s="23">
        <f t="shared" si="133"/>
        <v>0</v>
      </c>
      <c r="H447" s="23">
        <f t="shared" si="134"/>
        <v>58</v>
      </c>
      <c r="I447" s="23">
        <f t="shared" si="135"/>
        <v>15</v>
      </c>
      <c r="J447" s="23">
        <f t="shared" si="136"/>
        <v>73</v>
      </c>
      <c r="K447" s="24" t="s">
        <v>1236</v>
      </c>
    </row>
    <row r="448" spans="1:11" s="60" customFormat="1" ht="21" customHeight="1" thickTop="1" x14ac:dyDescent="0.2">
      <c r="A448" s="69"/>
      <c r="B448" s="59"/>
      <c r="C448" s="59"/>
      <c r="D448" s="59"/>
      <c r="E448" s="59"/>
      <c r="F448" s="59"/>
      <c r="G448" s="59"/>
      <c r="H448" s="59"/>
      <c r="I448" s="59"/>
      <c r="J448" s="59"/>
      <c r="K448" s="62"/>
    </row>
    <row r="449" spans="1:11" s="60" customFormat="1" ht="21" customHeight="1" x14ac:dyDescent="0.2">
      <c r="A449" s="69"/>
      <c r="B449" s="59"/>
      <c r="C449" s="59"/>
      <c r="D449" s="59"/>
      <c r="E449" s="59"/>
      <c r="F449" s="59"/>
      <c r="G449" s="59"/>
      <c r="H449" s="59"/>
      <c r="I449" s="59"/>
      <c r="J449" s="59"/>
      <c r="K449" s="62"/>
    </row>
    <row r="450" spans="1:11" s="60" customFormat="1" ht="21" customHeight="1" x14ac:dyDescent="0.2">
      <c r="A450" s="69"/>
      <c r="B450" s="59"/>
      <c r="C450" s="59"/>
      <c r="D450" s="59"/>
      <c r="E450" s="59"/>
      <c r="F450" s="59"/>
      <c r="G450" s="59"/>
      <c r="H450" s="59"/>
      <c r="I450" s="59"/>
      <c r="J450" s="59"/>
      <c r="K450" s="62"/>
    </row>
    <row r="451" spans="1:11" ht="19.5" customHeight="1" thickBot="1" x14ac:dyDescent="0.25">
      <c r="A451" s="10" t="s">
        <v>2015</v>
      </c>
      <c r="B451" s="70"/>
      <c r="C451" s="70"/>
      <c r="D451" s="70"/>
      <c r="E451" s="70"/>
      <c r="F451" s="70"/>
      <c r="G451" s="70"/>
      <c r="H451" s="70"/>
      <c r="I451" s="70"/>
      <c r="J451" s="70"/>
      <c r="K451" s="12" t="s">
        <v>2016</v>
      </c>
    </row>
    <row r="452" spans="1:11" ht="19.5" customHeight="1" thickTop="1" x14ac:dyDescent="0.25">
      <c r="A452" s="111" t="s">
        <v>0</v>
      </c>
      <c r="B452" s="110" t="s">
        <v>1</v>
      </c>
      <c r="C452" s="110"/>
      <c r="D452" s="110"/>
      <c r="E452" s="110" t="s">
        <v>2</v>
      </c>
      <c r="F452" s="110"/>
      <c r="G452" s="110"/>
      <c r="H452" s="110" t="s">
        <v>3</v>
      </c>
      <c r="I452" s="110"/>
      <c r="J452" s="110"/>
      <c r="K452" s="111" t="s">
        <v>4</v>
      </c>
    </row>
    <row r="453" spans="1:11" ht="19.5" customHeight="1" x14ac:dyDescent="0.25">
      <c r="A453" s="112"/>
      <c r="B453" s="109" t="s">
        <v>5</v>
      </c>
      <c r="C453" s="109"/>
      <c r="D453" s="109"/>
      <c r="E453" s="109" t="s">
        <v>6</v>
      </c>
      <c r="F453" s="109"/>
      <c r="G453" s="109"/>
      <c r="H453" s="109" t="s">
        <v>7</v>
      </c>
      <c r="I453" s="109"/>
      <c r="J453" s="109"/>
      <c r="K453" s="112"/>
    </row>
    <row r="454" spans="1:11" ht="19.5" customHeight="1" x14ac:dyDescent="0.25">
      <c r="A454" s="112"/>
      <c r="B454" s="56" t="s">
        <v>153</v>
      </c>
      <c r="C454" s="56" t="s">
        <v>67</v>
      </c>
      <c r="D454" s="56" t="s">
        <v>10</v>
      </c>
      <c r="E454" s="56" t="s">
        <v>153</v>
      </c>
      <c r="F454" s="56" t="s">
        <v>67</v>
      </c>
      <c r="G454" s="56" t="s">
        <v>10</v>
      </c>
      <c r="H454" s="56" t="s">
        <v>153</v>
      </c>
      <c r="I454" s="56" t="s">
        <v>67</v>
      </c>
      <c r="J454" s="56" t="s">
        <v>10</v>
      </c>
      <c r="K454" s="112"/>
    </row>
    <row r="455" spans="1:11" ht="19.5" customHeight="1" thickBot="1" x14ac:dyDescent="0.3">
      <c r="A455" s="113"/>
      <c r="B455" s="6" t="s">
        <v>11</v>
      </c>
      <c r="C455" s="6" t="s">
        <v>12</v>
      </c>
      <c r="D455" s="6" t="s">
        <v>7</v>
      </c>
      <c r="E455" s="6" t="s">
        <v>11</v>
      </c>
      <c r="F455" s="6" t="s">
        <v>12</v>
      </c>
      <c r="G455" s="6" t="s">
        <v>7</v>
      </c>
      <c r="H455" s="6" t="s">
        <v>11</v>
      </c>
      <c r="I455" s="6" t="s">
        <v>12</v>
      </c>
      <c r="J455" s="6" t="s">
        <v>7</v>
      </c>
      <c r="K455" s="113"/>
    </row>
    <row r="456" spans="1:11" ht="21.75" customHeight="1" x14ac:dyDescent="0.2">
      <c r="A456" s="13" t="s">
        <v>1237</v>
      </c>
      <c r="B456" s="14">
        <v>33</v>
      </c>
      <c r="C456" s="14">
        <v>13</v>
      </c>
      <c r="D456" s="14">
        <f>SUM(B456:C456)</f>
        <v>46</v>
      </c>
      <c r="E456" s="14">
        <v>0</v>
      </c>
      <c r="F456" s="14">
        <v>0</v>
      </c>
      <c r="G456" s="14">
        <f>SUM(E456:F456)</f>
        <v>0</v>
      </c>
      <c r="H456" s="14">
        <f>SUM(E456,B456)</f>
        <v>33</v>
      </c>
      <c r="I456" s="14">
        <f t="shared" ref="I456:J456" si="137">SUM(F456,C456)</f>
        <v>13</v>
      </c>
      <c r="J456" s="14">
        <f t="shared" si="137"/>
        <v>46</v>
      </c>
      <c r="K456" s="15" t="s">
        <v>1338</v>
      </c>
    </row>
    <row r="457" spans="1:11" ht="21.75" customHeight="1" x14ac:dyDescent="0.2">
      <c r="A457" s="13" t="s">
        <v>1239</v>
      </c>
      <c r="B457" s="14"/>
      <c r="C457" s="14"/>
      <c r="D457" s="14"/>
      <c r="E457" s="14">
        <v>0</v>
      </c>
      <c r="F457" s="14"/>
      <c r="G457" s="14"/>
      <c r="H457" s="14"/>
      <c r="I457" s="14"/>
      <c r="J457" s="14"/>
      <c r="K457" s="15" t="s">
        <v>1340</v>
      </c>
    </row>
    <row r="458" spans="1:11" ht="21.75" customHeight="1" x14ac:dyDescent="0.2">
      <c r="A458" s="13" t="s">
        <v>1241</v>
      </c>
      <c r="B458" s="14">
        <v>10</v>
      </c>
      <c r="C458" s="14">
        <v>5</v>
      </c>
      <c r="D458" s="14">
        <f>SUM(B458:C458)</f>
        <v>15</v>
      </c>
      <c r="E458" s="14">
        <v>0</v>
      </c>
      <c r="F458" s="14">
        <v>0</v>
      </c>
      <c r="G458" s="14">
        <f>SUM(E458:F458)</f>
        <v>0</v>
      </c>
      <c r="H458" s="14">
        <f>SUM(E458,B458)</f>
        <v>10</v>
      </c>
      <c r="I458" s="14">
        <f t="shared" ref="I458:J473" si="138">SUM(F458,C458)</f>
        <v>5</v>
      </c>
      <c r="J458" s="14">
        <f t="shared" si="138"/>
        <v>15</v>
      </c>
      <c r="K458" s="15" t="s">
        <v>783</v>
      </c>
    </row>
    <row r="459" spans="1:11" ht="21.75" customHeight="1" x14ac:dyDescent="0.2">
      <c r="A459" s="13" t="s">
        <v>869</v>
      </c>
      <c r="B459" s="14">
        <v>23</v>
      </c>
      <c r="C459" s="14">
        <v>16</v>
      </c>
      <c r="D459" s="14">
        <f t="shared" ref="D459:D479" si="139">SUM(B459:C459)</f>
        <v>39</v>
      </c>
      <c r="E459" s="14">
        <v>0</v>
      </c>
      <c r="F459" s="14">
        <v>0</v>
      </c>
      <c r="G459" s="14">
        <f t="shared" ref="G459:G479" si="140">SUM(E459:F459)</f>
        <v>0</v>
      </c>
      <c r="H459" s="14">
        <f t="shared" ref="H459:H460" si="141">SUM(E459,B459)</f>
        <v>23</v>
      </c>
      <c r="I459" s="14">
        <f t="shared" ref="I459:I462" si="142">SUM(F459,C459)</f>
        <v>16</v>
      </c>
      <c r="J459" s="14">
        <f t="shared" si="138"/>
        <v>39</v>
      </c>
      <c r="K459" s="15" t="s">
        <v>152</v>
      </c>
    </row>
    <row r="460" spans="1:11" ht="21.75" customHeight="1" x14ac:dyDescent="0.2">
      <c r="A460" s="13" t="s">
        <v>298</v>
      </c>
      <c r="B460" s="14">
        <v>6</v>
      </c>
      <c r="C460" s="14">
        <v>6</v>
      </c>
      <c r="D460" s="14">
        <f t="shared" si="139"/>
        <v>12</v>
      </c>
      <c r="E460" s="14">
        <v>0</v>
      </c>
      <c r="F460" s="14">
        <v>0</v>
      </c>
      <c r="G460" s="14">
        <f t="shared" si="140"/>
        <v>0</v>
      </c>
      <c r="H460" s="14">
        <f t="shared" si="141"/>
        <v>6</v>
      </c>
      <c r="I460" s="14">
        <f t="shared" si="142"/>
        <v>6</v>
      </c>
      <c r="J460" s="14">
        <f t="shared" si="138"/>
        <v>12</v>
      </c>
      <c r="K460" s="15" t="s">
        <v>49</v>
      </c>
    </row>
    <row r="461" spans="1:11" ht="21.75" customHeight="1" x14ac:dyDescent="0.2">
      <c r="A461" s="13" t="s">
        <v>1242</v>
      </c>
      <c r="B461" s="14">
        <v>9</v>
      </c>
      <c r="C461" s="14">
        <v>3</v>
      </c>
      <c r="D461" s="14">
        <f t="shared" si="139"/>
        <v>12</v>
      </c>
      <c r="E461" s="14">
        <v>0</v>
      </c>
      <c r="F461" s="14">
        <v>0</v>
      </c>
      <c r="G461" s="14">
        <f t="shared" si="140"/>
        <v>0</v>
      </c>
      <c r="H461" s="14">
        <f>SUM(E461,B461)</f>
        <v>9</v>
      </c>
      <c r="I461" s="14">
        <f t="shared" si="142"/>
        <v>3</v>
      </c>
      <c r="J461" s="14">
        <f t="shared" si="138"/>
        <v>12</v>
      </c>
      <c r="K461" s="15" t="s">
        <v>1243</v>
      </c>
    </row>
    <row r="462" spans="1:11" ht="21.75" customHeight="1" x14ac:dyDescent="0.2">
      <c r="A462" s="13" t="s">
        <v>1244</v>
      </c>
      <c r="B462" s="14">
        <f>SUM(B458:B461)</f>
        <v>48</v>
      </c>
      <c r="C462" s="14">
        <f t="shared" ref="C462:E462" si="143">SUM(C458:C461)</f>
        <v>30</v>
      </c>
      <c r="D462" s="14">
        <f t="shared" si="139"/>
        <v>78</v>
      </c>
      <c r="E462" s="14">
        <f t="shared" si="143"/>
        <v>0</v>
      </c>
      <c r="F462" s="14">
        <v>0</v>
      </c>
      <c r="G462" s="14">
        <f t="shared" si="140"/>
        <v>0</v>
      </c>
      <c r="H462" s="14">
        <f t="shared" ref="H462:H476" si="144">SUM(E462,B462)</f>
        <v>48</v>
      </c>
      <c r="I462" s="14">
        <f t="shared" si="142"/>
        <v>30</v>
      </c>
      <c r="J462" s="14">
        <f t="shared" si="138"/>
        <v>78</v>
      </c>
      <c r="K462" s="15" t="s">
        <v>1342</v>
      </c>
    </row>
    <row r="463" spans="1:11" ht="21.75" customHeight="1" x14ac:dyDescent="0.2">
      <c r="A463" s="13" t="s">
        <v>1246</v>
      </c>
      <c r="B463" s="14">
        <v>86</v>
      </c>
      <c r="C463" s="14">
        <v>30</v>
      </c>
      <c r="D463" s="14">
        <f t="shared" si="139"/>
        <v>116</v>
      </c>
      <c r="E463" s="14">
        <v>1</v>
      </c>
      <c r="F463" s="14">
        <v>0</v>
      </c>
      <c r="G463" s="14">
        <f t="shared" si="140"/>
        <v>1</v>
      </c>
      <c r="H463" s="14">
        <f t="shared" si="144"/>
        <v>87</v>
      </c>
      <c r="I463" s="14">
        <f t="shared" ref="I463:J479" si="145">SUM(F463,C463)</f>
        <v>30</v>
      </c>
      <c r="J463" s="14">
        <f t="shared" si="138"/>
        <v>117</v>
      </c>
      <c r="K463" s="15" t="s">
        <v>1247</v>
      </c>
    </row>
    <row r="464" spans="1:11" ht="21.75" customHeight="1" x14ac:dyDescent="0.2">
      <c r="A464" s="13" t="s">
        <v>1248</v>
      </c>
      <c r="B464" s="14">
        <v>12</v>
      </c>
      <c r="C464" s="14">
        <v>55</v>
      </c>
      <c r="D464" s="14">
        <f t="shared" si="139"/>
        <v>67</v>
      </c>
      <c r="E464" s="14">
        <v>0</v>
      </c>
      <c r="F464" s="14">
        <v>0</v>
      </c>
      <c r="G464" s="14">
        <f t="shared" si="140"/>
        <v>0</v>
      </c>
      <c r="H464" s="14">
        <f t="shared" si="144"/>
        <v>12</v>
      </c>
      <c r="I464" s="14">
        <f t="shared" si="145"/>
        <v>55</v>
      </c>
      <c r="J464" s="14">
        <f t="shared" si="138"/>
        <v>67</v>
      </c>
      <c r="K464" s="15" t="s">
        <v>1249</v>
      </c>
    </row>
    <row r="465" spans="1:11" ht="21.75" customHeight="1" x14ac:dyDescent="0.2">
      <c r="A465" s="13" t="s">
        <v>1323</v>
      </c>
      <c r="B465" s="14">
        <v>14</v>
      </c>
      <c r="C465" s="14">
        <v>10</v>
      </c>
      <c r="D465" s="14">
        <f t="shared" si="139"/>
        <v>24</v>
      </c>
      <c r="E465" s="14">
        <v>0</v>
      </c>
      <c r="F465" s="14">
        <v>0</v>
      </c>
      <c r="G465" s="14">
        <f t="shared" si="140"/>
        <v>0</v>
      </c>
      <c r="H465" s="14">
        <f t="shared" si="144"/>
        <v>14</v>
      </c>
      <c r="I465" s="14">
        <f t="shared" si="145"/>
        <v>10</v>
      </c>
      <c r="J465" s="14">
        <f t="shared" si="138"/>
        <v>24</v>
      </c>
      <c r="K465" s="15" t="s">
        <v>1251</v>
      </c>
    </row>
    <row r="466" spans="1:11" ht="21.75" customHeight="1" x14ac:dyDescent="0.2">
      <c r="A466" s="13" t="s">
        <v>1252</v>
      </c>
      <c r="B466" s="14">
        <v>47</v>
      </c>
      <c r="C466" s="14">
        <v>10</v>
      </c>
      <c r="D466" s="14">
        <f t="shared" si="139"/>
        <v>57</v>
      </c>
      <c r="E466" s="14">
        <v>0</v>
      </c>
      <c r="F466" s="14">
        <v>0</v>
      </c>
      <c r="G466" s="14">
        <f t="shared" si="140"/>
        <v>0</v>
      </c>
      <c r="H466" s="14">
        <f t="shared" si="144"/>
        <v>47</v>
      </c>
      <c r="I466" s="14">
        <f t="shared" si="145"/>
        <v>10</v>
      </c>
      <c r="J466" s="14">
        <f t="shared" si="138"/>
        <v>57</v>
      </c>
      <c r="K466" s="15" t="s">
        <v>1253</v>
      </c>
    </row>
    <row r="467" spans="1:11" ht="21.75" customHeight="1" x14ac:dyDescent="0.2">
      <c r="A467" s="13" t="s">
        <v>1254</v>
      </c>
      <c r="B467" s="14">
        <v>46</v>
      </c>
      <c r="C467" s="14">
        <v>4</v>
      </c>
      <c r="D467" s="14">
        <f t="shared" si="139"/>
        <v>50</v>
      </c>
      <c r="E467" s="14">
        <v>0</v>
      </c>
      <c r="F467" s="14">
        <v>0</v>
      </c>
      <c r="G467" s="14">
        <f t="shared" si="140"/>
        <v>0</v>
      </c>
      <c r="H467" s="14">
        <f t="shared" si="144"/>
        <v>46</v>
      </c>
      <c r="I467" s="14">
        <f t="shared" si="145"/>
        <v>4</v>
      </c>
      <c r="J467" s="14">
        <f t="shared" si="138"/>
        <v>50</v>
      </c>
      <c r="K467" s="15" t="s">
        <v>1255</v>
      </c>
    </row>
    <row r="468" spans="1:11" ht="21.75" customHeight="1" x14ac:dyDescent="0.2">
      <c r="A468" s="13" t="s">
        <v>1256</v>
      </c>
      <c r="B468" s="14">
        <v>24</v>
      </c>
      <c r="C468" s="14">
        <v>6</v>
      </c>
      <c r="D468" s="14">
        <f t="shared" si="139"/>
        <v>30</v>
      </c>
      <c r="E468" s="14">
        <v>0</v>
      </c>
      <c r="F468" s="14">
        <v>0</v>
      </c>
      <c r="G468" s="14">
        <f t="shared" si="140"/>
        <v>0</v>
      </c>
      <c r="H468" s="14">
        <f t="shared" si="144"/>
        <v>24</v>
      </c>
      <c r="I468" s="14">
        <f t="shared" si="145"/>
        <v>6</v>
      </c>
      <c r="J468" s="14">
        <f t="shared" si="138"/>
        <v>30</v>
      </c>
      <c r="K468" s="15" t="s">
        <v>1257</v>
      </c>
    </row>
    <row r="469" spans="1:11" ht="21.75" customHeight="1" x14ac:dyDescent="0.2">
      <c r="A469" s="13" t="s">
        <v>1258</v>
      </c>
      <c r="B469" s="14">
        <v>129</v>
      </c>
      <c r="C469" s="14">
        <v>50</v>
      </c>
      <c r="D469" s="14">
        <f t="shared" si="139"/>
        <v>179</v>
      </c>
      <c r="E469" s="14">
        <v>0</v>
      </c>
      <c r="F469" s="14">
        <v>0</v>
      </c>
      <c r="G469" s="14">
        <f t="shared" si="140"/>
        <v>0</v>
      </c>
      <c r="H469" s="14">
        <f t="shared" si="144"/>
        <v>129</v>
      </c>
      <c r="I469" s="14">
        <f t="shared" si="145"/>
        <v>50</v>
      </c>
      <c r="J469" s="14">
        <f t="shared" si="138"/>
        <v>179</v>
      </c>
      <c r="K469" s="15" t="s">
        <v>1259</v>
      </c>
    </row>
    <row r="470" spans="1:11" ht="21.75" customHeight="1" x14ac:dyDescent="0.2">
      <c r="A470" s="13" t="s">
        <v>1260</v>
      </c>
      <c r="B470" s="14">
        <v>35</v>
      </c>
      <c r="C470" s="14">
        <v>26</v>
      </c>
      <c r="D470" s="14">
        <f t="shared" si="139"/>
        <v>61</v>
      </c>
      <c r="E470" s="14">
        <v>1</v>
      </c>
      <c r="F470" s="14">
        <v>0</v>
      </c>
      <c r="G470" s="14">
        <f t="shared" si="140"/>
        <v>1</v>
      </c>
      <c r="H470" s="14">
        <f t="shared" si="144"/>
        <v>36</v>
      </c>
      <c r="I470" s="14">
        <f t="shared" si="145"/>
        <v>26</v>
      </c>
      <c r="J470" s="14">
        <f t="shared" si="138"/>
        <v>62</v>
      </c>
      <c r="K470" s="15" t="s">
        <v>1261</v>
      </c>
    </row>
    <row r="471" spans="1:11" ht="21.75" customHeight="1" x14ac:dyDescent="0.2">
      <c r="A471" s="13" t="s">
        <v>1262</v>
      </c>
      <c r="B471" s="14">
        <v>20</v>
      </c>
      <c r="C471" s="14">
        <v>10</v>
      </c>
      <c r="D471" s="14">
        <f t="shared" si="139"/>
        <v>30</v>
      </c>
      <c r="E471" s="14">
        <v>0</v>
      </c>
      <c r="F471" s="14">
        <v>0</v>
      </c>
      <c r="G471" s="14">
        <f t="shared" si="140"/>
        <v>0</v>
      </c>
      <c r="H471" s="14">
        <f t="shared" si="144"/>
        <v>20</v>
      </c>
      <c r="I471" s="14">
        <f t="shared" si="145"/>
        <v>10</v>
      </c>
      <c r="J471" s="14">
        <f t="shared" si="138"/>
        <v>30</v>
      </c>
      <c r="K471" s="15" t="s">
        <v>1263</v>
      </c>
    </row>
    <row r="472" spans="1:11" ht="21.75" customHeight="1" x14ac:dyDescent="0.2">
      <c r="A472" s="13" t="s">
        <v>1360</v>
      </c>
      <c r="B472" s="14">
        <v>81</v>
      </c>
      <c r="C472" s="14">
        <v>20</v>
      </c>
      <c r="D472" s="14">
        <f t="shared" si="139"/>
        <v>101</v>
      </c>
      <c r="E472" s="14">
        <v>0</v>
      </c>
      <c r="F472" s="14">
        <v>0</v>
      </c>
      <c r="G472" s="14">
        <f t="shared" si="140"/>
        <v>0</v>
      </c>
      <c r="H472" s="14">
        <f t="shared" si="144"/>
        <v>81</v>
      </c>
      <c r="I472" s="14">
        <f t="shared" si="145"/>
        <v>20</v>
      </c>
      <c r="J472" s="14">
        <f t="shared" si="138"/>
        <v>101</v>
      </c>
      <c r="K472" s="15" t="s">
        <v>1265</v>
      </c>
    </row>
    <row r="473" spans="1:11" ht="21.75" customHeight="1" x14ac:dyDescent="0.2">
      <c r="A473" s="13" t="s">
        <v>1266</v>
      </c>
      <c r="B473" s="14">
        <v>44</v>
      </c>
      <c r="C473" s="14">
        <v>17</v>
      </c>
      <c r="D473" s="14">
        <f t="shared" si="139"/>
        <v>61</v>
      </c>
      <c r="E473" s="14">
        <v>0</v>
      </c>
      <c r="F473" s="14">
        <v>0</v>
      </c>
      <c r="G473" s="14">
        <f t="shared" si="140"/>
        <v>0</v>
      </c>
      <c r="H473" s="14">
        <f t="shared" si="144"/>
        <v>44</v>
      </c>
      <c r="I473" s="14">
        <f t="shared" si="145"/>
        <v>17</v>
      </c>
      <c r="J473" s="14">
        <f t="shared" si="138"/>
        <v>61</v>
      </c>
      <c r="K473" s="15" t="s">
        <v>1267</v>
      </c>
    </row>
    <row r="474" spans="1:11" ht="21.75" customHeight="1" x14ac:dyDescent="0.2">
      <c r="A474" s="13" t="s">
        <v>1268</v>
      </c>
      <c r="B474" s="14">
        <v>42</v>
      </c>
      <c r="C474" s="14">
        <v>23</v>
      </c>
      <c r="D474" s="14">
        <f t="shared" si="139"/>
        <v>65</v>
      </c>
      <c r="E474" s="14">
        <v>0</v>
      </c>
      <c r="F474" s="14">
        <v>0</v>
      </c>
      <c r="G474" s="14">
        <f t="shared" si="140"/>
        <v>0</v>
      </c>
      <c r="H474" s="14">
        <f t="shared" si="144"/>
        <v>42</v>
      </c>
      <c r="I474" s="14">
        <f t="shared" si="145"/>
        <v>23</v>
      </c>
      <c r="J474" s="14">
        <f t="shared" si="145"/>
        <v>65</v>
      </c>
      <c r="K474" s="15" t="s">
        <v>1269</v>
      </c>
    </row>
    <row r="475" spans="1:11" ht="21.75" customHeight="1" x14ac:dyDescent="0.2">
      <c r="A475" s="13" t="s">
        <v>1361</v>
      </c>
      <c r="B475" s="14">
        <v>46</v>
      </c>
      <c r="C475" s="14">
        <v>21</v>
      </c>
      <c r="D475" s="14">
        <f t="shared" si="139"/>
        <v>67</v>
      </c>
      <c r="E475" s="14">
        <v>1</v>
      </c>
      <c r="F475" s="14">
        <v>0</v>
      </c>
      <c r="G475" s="14">
        <f t="shared" si="140"/>
        <v>1</v>
      </c>
      <c r="H475" s="14">
        <f t="shared" si="144"/>
        <v>47</v>
      </c>
      <c r="I475" s="14">
        <f t="shared" si="145"/>
        <v>21</v>
      </c>
      <c r="J475" s="14">
        <f t="shared" si="145"/>
        <v>68</v>
      </c>
      <c r="K475" s="15" t="s">
        <v>1271</v>
      </c>
    </row>
    <row r="476" spans="1:11" ht="21.75" customHeight="1" x14ac:dyDescent="0.2">
      <c r="A476" s="13" t="s">
        <v>1362</v>
      </c>
      <c r="B476" s="14">
        <v>48</v>
      </c>
      <c r="C476" s="14">
        <v>26</v>
      </c>
      <c r="D476" s="14">
        <f t="shared" si="139"/>
        <v>74</v>
      </c>
      <c r="E476" s="14">
        <v>0</v>
      </c>
      <c r="F476" s="14">
        <v>0</v>
      </c>
      <c r="G476" s="14">
        <f t="shared" si="140"/>
        <v>0</v>
      </c>
      <c r="H476" s="14">
        <f t="shared" si="144"/>
        <v>48</v>
      </c>
      <c r="I476" s="14">
        <f t="shared" si="145"/>
        <v>26</v>
      </c>
      <c r="J476" s="14">
        <f t="shared" si="145"/>
        <v>74</v>
      </c>
      <c r="K476" s="15" t="s">
        <v>1273</v>
      </c>
    </row>
    <row r="477" spans="1:11" ht="21.75" customHeight="1" x14ac:dyDescent="0.2">
      <c r="A477" s="13" t="s">
        <v>1274</v>
      </c>
      <c r="B477" s="14">
        <v>50</v>
      </c>
      <c r="C477" s="14">
        <v>12</v>
      </c>
      <c r="D477" s="14">
        <f t="shared" si="139"/>
        <v>62</v>
      </c>
      <c r="E477" s="14">
        <v>0</v>
      </c>
      <c r="F477" s="14">
        <v>0</v>
      </c>
      <c r="G477" s="14">
        <f t="shared" si="140"/>
        <v>0</v>
      </c>
      <c r="H477" s="14">
        <f>SUM(E477,B477)</f>
        <v>50</v>
      </c>
      <c r="I477" s="14">
        <f t="shared" si="145"/>
        <v>12</v>
      </c>
      <c r="J477" s="14">
        <f t="shared" si="145"/>
        <v>62</v>
      </c>
      <c r="K477" s="15" t="s">
        <v>1275</v>
      </c>
    </row>
    <row r="478" spans="1:11" ht="21.75" customHeight="1" x14ac:dyDescent="0.2">
      <c r="A478" s="13" t="s">
        <v>1276</v>
      </c>
      <c r="B478" s="14">
        <v>40</v>
      </c>
      <c r="C478" s="14">
        <v>5</v>
      </c>
      <c r="D478" s="14">
        <f t="shared" si="139"/>
        <v>45</v>
      </c>
      <c r="E478" s="14">
        <v>0</v>
      </c>
      <c r="F478" s="14">
        <v>0</v>
      </c>
      <c r="G478" s="14">
        <f t="shared" si="140"/>
        <v>0</v>
      </c>
      <c r="H478" s="14">
        <f>SUM(E478,B478)</f>
        <v>40</v>
      </c>
      <c r="I478" s="14">
        <f t="shared" si="145"/>
        <v>5</v>
      </c>
      <c r="J478" s="14">
        <f t="shared" si="145"/>
        <v>45</v>
      </c>
      <c r="K478" s="15" t="s">
        <v>1352</v>
      </c>
    </row>
    <row r="479" spans="1:11" ht="21.75" customHeight="1" thickBot="1" x14ac:dyDescent="0.25">
      <c r="A479" s="22" t="s">
        <v>1278</v>
      </c>
      <c r="B479" s="23">
        <v>75</v>
      </c>
      <c r="C479" s="23">
        <v>33</v>
      </c>
      <c r="D479" s="23">
        <f t="shared" si="139"/>
        <v>108</v>
      </c>
      <c r="E479" s="23">
        <v>0</v>
      </c>
      <c r="F479" s="23">
        <v>0</v>
      </c>
      <c r="G479" s="23">
        <f t="shared" si="140"/>
        <v>0</v>
      </c>
      <c r="H479" s="23">
        <f t="shared" ref="H479" si="146">SUM(E479,B479)</f>
        <v>75</v>
      </c>
      <c r="I479" s="23">
        <f t="shared" si="145"/>
        <v>33</v>
      </c>
      <c r="J479" s="23">
        <f t="shared" si="145"/>
        <v>108</v>
      </c>
      <c r="K479" s="24" t="s">
        <v>1279</v>
      </c>
    </row>
    <row r="480" spans="1:11" s="60" customFormat="1" ht="21.75" customHeight="1" thickTop="1" x14ac:dyDescent="0.2">
      <c r="A480" s="69"/>
      <c r="B480" s="59"/>
      <c r="C480" s="59"/>
      <c r="D480" s="59"/>
      <c r="E480" s="59"/>
      <c r="F480" s="59"/>
      <c r="G480" s="59"/>
      <c r="H480" s="59"/>
      <c r="I480" s="59"/>
      <c r="J480" s="59"/>
      <c r="K480" s="62"/>
    </row>
    <row r="481" spans="1:11" s="60" customFormat="1" ht="21.75" customHeight="1" x14ac:dyDescent="0.2">
      <c r="A481" s="69"/>
      <c r="B481" s="59"/>
      <c r="C481" s="59"/>
      <c r="D481" s="59"/>
      <c r="E481" s="59"/>
      <c r="F481" s="59"/>
      <c r="G481" s="59"/>
      <c r="H481" s="59"/>
      <c r="I481" s="59"/>
      <c r="J481" s="59"/>
      <c r="K481" s="62"/>
    </row>
    <row r="482" spans="1:11" s="60" customFormat="1" ht="21.75" customHeight="1" x14ac:dyDescent="0.2">
      <c r="A482" s="69"/>
      <c r="B482" s="59"/>
      <c r="C482" s="59"/>
      <c r="D482" s="59"/>
      <c r="E482" s="59"/>
      <c r="F482" s="59"/>
      <c r="G482" s="59"/>
      <c r="H482" s="59"/>
      <c r="I482" s="59"/>
      <c r="J482" s="59"/>
      <c r="K482" s="62"/>
    </row>
    <row r="483" spans="1:11" s="99" customFormat="1" ht="21.75" customHeight="1" x14ac:dyDescent="0.2">
      <c r="A483" s="69"/>
      <c r="B483" s="98"/>
      <c r="C483" s="98"/>
      <c r="D483" s="98"/>
      <c r="E483" s="98"/>
      <c r="F483" s="98"/>
      <c r="G483" s="98"/>
      <c r="H483" s="98"/>
      <c r="I483" s="98"/>
      <c r="J483" s="98"/>
      <c r="K483" s="100"/>
    </row>
    <row r="484" spans="1:11" ht="16.5" thickBot="1" x14ac:dyDescent="0.25">
      <c r="A484" s="10" t="s">
        <v>2017</v>
      </c>
      <c r="K484" s="12" t="s">
        <v>2016</v>
      </c>
    </row>
    <row r="485" spans="1:11" ht="20.25" customHeight="1" thickTop="1" x14ac:dyDescent="0.25">
      <c r="A485" s="111" t="s">
        <v>0</v>
      </c>
      <c r="B485" s="110" t="s">
        <v>1</v>
      </c>
      <c r="C485" s="110"/>
      <c r="D485" s="110"/>
      <c r="E485" s="110" t="s">
        <v>2</v>
      </c>
      <c r="F485" s="110"/>
      <c r="G485" s="110"/>
      <c r="H485" s="110" t="s">
        <v>3</v>
      </c>
      <c r="I485" s="110"/>
      <c r="J485" s="110"/>
      <c r="K485" s="111" t="s">
        <v>4</v>
      </c>
    </row>
    <row r="486" spans="1:11" ht="20.25" customHeight="1" x14ac:dyDescent="0.25">
      <c r="A486" s="112"/>
      <c r="B486" s="109" t="s">
        <v>5</v>
      </c>
      <c r="C486" s="109"/>
      <c r="D486" s="109"/>
      <c r="E486" s="109" t="s">
        <v>6</v>
      </c>
      <c r="F486" s="109"/>
      <c r="G486" s="109"/>
      <c r="H486" s="109" t="s">
        <v>7</v>
      </c>
      <c r="I486" s="109"/>
      <c r="J486" s="109"/>
      <c r="K486" s="112"/>
    </row>
    <row r="487" spans="1:11" ht="20.25" customHeight="1" x14ac:dyDescent="0.25">
      <c r="A487" s="112"/>
      <c r="B487" s="56" t="s">
        <v>153</v>
      </c>
      <c r="C487" s="56" t="s">
        <v>67</v>
      </c>
      <c r="D487" s="56" t="s">
        <v>10</v>
      </c>
      <c r="E487" s="56" t="s">
        <v>153</v>
      </c>
      <c r="F487" s="56" t="s">
        <v>67</v>
      </c>
      <c r="G487" s="56" t="s">
        <v>10</v>
      </c>
      <c r="H487" s="56" t="s">
        <v>153</v>
      </c>
      <c r="I487" s="56" t="s">
        <v>67</v>
      </c>
      <c r="J487" s="56" t="s">
        <v>10</v>
      </c>
      <c r="K487" s="112"/>
    </row>
    <row r="488" spans="1:11" ht="20.25" customHeight="1" thickBot="1" x14ac:dyDescent="0.3">
      <c r="A488" s="113"/>
      <c r="B488" s="6" t="s">
        <v>11</v>
      </c>
      <c r="C488" s="6" t="s">
        <v>12</v>
      </c>
      <c r="D488" s="6" t="s">
        <v>7</v>
      </c>
      <c r="E488" s="6" t="s">
        <v>11</v>
      </c>
      <c r="F488" s="6" t="s">
        <v>12</v>
      </c>
      <c r="G488" s="6" t="s">
        <v>7</v>
      </c>
      <c r="H488" s="6" t="s">
        <v>11</v>
      </c>
      <c r="I488" s="6" t="s">
        <v>12</v>
      </c>
      <c r="J488" s="6" t="s">
        <v>7</v>
      </c>
      <c r="K488" s="113"/>
    </row>
    <row r="489" spans="1:11" ht="26.25" customHeight="1" x14ac:dyDescent="0.2">
      <c r="A489" s="13" t="s">
        <v>1280</v>
      </c>
      <c r="B489" s="14">
        <v>18</v>
      </c>
      <c r="C489" s="14">
        <v>9</v>
      </c>
      <c r="D489" s="14">
        <f>SUM(B489:C489)</f>
        <v>27</v>
      </c>
      <c r="E489" s="14">
        <v>0</v>
      </c>
      <c r="F489" s="14">
        <v>0</v>
      </c>
      <c r="G489" s="14">
        <f>SUM(E489:F489)</f>
        <v>0</v>
      </c>
      <c r="H489" s="14">
        <f>SUM(E489,B489)</f>
        <v>18</v>
      </c>
      <c r="I489" s="14">
        <f t="shared" ref="I489:J495" si="147">SUM(F489,C489)</f>
        <v>9</v>
      </c>
      <c r="J489" s="14">
        <f t="shared" si="147"/>
        <v>27</v>
      </c>
      <c r="K489" s="15" t="s">
        <v>1281</v>
      </c>
    </row>
    <row r="490" spans="1:11" ht="26.25" customHeight="1" x14ac:dyDescent="0.2">
      <c r="A490" s="13" t="s">
        <v>1282</v>
      </c>
      <c r="B490" s="14">
        <v>53</v>
      </c>
      <c r="C490" s="14">
        <v>9</v>
      </c>
      <c r="D490" s="14">
        <f t="shared" ref="D490:D495" si="148">SUM(B490:C490)</f>
        <v>62</v>
      </c>
      <c r="E490" s="14">
        <v>0</v>
      </c>
      <c r="F490" s="14">
        <v>0</v>
      </c>
      <c r="G490" s="14">
        <f t="shared" ref="G490:G495" si="149">SUM(E490:F490)</f>
        <v>0</v>
      </c>
      <c r="H490" s="14">
        <f>SUM(E490,B490)</f>
        <v>53</v>
      </c>
      <c r="I490" s="14">
        <f t="shared" ref="I490:I521" si="150">SUM(F490,C490)</f>
        <v>9</v>
      </c>
      <c r="J490" s="14">
        <f t="shared" si="147"/>
        <v>62</v>
      </c>
      <c r="K490" s="15" t="s">
        <v>1283</v>
      </c>
    </row>
    <row r="491" spans="1:11" ht="26.25" customHeight="1" x14ac:dyDescent="0.2">
      <c r="A491" s="13" t="s">
        <v>1363</v>
      </c>
      <c r="B491" s="14">
        <v>18</v>
      </c>
      <c r="C491" s="14">
        <v>3</v>
      </c>
      <c r="D491" s="14">
        <f t="shared" si="148"/>
        <v>21</v>
      </c>
      <c r="E491" s="14">
        <v>0</v>
      </c>
      <c r="F491" s="14">
        <v>0</v>
      </c>
      <c r="G491" s="14">
        <f t="shared" si="149"/>
        <v>0</v>
      </c>
      <c r="H491" s="14">
        <f t="shared" ref="H491:H521" si="151">SUM(E491,B491)</f>
        <v>18</v>
      </c>
      <c r="I491" s="14">
        <f t="shared" si="150"/>
        <v>3</v>
      </c>
      <c r="J491" s="14">
        <f t="shared" si="147"/>
        <v>21</v>
      </c>
      <c r="K491" s="15" t="s">
        <v>1285</v>
      </c>
    </row>
    <row r="492" spans="1:11" ht="26.25" customHeight="1" x14ac:dyDescent="0.2">
      <c r="A492" s="13" t="s">
        <v>1364</v>
      </c>
      <c r="B492" s="14">
        <v>24</v>
      </c>
      <c r="C492" s="14">
        <v>10</v>
      </c>
      <c r="D492" s="14">
        <f t="shared" si="148"/>
        <v>34</v>
      </c>
      <c r="E492" s="14">
        <v>0</v>
      </c>
      <c r="F492" s="14">
        <v>0</v>
      </c>
      <c r="G492" s="14">
        <f t="shared" si="149"/>
        <v>0</v>
      </c>
      <c r="H492" s="14">
        <f t="shared" si="151"/>
        <v>24</v>
      </c>
      <c r="I492" s="14">
        <f t="shared" si="150"/>
        <v>10</v>
      </c>
      <c r="J492" s="14">
        <f t="shared" si="147"/>
        <v>34</v>
      </c>
      <c r="K492" s="15" t="s">
        <v>1287</v>
      </c>
    </row>
    <row r="493" spans="1:11" ht="26.25" customHeight="1" x14ac:dyDescent="0.2">
      <c r="A493" s="13" t="s">
        <v>1288</v>
      </c>
      <c r="B493" s="14">
        <v>40</v>
      </c>
      <c r="C493" s="14">
        <v>18</v>
      </c>
      <c r="D493" s="14">
        <f t="shared" si="148"/>
        <v>58</v>
      </c>
      <c r="E493" s="14">
        <v>0</v>
      </c>
      <c r="F493" s="14">
        <v>0</v>
      </c>
      <c r="G493" s="14">
        <f t="shared" si="149"/>
        <v>0</v>
      </c>
      <c r="H493" s="14">
        <f t="shared" si="151"/>
        <v>40</v>
      </c>
      <c r="I493" s="14">
        <f t="shared" si="150"/>
        <v>18</v>
      </c>
      <c r="J493" s="14">
        <f t="shared" si="147"/>
        <v>58</v>
      </c>
      <c r="K493" s="15" t="s">
        <v>1289</v>
      </c>
    </row>
    <row r="494" spans="1:11" ht="26.25" customHeight="1" x14ac:dyDescent="0.2">
      <c r="A494" s="13" t="s">
        <v>1365</v>
      </c>
      <c r="B494" s="14">
        <v>56</v>
      </c>
      <c r="C494" s="14">
        <v>10</v>
      </c>
      <c r="D494" s="14">
        <f t="shared" si="148"/>
        <v>66</v>
      </c>
      <c r="E494" s="14">
        <v>1</v>
      </c>
      <c r="F494" s="14">
        <v>0</v>
      </c>
      <c r="G494" s="14">
        <f t="shared" si="149"/>
        <v>1</v>
      </c>
      <c r="H494" s="14">
        <f t="shared" si="151"/>
        <v>57</v>
      </c>
      <c r="I494" s="14">
        <f t="shared" si="150"/>
        <v>10</v>
      </c>
      <c r="J494" s="14">
        <f t="shared" si="147"/>
        <v>67</v>
      </c>
      <c r="K494" s="15" t="s">
        <v>1293</v>
      </c>
    </row>
    <row r="495" spans="1:11" ht="26.25" customHeight="1" x14ac:dyDescent="0.2">
      <c r="A495" s="13" t="s">
        <v>1471</v>
      </c>
      <c r="B495" s="14">
        <v>48</v>
      </c>
      <c r="C495" s="14">
        <v>26</v>
      </c>
      <c r="D495" s="14">
        <f t="shared" si="148"/>
        <v>74</v>
      </c>
      <c r="E495" s="14">
        <v>1</v>
      </c>
      <c r="F495" s="14">
        <v>0</v>
      </c>
      <c r="G495" s="14">
        <f t="shared" si="149"/>
        <v>1</v>
      </c>
      <c r="H495" s="14">
        <f t="shared" si="151"/>
        <v>49</v>
      </c>
      <c r="I495" s="14">
        <f t="shared" si="150"/>
        <v>26</v>
      </c>
      <c r="J495" s="14">
        <f t="shared" si="147"/>
        <v>75</v>
      </c>
      <c r="K495" s="15" t="s">
        <v>1275</v>
      </c>
    </row>
    <row r="496" spans="1:11" ht="26.25" customHeight="1" x14ac:dyDescent="0.2">
      <c r="A496" s="13" t="s">
        <v>1294</v>
      </c>
      <c r="B496" s="14"/>
      <c r="C496" s="14"/>
      <c r="D496" s="14"/>
      <c r="E496" s="14"/>
      <c r="F496" s="14"/>
      <c r="G496" s="14"/>
      <c r="H496" s="14"/>
      <c r="I496" s="14"/>
      <c r="J496" s="14"/>
      <c r="K496" s="15" t="s">
        <v>1295</v>
      </c>
    </row>
    <row r="497" spans="1:11" ht="26.25" customHeight="1" x14ac:dyDescent="0.2">
      <c r="A497" s="13" t="s">
        <v>18</v>
      </c>
      <c r="B497" s="14">
        <v>13</v>
      </c>
      <c r="C497" s="14">
        <v>13</v>
      </c>
      <c r="D497" s="14">
        <f>SUM(B497:C497)</f>
        <v>26</v>
      </c>
      <c r="E497" s="14">
        <v>0</v>
      </c>
      <c r="F497" s="14">
        <v>0</v>
      </c>
      <c r="G497" s="14">
        <f>SUM(E497:F497)</f>
        <v>0</v>
      </c>
      <c r="H497" s="14">
        <f t="shared" si="151"/>
        <v>13</v>
      </c>
      <c r="I497" s="14">
        <f t="shared" si="150"/>
        <v>13</v>
      </c>
      <c r="J497" s="14">
        <f t="shared" ref="J497:J521" si="152">SUM(D497,G497)</f>
        <v>26</v>
      </c>
      <c r="K497" s="15" t="s">
        <v>19</v>
      </c>
    </row>
    <row r="498" spans="1:11" ht="26.25" customHeight="1" x14ac:dyDescent="0.2">
      <c r="A498" s="13" t="s">
        <v>490</v>
      </c>
      <c r="B498" s="14">
        <v>14</v>
      </c>
      <c r="C498" s="14">
        <v>7</v>
      </c>
      <c r="D498" s="14">
        <f t="shared" ref="D498:D501" si="153">SUM(B498:C498)</f>
        <v>21</v>
      </c>
      <c r="E498" s="14">
        <v>0</v>
      </c>
      <c r="F498" s="14">
        <v>0</v>
      </c>
      <c r="G498" s="14">
        <f t="shared" ref="G498:G501" si="154">SUM(E498:F498)</f>
        <v>0</v>
      </c>
      <c r="H498" s="14">
        <f t="shared" si="151"/>
        <v>14</v>
      </c>
      <c r="I498" s="14">
        <f t="shared" si="150"/>
        <v>7</v>
      </c>
      <c r="J498" s="14">
        <f t="shared" si="152"/>
        <v>21</v>
      </c>
      <c r="K498" s="15" t="s">
        <v>330</v>
      </c>
    </row>
    <row r="499" spans="1:11" ht="26.25" customHeight="1" x14ac:dyDescent="0.2">
      <c r="A499" s="13" t="s">
        <v>64</v>
      </c>
      <c r="B499" s="14">
        <v>19</v>
      </c>
      <c r="C499" s="14">
        <v>10</v>
      </c>
      <c r="D499" s="14">
        <f t="shared" si="153"/>
        <v>29</v>
      </c>
      <c r="E499" s="14">
        <v>0</v>
      </c>
      <c r="F499" s="14">
        <v>0</v>
      </c>
      <c r="G499" s="14">
        <f t="shared" si="154"/>
        <v>0</v>
      </c>
      <c r="H499" s="14">
        <f t="shared" si="151"/>
        <v>19</v>
      </c>
      <c r="I499" s="14">
        <f t="shared" si="150"/>
        <v>10</v>
      </c>
      <c r="J499" s="14">
        <f t="shared" si="152"/>
        <v>29</v>
      </c>
      <c r="K499" s="15" t="s">
        <v>25</v>
      </c>
    </row>
    <row r="500" spans="1:11" ht="26.25" customHeight="1" x14ac:dyDescent="0.2">
      <c r="A500" s="13" t="s">
        <v>298</v>
      </c>
      <c r="B500" s="14">
        <v>8</v>
      </c>
      <c r="C500" s="14">
        <v>1</v>
      </c>
      <c r="D500" s="14">
        <f t="shared" si="153"/>
        <v>9</v>
      </c>
      <c r="E500" s="14">
        <v>0</v>
      </c>
      <c r="F500" s="14">
        <v>0</v>
      </c>
      <c r="G500" s="14">
        <f t="shared" si="154"/>
        <v>0</v>
      </c>
      <c r="H500" s="14">
        <f t="shared" si="151"/>
        <v>8</v>
      </c>
      <c r="I500" s="14">
        <f t="shared" si="150"/>
        <v>1</v>
      </c>
      <c r="J500" s="14">
        <f t="shared" si="152"/>
        <v>9</v>
      </c>
      <c r="K500" s="15" t="s">
        <v>49</v>
      </c>
    </row>
    <row r="501" spans="1:11" ht="26.25" customHeight="1" x14ac:dyDescent="0.2">
      <c r="A501" s="13" t="s">
        <v>94</v>
      </c>
      <c r="B501" s="14">
        <v>0</v>
      </c>
      <c r="C501" s="14">
        <v>2</v>
      </c>
      <c r="D501" s="14">
        <f t="shared" si="153"/>
        <v>2</v>
      </c>
      <c r="E501" s="14">
        <v>0</v>
      </c>
      <c r="F501" s="14">
        <v>0</v>
      </c>
      <c r="G501" s="14">
        <f t="shared" si="154"/>
        <v>0</v>
      </c>
      <c r="H501" s="14">
        <f t="shared" si="151"/>
        <v>0</v>
      </c>
      <c r="I501" s="14">
        <f t="shared" si="150"/>
        <v>2</v>
      </c>
      <c r="J501" s="14">
        <f t="shared" si="152"/>
        <v>2</v>
      </c>
      <c r="K501" s="15" t="s">
        <v>95</v>
      </c>
    </row>
    <row r="502" spans="1:11" ht="26.25" customHeight="1" thickBot="1" x14ac:dyDescent="0.25">
      <c r="A502" s="22" t="s">
        <v>1296</v>
      </c>
      <c r="B502" s="23">
        <f>SUM(B497:B501)</f>
        <v>54</v>
      </c>
      <c r="C502" s="23">
        <f t="shared" ref="C502" si="155">SUM(C497:C501)</f>
        <v>33</v>
      </c>
      <c r="D502" s="23">
        <f>SUM(B502:C502)</f>
        <v>87</v>
      </c>
      <c r="E502" s="23">
        <v>0</v>
      </c>
      <c r="F502" s="23">
        <v>0</v>
      </c>
      <c r="G502" s="23">
        <f>SUM(E502:F502)</f>
        <v>0</v>
      </c>
      <c r="H502" s="23">
        <f t="shared" si="151"/>
        <v>54</v>
      </c>
      <c r="I502" s="23">
        <f t="shared" si="150"/>
        <v>33</v>
      </c>
      <c r="J502" s="23">
        <f t="shared" si="152"/>
        <v>87</v>
      </c>
      <c r="K502" s="24" t="s">
        <v>1525</v>
      </c>
    </row>
    <row r="503" spans="1:11" ht="21.75" customHeight="1" thickTop="1" x14ac:dyDescent="0.2"/>
    <row r="504" spans="1:11" ht="21.75" customHeight="1" x14ac:dyDescent="0.2"/>
    <row r="505" spans="1:11" ht="21.75" customHeight="1" x14ac:dyDescent="0.2"/>
    <row r="506" spans="1:11" s="99" customFormat="1" ht="21.75" customHeight="1" x14ac:dyDescent="0.2"/>
    <row r="507" spans="1:11" s="99" customFormat="1" ht="21.75" customHeight="1" x14ac:dyDescent="0.2"/>
    <row r="508" spans="1:11" s="99" customFormat="1" ht="21.75" customHeight="1" x14ac:dyDescent="0.2"/>
    <row r="509" spans="1:11" s="99" customFormat="1" ht="21.75" customHeight="1" x14ac:dyDescent="0.2"/>
    <row r="510" spans="1:11" s="99" customFormat="1" ht="21.75" customHeight="1" x14ac:dyDescent="0.2"/>
    <row r="511" spans="1:11" s="99" customFormat="1" ht="21.75" customHeight="1" x14ac:dyDescent="0.2"/>
    <row r="512" spans="1:11" s="99" customFormat="1" ht="21.75" customHeight="1" x14ac:dyDescent="0.2"/>
    <row r="513" spans="1:11" s="99" customFormat="1" ht="21.75" customHeight="1" x14ac:dyDescent="0.2"/>
    <row r="514" spans="1:11" ht="21.75" customHeight="1" x14ac:dyDescent="0.2"/>
    <row r="515" spans="1:11" ht="21.75" customHeight="1" x14ac:dyDescent="0.2"/>
    <row r="516" spans="1:11" ht="21.75" customHeight="1" thickBot="1" x14ac:dyDescent="0.25">
      <c r="A516" s="10" t="s">
        <v>2017</v>
      </c>
      <c r="K516" s="12" t="s">
        <v>2016</v>
      </c>
    </row>
    <row r="517" spans="1:11" ht="21.75" customHeight="1" thickTop="1" x14ac:dyDescent="0.25">
      <c r="A517" s="111" t="s">
        <v>0</v>
      </c>
      <c r="B517" s="110" t="s">
        <v>1</v>
      </c>
      <c r="C517" s="110"/>
      <c r="D517" s="110"/>
      <c r="E517" s="110" t="s">
        <v>2</v>
      </c>
      <c r="F517" s="110"/>
      <c r="G517" s="110"/>
      <c r="H517" s="110" t="s">
        <v>3</v>
      </c>
      <c r="I517" s="110"/>
      <c r="J517" s="110"/>
      <c r="K517" s="111" t="s">
        <v>4</v>
      </c>
    </row>
    <row r="518" spans="1:11" ht="21.75" customHeight="1" x14ac:dyDescent="0.25">
      <c r="A518" s="112"/>
      <c r="B518" s="109" t="s">
        <v>5</v>
      </c>
      <c r="C518" s="109"/>
      <c r="D518" s="109"/>
      <c r="E518" s="109" t="s">
        <v>6</v>
      </c>
      <c r="F518" s="109"/>
      <c r="G518" s="109"/>
      <c r="H518" s="109" t="s">
        <v>7</v>
      </c>
      <c r="I518" s="109"/>
      <c r="J518" s="109"/>
      <c r="K518" s="112"/>
    </row>
    <row r="519" spans="1:11" ht="19.5" customHeight="1" x14ac:dyDescent="0.25">
      <c r="A519" s="112"/>
      <c r="B519" s="56" t="s">
        <v>153</v>
      </c>
      <c r="C519" s="56" t="s">
        <v>67</v>
      </c>
      <c r="D519" s="56" t="s">
        <v>10</v>
      </c>
      <c r="E519" s="56" t="s">
        <v>153</v>
      </c>
      <c r="F519" s="56" t="s">
        <v>67</v>
      </c>
      <c r="G519" s="56" t="s">
        <v>10</v>
      </c>
      <c r="H519" s="56" t="s">
        <v>153</v>
      </c>
      <c r="I519" s="56" t="s">
        <v>67</v>
      </c>
      <c r="J519" s="56" t="s">
        <v>10</v>
      </c>
      <c r="K519" s="112"/>
    </row>
    <row r="520" spans="1:11" ht="21.75" customHeight="1" thickBot="1" x14ac:dyDescent="0.3">
      <c r="A520" s="113"/>
      <c r="B520" s="6" t="s">
        <v>11</v>
      </c>
      <c r="C520" s="6" t="s">
        <v>12</v>
      </c>
      <c r="D520" s="6" t="s">
        <v>7</v>
      </c>
      <c r="E520" s="6" t="s">
        <v>11</v>
      </c>
      <c r="F520" s="6" t="s">
        <v>12</v>
      </c>
      <c r="G520" s="6" t="s">
        <v>7</v>
      </c>
      <c r="H520" s="6" t="s">
        <v>11</v>
      </c>
      <c r="I520" s="6" t="s">
        <v>12</v>
      </c>
      <c r="J520" s="6" t="s">
        <v>7</v>
      </c>
      <c r="K520" s="113"/>
    </row>
    <row r="521" spans="1:11" ht="21.75" customHeight="1" x14ac:dyDescent="0.2">
      <c r="A521" s="13" t="s">
        <v>1700</v>
      </c>
      <c r="B521" s="14">
        <v>27</v>
      </c>
      <c r="C521" s="14">
        <v>4</v>
      </c>
      <c r="D521" s="14">
        <f>SUM(B521:C521)</f>
        <v>31</v>
      </c>
      <c r="E521" s="14">
        <v>0</v>
      </c>
      <c r="F521" s="14">
        <v>0</v>
      </c>
      <c r="G521" s="14">
        <f t="shared" ref="G521:G534" si="156">SUM(E521:F521)</f>
        <v>0</v>
      </c>
      <c r="H521" s="14">
        <f t="shared" si="151"/>
        <v>27</v>
      </c>
      <c r="I521" s="14">
        <f t="shared" si="150"/>
        <v>4</v>
      </c>
      <c r="J521" s="14">
        <f t="shared" si="152"/>
        <v>31</v>
      </c>
      <c r="K521" s="15" t="s">
        <v>1299</v>
      </c>
    </row>
    <row r="522" spans="1:11" ht="39" customHeight="1" x14ac:dyDescent="0.2">
      <c r="A522" s="13" t="s">
        <v>1300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26" t="s">
        <v>1301</v>
      </c>
    </row>
    <row r="523" spans="1:11" ht="21.75" customHeight="1" x14ac:dyDescent="0.2">
      <c r="A523" s="13" t="s">
        <v>693</v>
      </c>
      <c r="B523" s="14">
        <v>11</v>
      </c>
      <c r="C523" s="14">
        <v>13</v>
      </c>
      <c r="D523" s="14">
        <f>SUM(B523:C523)</f>
        <v>24</v>
      </c>
      <c r="E523" s="14">
        <v>0</v>
      </c>
      <c r="F523" s="14">
        <v>0</v>
      </c>
      <c r="G523" s="14">
        <f t="shared" si="156"/>
        <v>0</v>
      </c>
      <c r="H523" s="14">
        <f>SUM(E523,B523)</f>
        <v>11</v>
      </c>
      <c r="I523" s="14">
        <f t="shared" ref="I523:J523" si="157">SUM(F523,C523)</f>
        <v>13</v>
      </c>
      <c r="J523" s="14">
        <f t="shared" si="157"/>
        <v>24</v>
      </c>
      <c r="K523" s="15" t="s">
        <v>19</v>
      </c>
    </row>
    <row r="524" spans="1:11" ht="21.75" customHeight="1" x14ac:dyDescent="0.2">
      <c r="A524" s="13" t="s">
        <v>490</v>
      </c>
      <c r="B524" s="14">
        <v>9</v>
      </c>
      <c r="C524" s="14">
        <v>9</v>
      </c>
      <c r="D524" s="14">
        <f t="shared" ref="D524:D527" si="158">SUM(B524:C524)</f>
        <v>18</v>
      </c>
      <c r="E524" s="14">
        <v>0</v>
      </c>
      <c r="F524" s="14">
        <v>0</v>
      </c>
      <c r="G524" s="14">
        <f t="shared" si="156"/>
        <v>0</v>
      </c>
      <c r="H524" s="14">
        <f t="shared" ref="H524:H527" si="159">SUM(E524,B524)</f>
        <v>9</v>
      </c>
      <c r="I524" s="14">
        <f t="shared" ref="I524:I527" si="160">SUM(F524,C524)</f>
        <v>9</v>
      </c>
      <c r="J524" s="14">
        <f t="shared" ref="J524:J527" si="161">SUM(G524,D524)</f>
        <v>18</v>
      </c>
      <c r="K524" s="15" t="s">
        <v>330</v>
      </c>
    </row>
    <row r="525" spans="1:11" ht="21.75" customHeight="1" x14ac:dyDescent="0.2">
      <c r="A525" s="13" t="s">
        <v>144</v>
      </c>
      <c r="B525" s="14">
        <v>5</v>
      </c>
      <c r="C525" s="14">
        <v>2</v>
      </c>
      <c r="D525" s="14">
        <f t="shared" si="158"/>
        <v>7</v>
      </c>
      <c r="E525" s="14">
        <v>0</v>
      </c>
      <c r="F525" s="14">
        <v>0</v>
      </c>
      <c r="G525" s="14">
        <f t="shared" si="156"/>
        <v>0</v>
      </c>
      <c r="H525" s="14">
        <f t="shared" si="159"/>
        <v>5</v>
      </c>
      <c r="I525" s="14">
        <f t="shared" si="160"/>
        <v>2</v>
      </c>
      <c r="J525" s="14">
        <f t="shared" si="161"/>
        <v>7</v>
      </c>
      <c r="K525" s="15" t="s">
        <v>23</v>
      </c>
    </row>
    <row r="526" spans="1:11" ht="33.75" customHeight="1" x14ac:dyDescent="0.2">
      <c r="A526" s="55" t="s">
        <v>1302</v>
      </c>
      <c r="B526" s="14">
        <v>25</v>
      </c>
      <c r="C526" s="14">
        <v>24</v>
      </c>
      <c r="D526" s="14">
        <f t="shared" si="158"/>
        <v>49</v>
      </c>
      <c r="E526" s="14">
        <v>0</v>
      </c>
      <c r="F526" s="14">
        <v>0</v>
      </c>
      <c r="G526" s="14">
        <f t="shared" si="156"/>
        <v>0</v>
      </c>
      <c r="H526" s="14">
        <f t="shared" si="159"/>
        <v>25</v>
      </c>
      <c r="I526" s="14">
        <f t="shared" si="160"/>
        <v>24</v>
      </c>
      <c r="J526" s="14">
        <f t="shared" si="161"/>
        <v>49</v>
      </c>
      <c r="K526" s="26" t="s">
        <v>1713</v>
      </c>
    </row>
    <row r="527" spans="1:11" ht="22.5" customHeight="1" x14ac:dyDescent="0.2">
      <c r="A527" s="13" t="s">
        <v>1304</v>
      </c>
      <c r="B527" s="14">
        <v>30</v>
      </c>
      <c r="C527" s="14">
        <v>17</v>
      </c>
      <c r="D527" s="14">
        <f t="shared" si="158"/>
        <v>47</v>
      </c>
      <c r="E527" s="14">
        <v>0</v>
      </c>
      <c r="F527" s="14">
        <v>0</v>
      </c>
      <c r="G527" s="14">
        <f t="shared" si="156"/>
        <v>0</v>
      </c>
      <c r="H527" s="14">
        <f t="shared" si="159"/>
        <v>30</v>
      </c>
      <c r="I527" s="14">
        <f t="shared" si="160"/>
        <v>17</v>
      </c>
      <c r="J527" s="14">
        <f t="shared" si="161"/>
        <v>47</v>
      </c>
      <c r="K527" s="15" t="s">
        <v>1305</v>
      </c>
    </row>
    <row r="528" spans="1:11" ht="18.75" customHeight="1" x14ac:dyDescent="0.2">
      <c r="A528" s="13" t="s">
        <v>1306</v>
      </c>
      <c r="B528" s="14"/>
      <c r="C528" s="14"/>
      <c r="D528" s="14"/>
      <c r="E528" s="14"/>
      <c r="F528" s="14"/>
      <c r="G528" s="14"/>
      <c r="H528" s="14"/>
      <c r="I528" s="14"/>
      <c r="J528" s="14"/>
      <c r="K528" s="15" t="s">
        <v>1307</v>
      </c>
    </row>
    <row r="529" spans="1:11" ht="18.75" customHeight="1" x14ac:dyDescent="0.2">
      <c r="A529" s="13" t="s">
        <v>490</v>
      </c>
      <c r="B529" s="14">
        <v>10</v>
      </c>
      <c r="C529" s="14">
        <v>5</v>
      </c>
      <c r="D529" s="14">
        <f>SUM(B529:C529)</f>
        <v>15</v>
      </c>
      <c r="E529" s="14">
        <v>0</v>
      </c>
      <c r="F529" s="14">
        <v>0</v>
      </c>
      <c r="G529" s="14">
        <f t="shared" si="156"/>
        <v>0</v>
      </c>
      <c r="H529" s="14">
        <f>SUM(E529,B529)</f>
        <v>10</v>
      </c>
      <c r="I529" s="14">
        <f t="shared" ref="I529:J529" si="162">SUM(F529,C529)</f>
        <v>5</v>
      </c>
      <c r="J529" s="14">
        <f t="shared" si="162"/>
        <v>15</v>
      </c>
      <c r="K529" s="15" t="s">
        <v>330</v>
      </c>
    </row>
    <row r="530" spans="1:11" ht="21.75" customHeight="1" x14ac:dyDescent="0.2">
      <c r="A530" s="13" t="s">
        <v>1308</v>
      </c>
      <c r="B530" s="14">
        <v>5</v>
      </c>
      <c r="C530" s="14">
        <v>4</v>
      </c>
      <c r="D530" s="14">
        <f t="shared" ref="D530:D533" si="163">SUM(B530:C530)</f>
        <v>9</v>
      </c>
      <c r="E530" s="14">
        <v>0</v>
      </c>
      <c r="F530" s="14">
        <v>0</v>
      </c>
      <c r="G530" s="14">
        <f t="shared" si="156"/>
        <v>0</v>
      </c>
      <c r="H530" s="14">
        <f t="shared" ref="H530:H534" si="164">SUM(E530,B530)</f>
        <v>5</v>
      </c>
      <c r="I530" s="14">
        <f t="shared" ref="I530:I534" si="165">SUM(F530,C530)</f>
        <v>4</v>
      </c>
      <c r="J530" s="14">
        <f t="shared" ref="J530:J534" si="166">SUM(G530,D530)</f>
        <v>9</v>
      </c>
      <c r="K530" s="15" t="s">
        <v>1309</v>
      </c>
    </row>
    <row r="531" spans="1:11" ht="18" customHeight="1" x14ac:dyDescent="0.2">
      <c r="A531" s="13" t="s">
        <v>298</v>
      </c>
      <c r="B531" s="14">
        <v>7</v>
      </c>
      <c r="C531" s="14">
        <v>2</v>
      </c>
      <c r="D531" s="14">
        <f t="shared" si="163"/>
        <v>9</v>
      </c>
      <c r="E531" s="14">
        <v>0</v>
      </c>
      <c r="F531" s="14">
        <v>0</v>
      </c>
      <c r="G531" s="14">
        <f t="shared" si="156"/>
        <v>0</v>
      </c>
      <c r="H531" s="14">
        <f t="shared" si="164"/>
        <v>7</v>
      </c>
      <c r="I531" s="14">
        <f t="shared" si="165"/>
        <v>2</v>
      </c>
      <c r="J531" s="14">
        <f t="shared" si="166"/>
        <v>9</v>
      </c>
      <c r="K531" s="15" t="s">
        <v>49</v>
      </c>
    </row>
    <row r="532" spans="1:11" ht="21.75" customHeight="1" x14ac:dyDescent="0.2">
      <c r="A532" s="13" t="s">
        <v>1310</v>
      </c>
      <c r="B532" s="14">
        <v>8</v>
      </c>
      <c r="C532" s="14">
        <v>3</v>
      </c>
      <c r="D532" s="14">
        <f t="shared" si="163"/>
        <v>11</v>
      </c>
      <c r="E532" s="14">
        <v>0</v>
      </c>
      <c r="F532" s="14">
        <v>0</v>
      </c>
      <c r="G532" s="14">
        <f t="shared" si="156"/>
        <v>0</v>
      </c>
      <c r="H532" s="14">
        <f t="shared" si="164"/>
        <v>8</v>
      </c>
      <c r="I532" s="14">
        <f t="shared" si="165"/>
        <v>3</v>
      </c>
      <c r="J532" s="14">
        <f t="shared" si="166"/>
        <v>11</v>
      </c>
      <c r="K532" s="15" t="s">
        <v>1526</v>
      </c>
    </row>
    <row r="533" spans="1:11" ht="21.75" customHeight="1" x14ac:dyDescent="0.2">
      <c r="A533" s="13" t="s">
        <v>1312</v>
      </c>
      <c r="B533" s="14">
        <f>SUM(B529:B532)</f>
        <v>30</v>
      </c>
      <c r="C533" s="14">
        <f t="shared" ref="C533" si="167">SUM(C529:C532)</f>
        <v>14</v>
      </c>
      <c r="D533" s="14">
        <f t="shared" si="163"/>
        <v>44</v>
      </c>
      <c r="E533" s="14">
        <v>0</v>
      </c>
      <c r="F533" s="14">
        <v>0</v>
      </c>
      <c r="G533" s="14">
        <f t="shared" si="156"/>
        <v>0</v>
      </c>
      <c r="H533" s="14">
        <f t="shared" si="164"/>
        <v>30</v>
      </c>
      <c r="I533" s="14">
        <f t="shared" si="165"/>
        <v>14</v>
      </c>
      <c r="J533" s="14">
        <f t="shared" si="166"/>
        <v>44</v>
      </c>
      <c r="K533" s="15" t="s">
        <v>1527</v>
      </c>
    </row>
    <row r="534" spans="1:11" ht="19.5" customHeight="1" x14ac:dyDescent="0.2">
      <c r="A534" s="13" t="s">
        <v>1472</v>
      </c>
      <c r="B534" s="14">
        <f>SUM(B429:B442,B447,B456,B462,B463:B479,B489:B495,B502,B521,B526,B527,B533)</f>
        <v>2480</v>
      </c>
      <c r="C534" s="14">
        <f>SUM(C429:C442,C447,C456,C462,C463:C479,C489:C495,C502,C521,C526,C527,C533)</f>
        <v>956</v>
      </c>
      <c r="D534" s="14">
        <f>SUM(B534:C534)</f>
        <v>3436</v>
      </c>
      <c r="E534" s="14">
        <f>SUM(E429:E442,E447,E456,E462,E463:E479,E489:E495,E502,E521,E526,E527,E533)</f>
        <v>6</v>
      </c>
      <c r="F534" s="14">
        <f>SUM(F429:F442,F447,F456,F462,F463:F479,F489:F495,F502,F521,F526,F527,F533)</f>
        <v>2</v>
      </c>
      <c r="G534" s="14">
        <f t="shared" si="156"/>
        <v>8</v>
      </c>
      <c r="H534" s="14">
        <f t="shared" si="164"/>
        <v>2486</v>
      </c>
      <c r="I534" s="14">
        <f t="shared" si="165"/>
        <v>958</v>
      </c>
      <c r="J534" s="14">
        <f t="shared" si="166"/>
        <v>3444</v>
      </c>
      <c r="K534" s="15" t="s">
        <v>57</v>
      </c>
    </row>
    <row r="535" spans="1:11" ht="23.25" customHeight="1" x14ac:dyDescent="0.2">
      <c r="A535" s="13" t="s">
        <v>58</v>
      </c>
      <c r="B535" s="14"/>
      <c r="C535" s="14"/>
      <c r="D535" s="14"/>
      <c r="E535" s="14"/>
      <c r="F535" s="14"/>
      <c r="G535" s="14"/>
      <c r="H535" s="14"/>
      <c r="I535" s="14"/>
      <c r="J535" s="14"/>
      <c r="K535" s="15" t="s">
        <v>59</v>
      </c>
    </row>
    <row r="536" spans="1:11" ht="19.5" customHeight="1" x14ac:dyDescent="0.2">
      <c r="A536" s="13" t="s">
        <v>1436</v>
      </c>
      <c r="B536" s="14">
        <v>25</v>
      </c>
      <c r="C536" s="14">
        <v>1</v>
      </c>
      <c r="D536" s="14">
        <f>SUM(B536:C536)</f>
        <v>26</v>
      </c>
      <c r="E536" s="14">
        <v>0</v>
      </c>
      <c r="F536" s="14">
        <v>0</v>
      </c>
      <c r="G536" s="14">
        <f>SUM(E536:F536)</f>
        <v>0</v>
      </c>
      <c r="H536" s="14">
        <f>SUM(E536,B536)</f>
        <v>25</v>
      </c>
      <c r="I536" s="14">
        <f>SUM(F536,C536)</f>
        <v>1</v>
      </c>
      <c r="J536" s="14">
        <f>SUM(G536,D536)</f>
        <v>26</v>
      </c>
      <c r="K536" s="15" t="s">
        <v>1327</v>
      </c>
    </row>
    <row r="537" spans="1:11" ht="23.25" customHeight="1" x14ac:dyDescent="0.2">
      <c r="A537" s="13" t="s">
        <v>1363</v>
      </c>
      <c r="B537" s="14">
        <v>0</v>
      </c>
      <c r="C537" s="14">
        <v>0</v>
      </c>
      <c r="D537" s="14">
        <f t="shared" ref="D537:D542" si="168">SUM(B537:C537)</f>
        <v>0</v>
      </c>
      <c r="E537" s="14">
        <v>0</v>
      </c>
      <c r="F537" s="14">
        <v>0</v>
      </c>
      <c r="G537" s="14">
        <f t="shared" ref="G537:G542" si="169">SUM(E537:F537)</f>
        <v>0</v>
      </c>
      <c r="H537" s="14">
        <f t="shared" ref="H537:H541" si="170">SUM(E537,B537)</f>
        <v>0</v>
      </c>
      <c r="I537" s="14">
        <f t="shared" ref="I537:I541" si="171">SUM(F537,C537)</f>
        <v>0</v>
      </c>
      <c r="J537" s="14">
        <f t="shared" ref="J537:J542" si="172">SUM(G537,D537)</f>
        <v>0</v>
      </c>
      <c r="K537" s="15" t="s">
        <v>1285</v>
      </c>
    </row>
    <row r="538" spans="1:11" ht="22.5" customHeight="1" x14ac:dyDescent="0.2">
      <c r="A538" s="13" t="s">
        <v>1353</v>
      </c>
      <c r="B538" s="14">
        <v>13</v>
      </c>
      <c r="C538" s="14">
        <v>2</v>
      </c>
      <c r="D538" s="14">
        <f t="shared" si="168"/>
        <v>15</v>
      </c>
      <c r="E538" s="14">
        <v>0</v>
      </c>
      <c r="F538" s="14">
        <v>0</v>
      </c>
      <c r="G538" s="14">
        <f t="shared" si="169"/>
        <v>0</v>
      </c>
      <c r="H538" s="14">
        <f t="shared" si="170"/>
        <v>13</v>
      </c>
      <c r="I538" s="14">
        <f t="shared" si="171"/>
        <v>2</v>
      </c>
      <c r="J538" s="14">
        <f t="shared" si="172"/>
        <v>15</v>
      </c>
      <c r="K538" s="15" t="s">
        <v>1287</v>
      </c>
    </row>
    <row r="539" spans="1:11" ht="21" customHeight="1" x14ac:dyDescent="0.2">
      <c r="A539" s="13" t="s">
        <v>1365</v>
      </c>
      <c r="B539" s="14">
        <v>0</v>
      </c>
      <c r="C539" s="14">
        <v>0</v>
      </c>
      <c r="D539" s="14">
        <f t="shared" si="168"/>
        <v>0</v>
      </c>
      <c r="E539" s="14">
        <v>0</v>
      </c>
      <c r="F539" s="14">
        <v>0</v>
      </c>
      <c r="G539" s="14">
        <f t="shared" si="169"/>
        <v>0</v>
      </c>
      <c r="H539" s="14">
        <f t="shared" si="170"/>
        <v>0</v>
      </c>
      <c r="I539" s="14">
        <f t="shared" si="171"/>
        <v>0</v>
      </c>
      <c r="J539" s="14">
        <f t="shared" si="172"/>
        <v>0</v>
      </c>
      <c r="K539" s="15" t="s">
        <v>1293</v>
      </c>
    </row>
    <row r="540" spans="1:11" ht="20.25" customHeight="1" x14ac:dyDescent="0.2">
      <c r="A540" s="13" t="s">
        <v>1473</v>
      </c>
      <c r="B540" s="14">
        <v>16</v>
      </c>
      <c r="C540" s="14">
        <v>5</v>
      </c>
      <c r="D540" s="14">
        <f t="shared" si="168"/>
        <v>21</v>
      </c>
      <c r="E540" s="14">
        <v>0</v>
      </c>
      <c r="F540" s="14">
        <v>0</v>
      </c>
      <c r="G540" s="14">
        <f t="shared" si="169"/>
        <v>0</v>
      </c>
      <c r="H540" s="14">
        <f t="shared" si="170"/>
        <v>16</v>
      </c>
      <c r="I540" s="14">
        <f t="shared" si="171"/>
        <v>5</v>
      </c>
      <c r="J540" s="14">
        <f t="shared" si="172"/>
        <v>21</v>
      </c>
      <c r="K540" s="15" t="s">
        <v>1330</v>
      </c>
    </row>
    <row r="541" spans="1:11" ht="19.5" customHeight="1" thickBot="1" x14ac:dyDescent="0.25">
      <c r="A541" s="16" t="s">
        <v>1470</v>
      </c>
      <c r="B541" s="17">
        <v>54</v>
      </c>
      <c r="C541" s="17">
        <v>8</v>
      </c>
      <c r="D541" s="17">
        <f t="shared" si="168"/>
        <v>62</v>
      </c>
      <c r="E541" s="17">
        <v>0</v>
      </c>
      <c r="F541" s="17">
        <v>0</v>
      </c>
      <c r="G541" s="17">
        <f t="shared" si="169"/>
        <v>0</v>
      </c>
      <c r="H541" s="17">
        <f t="shared" si="170"/>
        <v>54</v>
      </c>
      <c r="I541" s="17">
        <f t="shared" si="171"/>
        <v>8</v>
      </c>
      <c r="J541" s="17">
        <f t="shared" si="172"/>
        <v>62</v>
      </c>
      <c r="K541" s="18" t="s">
        <v>59</v>
      </c>
    </row>
    <row r="542" spans="1:11" ht="20.25" customHeight="1" thickBot="1" x14ac:dyDescent="0.25">
      <c r="A542" s="19" t="s">
        <v>154</v>
      </c>
      <c r="B542" s="20">
        <f>SUM(B534,B541)</f>
        <v>2534</v>
      </c>
      <c r="C542" s="20">
        <f t="shared" ref="C542:I542" si="173">SUM(C534,C541)</f>
        <v>964</v>
      </c>
      <c r="D542" s="20">
        <f t="shared" si="168"/>
        <v>3498</v>
      </c>
      <c r="E542" s="20">
        <f t="shared" si="173"/>
        <v>6</v>
      </c>
      <c r="F542" s="20">
        <f t="shared" si="173"/>
        <v>2</v>
      </c>
      <c r="G542" s="20">
        <f t="shared" si="169"/>
        <v>8</v>
      </c>
      <c r="H542" s="20">
        <f t="shared" si="173"/>
        <v>2540</v>
      </c>
      <c r="I542" s="20">
        <f t="shared" si="173"/>
        <v>966</v>
      </c>
      <c r="J542" s="20">
        <f t="shared" si="172"/>
        <v>3506</v>
      </c>
      <c r="K542" s="57" t="s">
        <v>7</v>
      </c>
    </row>
    <row r="543" spans="1:11" ht="15" thickTop="1" x14ac:dyDescent="0.2"/>
  </sheetData>
  <mergeCells count="134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81:A84"/>
    <mergeCell ref="B81:D81"/>
    <mergeCell ref="E81:G81"/>
    <mergeCell ref="H81:J81"/>
    <mergeCell ref="K81:K84"/>
    <mergeCell ref="B82:D82"/>
    <mergeCell ref="E82:G82"/>
    <mergeCell ref="H82:J82"/>
    <mergeCell ref="K41:K44"/>
    <mergeCell ref="B42:D42"/>
    <mergeCell ref="E42:G42"/>
    <mergeCell ref="H42:J42"/>
    <mergeCell ref="A41:A44"/>
    <mergeCell ref="B41:D41"/>
    <mergeCell ref="E41:G41"/>
    <mergeCell ref="H41:J41"/>
    <mergeCell ref="E158:G158"/>
    <mergeCell ref="H158:J158"/>
    <mergeCell ref="A121:A124"/>
    <mergeCell ref="B121:D121"/>
    <mergeCell ref="E121:G121"/>
    <mergeCell ref="H121:J121"/>
    <mergeCell ref="K121:K124"/>
    <mergeCell ref="B122:D122"/>
    <mergeCell ref="E122:G122"/>
    <mergeCell ref="H122:J122"/>
    <mergeCell ref="A225:A228"/>
    <mergeCell ref="B225:D225"/>
    <mergeCell ref="E225:G225"/>
    <mergeCell ref="H225:J225"/>
    <mergeCell ref="K225:K228"/>
    <mergeCell ref="B226:D226"/>
    <mergeCell ref="E226:G226"/>
    <mergeCell ref="H226:J226"/>
    <mergeCell ref="K158:K161"/>
    <mergeCell ref="B159:D159"/>
    <mergeCell ref="E159:G159"/>
    <mergeCell ref="H159:J159"/>
    <mergeCell ref="A222:K222"/>
    <mergeCell ref="A223:K223"/>
    <mergeCell ref="A194:A197"/>
    <mergeCell ref="B194:D194"/>
    <mergeCell ref="E194:G194"/>
    <mergeCell ref="H194:J194"/>
    <mergeCell ref="K194:K197"/>
    <mergeCell ref="B195:D195"/>
    <mergeCell ref="E195:G195"/>
    <mergeCell ref="H195:J195"/>
    <mergeCell ref="A158:A161"/>
    <mergeCell ref="B158:D158"/>
    <mergeCell ref="A250:A253"/>
    <mergeCell ref="B250:D250"/>
    <mergeCell ref="E250:G250"/>
    <mergeCell ref="H250:J250"/>
    <mergeCell ref="K250:K253"/>
    <mergeCell ref="B251:D251"/>
    <mergeCell ref="E251:G251"/>
    <mergeCell ref="H251:J251"/>
    <mergeCell ref="A317:A320"/>
    <mergeCell ref="B317:D317"/>
    <mergeCell ref="E317:G317"/>
    <mergeCell ref="H317:J317"/>
    <mergeCell ref="K317:K320"/>
    <mergeCell ref="B318:D318"/>
    <mergeCell ref="E318:G318"/>
    <mergeCell ref="H318:J318"/>
    <mergeCell ref="A281:A284"/>
    <mergeCell ref="B281:D281"/>
    <mergeCell ref="E281:G281"/>
    <mergeCell ref="H281:J281"/>
    <mergeCell ref="K281:K284"/>
    <mergeCell ref="B282:D282"/>
    <mergeCell ref="E282:G282"/>
    <mergeCell ref="H282:J282"/>
    <mergeCell ref="A384:A387"/>
    <mergeCell ref="B384:D384"/>
    <mergeCell ref="E384:G384"/>
    <mergeCell ref="H384:J384"/>
    <mergeCell ref="K384:K387"/>
    <mergeCell ref="B385:D385"/>
    <mergeCell ref="E385:G385"/>
    <mergeCell ref="H385:J385"/>
    <mergeCell ref="A347:A350"/>
    <mergeCell ref="B347:D347"/>
    <mergeCell ref="E347:G347"/>
    <mergeCell ref="H347:J347"/>
    <mergeCell ref="K347:K350"/>
    <mergeCell ref="B348:D348"/>
    <mergeCell ref="E348:G348"/>
    <mergeCell ref="H348:J348"/>
    <mergeCell ref="H452:J452"/>
    <mergeCell ref="K452:K455"/>
    <mergeCell ref="B453:D453"/>
    <mergeCell ref="E453:G453"/>
    <mergeCell ref="H453:J453"/>
    <mergeCell ref="A421:K421"/>
    <mergeCell ref="A422:K422"/>
    <mergeCell ref="A424:A427"/>
    <mergeCell ref="B424:D424"/>
    <mergeCell ref="E424:G424"/>
    <mergeCell ref="H424:J424"/>
    <mergeCell ref="K424:K427"/>
    <mergeCell ref="B425:D425"/>
    <mergeCell ref="E425:G425"/>
    <mergeCell ref="H425:J425"/>
    <mergeCell ref="A452:A455"/>
    <mergeCell ref="B452:D452"/>
    <mergeCell ref="E452:G452"/>
    <mergeCell ref="A517:A520"/>
    <mergeCell ref="B517:D517"/>
    <mergeCell ref="E517:G517"/>
    <mergeCell ref="H517:J517"/>
    <mergeCell ref="K517:K520"/>
    <mergeCell ref="B518:D518"/>
    <mergeCell ref="E518:G518"/>
    <mergeCell ref="H518:J518"/>
    <mergeCell ref="A485:A488"/>
    <mergeCell ref="B485:D485"/>
    <mergeCell ref="E485:G485"/>
    <mergeCell ref="H485:J485"/>
    <mergeCell ref="K485:K488"/>
    <mergeCell ref="B486:D486"/>
    <mergeCell ref="E486:G486"/>
    <mergeCell ref="H486:J486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97"/>
  <sheetViews>
    <sheetView rightToLeft="1" view="pageBreakPreview" topLeftCell="A154" zoomScale="80" zoomScaleSheetLayoutView="80" workbookViewId="0">
      <selection sqref="A1:K1"/>
    </sheetView>
  </sheetViews>
  <sheetFormatPr defaultRowHeight="14.25" x14ac:dyDescent="0.2"/>
  <cols>
    <col min="1" max="1" width="22.625" customWidth="1"/>
    <col min="2" max="3" width="7.75" customWidth="1"/>
    <col min="4" max="4" width="6.625" customWidth="1"/>
    <col min="5" max="6" width="7.75" customWidth="1"/>
    <col min="7" max="7" width="5.75" customWidth="1"/>
    <col min="8" max="9" width="7.75" customWidth="1"/>
    <col min="10" max="10" width="6.75" customWidth="1"/>
    <col min="11" max="12" width="7.75" customWidth="1"/>
    <col min="13" max="13" width="6.875" customWidth="1"/>
    <col min="14" max="14" width="40.625" customWidth="1"/>
  </cols>
  <sheetData>
    <row r="1" spans="1:14" ht="22.5" customHeight="1" x14ac:dyDescent="0.2">
      <c r="A1" s="118" t="s">
        <v>1366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6" customHeight="1" x14ac:dyDescent="0.25">
      <c r="A2" s="114" t="s">
        <v>1367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1" customHeight="1" thickBot="1" x14ac:dyDescent="0.25">
      <c r="A3" s="10" t="s">
        <v>2018</v>
      </c>
      <c r="N3" s="64" t="s">
        <v>2019</v>
      </c>
    </row>
    <row r="4" spans="1:14" ht="16.5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5.75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56" t="s">
        <v>153</v>
      </c>
      <c r="C6" s="56" t="s">
        <v>67</v>
      </c>
      <c r="D6" s="56" t="s">
        <v>10</v>
      </c>
      <c r="E6" s="56" t="s">
        <v>153</v>
      </c>
      <c r="F6" s="56" t="s">
        <v>67</v>
      </c>
      <c r="G6" s="56" t="s">
        <v>10</v>
      </c>
      <c r="H6" s="56" t="s">
        <v>153</v>
      </c>
      <c r="I6" s="56" t="s">
        <v>67</v>
      </c>
      <c r="J6" s="56" t="s">
        <v>10</v>
      </c>
      <c r="K6" s="56" t="s">
        <v>153</v>
      </c>
      <c r="L6" s="56" t="s">
        <v>67</v>
      </c>
      <c r="M6" s="56" t="s">
        <v>10</v>
      </c>
      <c r="N6" s="112"/>
    </row>
    <row r="7" spans="1:14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7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103</v>
      </c>
    </row>
    <row r="9" spans="1:14" ht="27.75" customHeight="1" x14ac:dyDescent="0.2">
      <c r="A9" s="13" t="s">
        <v>1197</v>
      </c>
      <c r="B9" s="14">
        <v>560</v>
      </c>
      <c r="C9" s="14">
        <v>262</v>
      </c>
      <c r="D9" s="14">
        <f>SUM(B9:C9)</f>
        <v>822</v>
      </c>
      <c r="E9" s="14">
        <v>7</v>
      </c>
      <c r="F9" s="14">
        <v>3</v>
      </c>
      <c r="G9" s="14">
        <f>SUM(E9:F9)</f>
        <v>10</v>
      </c>
      <c r="H9" s="14">
        <v>51</v>
      </c>
      <c r="I9" s="14">
        <v>10</v>
      </c>
      <c r="J9" s="14">
        <f>SUM(H9:I9)</f>
        <v>61</v>
      </c>
      <c r="K9" s="14">
        <f>SUM(H9,E9,B9)</f>
        <v>618</v>
      </c>
      <c r="L9" s="14">
        <f>SUM(I9,F9,C9)</f>
        <v>275</v>
      </c>
      <c r="M9" s="14">
        <f>SUM(K9:L9)</f>
        <v>893</v>
      </c>
      <c r="N9" s="15" t="s">
        <v>1368</v>
      </c>
    </row>
    <row r="10" spans="1:14" ht="27.75" customHeight="1" x14ac:dyDescent="0.2">
      <c r="A10" s="13" t="s">
        <v>1199</v>
      </c>
      <c r="B10" s="14">
        <v>401</v>
      </c>
      <c r="C10" s="14">
        <v>109</v>
      </c>
      <c r="D10" s="14">
        <f t="shared" ref="D10:D22" si="0">SUM(B10:C10)</f>
        <v>510</v>
      </c>
      <c r="E10" s="14">
        <v>1</v>
      </c>
      <c r="F10" s="14">
        <v>1</v>
      </c>
      <c r="G10" s="14">
        <f t="shared" ref="G10:G22" si="1">SUM(E10:F10)</f>
        <v>2</v>
      </c>
      <c r="H10" s="14">
        <v>9</v>
      </c>
      <c r="I10" s="14">
        <v>5</v>
      </c>
      <c r="J10" s="14">
        <f t="shared" ref="J10:J14" si="2">SUM(H10:I10)</f>
        <v>14</v>
      </c>
      <c r="K10" s="14">
        <f t="shared" ref="K10:L22" si="3">SUM(H10,E10,B10)</f>
        <v>411</v>
      </c>
      <c r="L10" s="14">
        <f t="shared" si="3"/>
        <v>115</v>
      </c>
      <c r="M10" s="14">
        <f t="shared" ref="M10:M22" si="4">SUM(K10:L10)</f>
        <v>526</v>
      </c>
      <c r="N10" s="15" t="s">
        <v>1369</v>
      </c>
    </row>
    <row r="11" spans="1:14" ht="27.75" customHeight="1" x14ac:dyDescent="0.2">
      <c r="A11" s="13" t="s">
        <v>1201</v>
      </c>
      <c r="B11" s="14">
        <v>478</v>
      </c>
      <c r="C11" s="14">
        <v>168</v>
      </c>
      <c r="D11" s="14">
        <f t="shared" si="0"/>
        <v>646</v>
      </c>
      <c r="E11" s="14">
        <v>24</v>
      </c>
      <c r="F11" s="14">
        <v>7</v>
      </c>
      <c r="G11" s="14">
        <f t="shared" si="1"/>
        <v>31</v>
      </c>
      <c r="H11" s="14">
        <v>55</v>
      </c>
      <c r="I11" s="14">
        <v>19</v>
      </c>
      <c r="J11" s="14">
        <f t="shared" si="2"/>
        <v>74</v>
      </c>
      <c r="K11" s="14">
        <f t="shared" si="3"/>
        <v>557</v>
      </c>
      <c r="L11" s="14">
        <f t="shared" si="3"/>
        <v>194</v>
      </c>
      <c r="M11" s="14">
        <f t="shared" si="4"/>
        <v>751</v>
      </c>
      <c r="N11" s="15" t="s">
        <v>1370</v>
      </c>
    </row>
    <row r="12" spans="1:14" ht="27.75" customHeight="1" x14ac:dyDescent="0.2">
      <c r="A12" s="13" t="s">
        <v>1203</v>
      </c>
      <c r="B12" s="14">
        <v>936</v>
      </c>
      <c r="C12" s="14">
        <v>381</v>
      </c>
      <c r="D12" s="14">
        <f t="shared" si="0"/>
        <v>1317</v>
      </c>
      <c r="E12" s="14">
        <v>5</v>
      </c>
      <c r="F12" s="14">
        <v>6</v>
      </c>
      <c r="G12" s="14">
        <f t="shared" si="1"/>
        <v>11</v>
      </c>
      <c r="H12" s="14">
        <v>5</v>
      </c>
      <c r="I12" s="14">
        <v>2</v>
      </c>
      <c r="J12" s="14">
        <f t="shared" si="2"/>
        <v>7</v>
      </c>
      <c r="K12" s="14">
        <f t="shared" si="3"/>
        <v>946</v>
      </c>
      <c r="L12" s="14">
        <f t="shared" si="3"/>
        <v>389</v>
      </c>
      <c r="M12" s="14">
        <f t="shared" si="4"/>
        <v>1335</v>
      </c>
      <c r="N12" s="15" t="s">
        <v>1371</v>
      </c>
    </row>
    <row r="13" spans="1:14" ht="30" customHeight="1" x14ac:dyDescent="0.2">
      <c r="A13" s="13" t="s">
        <v>1205</v>
      </c>
      <c r="B13" s="14">
        <v>549</v>
      </c>
      <c r="C13" s="14">
        <v>106</v>
      </c>
      <c r="D13" s="14">
        <f t="shared" si="0"/>
        <v>655</v>
      </c>
      <c r="E13" s="14">
        <v>1</v>
      </c>
      <c r="F13" s="14">
        <v>0</v>
      </c>
      <c r="G13" s="14">
        <f t="shared" si="1"/>
        <v>1</v>
      </c>
      <c r="H13" s="14">
        <v>15</v>
      </c>
      <c r="I13" s="14">
        <v>5</v>
      </c>
      <c r="J13" s="14">
        <f t="shared" si="2"/>
        <v>20</v>
      </c>
      <c r="K13" s="14">
        <f t="shared" si="3"/>
        <v>565</v>
      </c>
      <c r="L13" s="14">
        <f t="shared" si="3"/>
        <v>111</v>
      </c>
      <c r="M13" s="14">
        <f t="shared" si="4"/>
        <v>676</v>
      </c>
      <c r="N13" s="15" t="s">
        <v>1206</v>
      </c>
    </row>
    <row r="14" spans="1:14" ht="27.75" customHeight="1" x14ac:dyDescent="0.2">
      <c r="A14" s="13" t="s">
        <v>1207</v>
      </c>
      <c r="B14" s="14">
        <v>13</v>
      </c>
      <c r="C14" s="14">
        <v>24</v>
      </c>
      <c r="D14" s="14">
        <f t="shared" si="0"/>
        <v>37</v>
      </c>
      <c r="E14" s="14">
        <v>0</v>
      </c>
      <c r="F14" s="14">
        <v>0</v>
      </c>
      <c r="G14" s="14">
        <f t="shared" si="1"/>
        <v>0</v>
      </c>
      <c r="H14" s="14">
        <v>4</v>
      </c>
      <c r="I14" s="14">
        <v>10</v>
      </c>
      <c r="J14" s="14">
        <f t="shared" si="2"/>
        <v>14</v>
      </c>
      <c r="K14" s="14">
        <f t="shared" si="3"/>
        <v>17</v>
      </c>
      <c r="L14" s="14">
        <f t="shared" si="3"/>
        <v>34</v>
      </c>
      <c r="M14" s="14">
        <f t="shared" si="4"/>
        <v>51</v>
      </c>
      <c r="N14" s="15" t="s">
        <v>1208</v>
      </c>
    </row>
    <row r="15" spans="1:14" ht="27.75" customHeight="1" x14ac:dyDescent="0.2">
      <c r="A15" s="13" t="s">
        <v>1209</v>
      </c>
      <c r="B15" s="14">
        <v>668</v>
      </c>
      <c r="C15" s="14">
        <v>183</v>
      </c>
      <c r="D15" s="14">
        <f t="shared" si="0"/>
        <v>851</v>
      </c>
      <c r="E15" s="14">
        <v>3</v>
      </c>
      <c r="F15" s="14">
        <v>1</v>
      </c>
      <c r="G15" s="14">
        <f t="shared" si="1"/>
        <v>4</v>
      </c>
      <c r="H15" s="14">
        <v>22</v>
      </c>
      <c r="I15" s="14">
        <v>4</v>
      </c>
      <c r="J15" s="14">
        <f t="shared" ref="J15:J22" si="5">SUM(H15:I15)</f>
        <v>26</v>
      </c>
      <c r="K15" s="14">
        <f t="shared" si="3"/>
        <v>693</v>
      </c>
      <c r="L15" s="14">
        <f t="shared" si="3"/>
        <v>188</v>
      </c>
      <c r="M15" s="14">
        <f t="shared" si="4"/>
        <v>881</v>
      </c>
      <c r="N15" s="15" t="s">
        <v>1372</v>
      </c>
    </row>
    <row r="16" spans="1:14" ht="27.75" customHeight="1" x14ac:dyDescent="0.2">
      <c r="A16" s="13" t="s">
        <v>1211</v>
      </c>
      <c r="B16" s="14">
        <v>286</v>
      </c>
      <c r="C16" s="14">
        <v>134</v>
      </c>
      <c r="D16" s="14">
        <f t="shared" si="0"/>
        <v>420</v>
      </c>
      <c r="E16" s="14">
        <v>2</v>
      </c>
      <c r="F16" s="14">
        <v>8</v>
      </c>
      <c r="G16" s="14">
        <f t="shared" si="1"/>
        <v>10</v>
      </c>
      <c r="H16" s="14">
        <v>4</v>
      </c>
      <c r="I16" s="14">
        <v>2</v>
      </c>
      <c r="J16" s="14">
        <f t="shared" si="5"/>
        <v>6</v>
      </c>
      <c r="K16" s="14">
        <f t="shared" si="3"/>
        <v>292</v>
      </c>
      <c r="L16" s="14">
        <f t="shared" si="3"/>
        <v>144</v>
      </c>
      <c r="M16" s="14">
        <f t="shared" si="4"/>
        <v>436</v>
      </c>
      <c r="N16" s="15" t="s">
        <v>1373</v>
      </c>
    </row>
    <row r="17" spans="1:14" ht="27.75" customHeight="1" x14ac:dyDescent="0.2">
      <c r="A17" s="13" t="s">
        <v>1213</v>
      </c>
      <c r="B17" s="14">
        <v>142</v>
      </c>
      <c r="C17" s="14">
        <v>8</v>
      </c>
      <c r="D17" s="14">
        <f t="shared" si="0"/>
        <v>150</v>
      </c>
      <c r="E17" s="14">
        <v>4</v>
      </c>
      <c r="F17" s="14">
        <v>3</v>
      </c>
      <c r="G17" s="14">
        <f t="shared" si="1"/>
        <v>7</v>
      </c>
      <c r="H17" s="14">
        <v>3</v>
      </c>
      <c r="I17" s="14">
        <v>1</v>
      </c>
      <c r="J17" s="14">
        <f t="shared" si="5"/>
        <v>4</v>
      </c>
      <c r="K17" s="14">
        <f t="shared" si="3"/>
        <v>149</v>
      </c>
      <c r="L17" s="14">
        <f t="shared" si="3"/>
        <v>12</v>
      </c>
      <c r="M17" s="14">
        <f t="shared" si="4"/>
        <v>161</v>
      </c>
      <c r="N17" s="15" t="s">
        <v>1374</v>
      </c>
    </row>
    <row r="18" spans="1:14" ht="27.75" customHeight="1" x14ac:dyDescent="0.2">
      <c r="A18" s="13" t="s">
        <v>1215</v>
      </c>
      <c r="B18" s="14">
        <v>740</v>
      </c>
      <c r="C18" s="14">
        <v>153</v>
      </c>
      <c r="D18" s="14">
        <f t="shared" si="0"/>
        <v>893</v>
      </c>
      <c r="E18" s="14">
        <v>5</v>
      </c>
      <c r="F18" s="14">
        <v>3</v>
      </c>
      <c r="G18" s="14">
        <f t="shared" si="1"/>
        <v>8</v>
      </c>
      <c r="H18" s="14">
        <v>7</v>
      </c>
      <c r="I18" s="14">
        <v>2</v>
      </c>
      <c r="J18" s="14">
        <f t="shared" si="5"/>
        <v>9</v>
      </c>
      <c r="K18" s="14">
        <f t="shared" si="3"/>
        <v>752</v>
      </c>
      <c r="L18" s="14">
        <f t="shared" si="3"/>
        <v>158</v>
      </c>
      <c r="M18" s="14">
        <f t="shared" si="4"/>
        <v>910</v>
      </c>
      <c r="N18" s="15" t="s">
        <v>1216</v>
      </c>
    </row>
    <row r="19" spans="1:14" ht="27.75" customHeight="1" x14ac:dyDescent="0.2">
      <c r="A19" s="13" t="s">
        <v>1217</v>
      </c>
      <c r="B19" s="14">
        <v>879</v>
      </c>
      <c r="C19" s="14">
        <v>274</v>
      </c>
      <c r="D19" s="14">
        <f t="shared" si="0"/>
        <v>1153</v>
      </c>
      <c r="E19" s="14">
        <v>2</v>
      </c>
      <c r="F19" s="14">
        <v>1</v>
      </c>
      <c r="G19" s="14">
        <f t="shared" si="1"/>
        <v>3</v>
      </c>
      <c r="H19" s="14">
        <v>6</v>
      </c>
      <c r="I19" s="14">
        <v>2</v>
      </c>
      <c r="J19" s="14">
        <f t="shared" si="5"/>
        <v>8</v>
      </c>
      <c r="K19" s="14">
        <f t="shared" si="3"/>
        <v>887</v>
      </c>
      <c r="L19" s="14">
        <f t="shared" si="3"/>
        <v>277</v>
      </c>
      <c r="M19" s="14">
        <f t="shared" si="4"/>
        <v>1164</v>
      </c>
      <c r="N19" s="15" t="s">
        <v>1375</v>
      </c>
    </row>
    <row r="20" spans="1:14" ht="27.75" customHeight="1" x14ac:dyDescent="0.2">
      <c r="A20" s="13" t="s">
        <v>1219</v>
      </c>
      <c r="B20" s="14">
        <v>290</v>
      </c>
      <c r="C20" s="14">
        <v>68</v>
      </c>
      <c r="D20" s="14">
        <f t="shared" si="0"/>
        <v>358</v>
      </c>
      <c r="E20" s="14">
        <v>2</v>
      </c>
      <c r="F20" s="14">
        <v>0</v>
      </c>
      <c r="G20" s="14">
        <f t="shared" si="1"/>
        <v>2</v>
      </c>
      <c r="H20" s="14">
        <v>37</v>
      </c>
      <c r="I20" s="14">
        <v>12</v>
      </c>
      <c r="J20" s="14">
        <f t="shared" si="5"/>
        <v>49</v>
      </c>
      <c r="K20" s="14">
        <f t="shared" si="3"/>
        <v>329</v>
      </c>
      <c r="L20" s="14">
        <f t="shared" si="3"/>
        <v>80</v>
      </c>
      <c r="M20" s="14">
        <f t="shared" si="4"/>
        <v>409</v>
      </c>
      <c r="N20" s="15" t="s">
        <v>1376</v>
      </c>
    </row>
    <row r="21" spans="1:14" ht="27.75" customHeight="1" x14ac:dyDescent="0.2">
      <c r="A21" s="13" t="s">
        <v>1221</v>
      </c>
      <c r="B21" s="14">
        <v>224</v>
      </c>
      <c r="C21" s="14">
        <v>97</v>
      </c>
      <c r="D21" s="14">
        <f t="shared" si="0"/>
        <v>321</v>
      </c>
      <c r="E21" s="14">
        <v>0</v>
      </c>
      <c r="F21" s="14">
        <v>0</v>
      </c>
      <c r="G21" s="14">
        <f t="shared" si="1"/>
        <v>0</v>
      </c>
      <c r="H21" s="14">
        <v>5</v>
      </c>
      <c r="I21" s="14">
        <v>1</v>
      </c>
      <c r="J21" s="14">
        <f t="shared" si="5"/>
        <v>6</v>
      </c>
      <c r="K21" s="14">
        <f t="shared" si="3"/>
        <v>229</v>
      </c>
      <c r="L21" s="14">
        <f t="shared" si="3"/>
        <v>98</v>
      </c>
      <c r="M21" s="14">
        <f t="shared" si="4"/>
        <v>327</v>
      </c>
      <c r="N21" s="15" t="s">
        <v>1377</v>
      </c>
    </row>
    <row r="22" spans="1:14" ht="27.75" customHeight="1" thickBot="1" x14ac:dyDescent="0.25">
      <c r="A22" s="22" t="s">
        <v>1223</v>
      </c>
      <c r="B22" s="23">
        <v>201</v>
      </c>
      <c r="C22" s="23">
        <v>86</v>
      </c>
      <c r="D22" s="23">
        <f t="shared" si="0"/>
        <v>287</v>
      </c>
      <c r="E22" s="23">
        <v>2</v>
      </c>
      <c r="F22" s="23">
        <v>0</v>
      </c>
      <c r="G22" s="23">
        <f t="shared" si="1"/>
        <v>2</v>
      </c>
      <c r="H22" s="23">
        <v>0</v>
      </c>
      <c r="I22" s="23">
        <v>0</v>
      </c>
      <c r="J22" s="23">
        <f t="shared" si="5"/>
        <v>0</v>
      </c>
      <c r="K22" s="23">
        <f t="shared" si="3"/>
        <v>203</v>
      </c>
      <c r="L22" s="23">
        <f t="shared" si="3"/>
        <v>86</v>
      </c>
      <c r="M22" s="23">
        <f t="shared" si="4"/>
        <v>289</v>
      </c>
      <c r="N22" s="24" t="s">
        <v>1378</v>
      </c>
    </row>
    <row r="23" spans="1:14" ht="27.75" customHeight="1" thickTop="1" x14ac:dyDescent="0.2"/>
    <row r="24" spans="1:14" s="99" customFormat="1" ht="27.75" customHeight="1" x14ac:dyDescent="0.2"/>
    <row r="25" spans="1:14" s="99" customFormat="1" ht="27.75" customHeight="1" x14ac:dyDescent="0.2"/>
    <row r="26" spans="1:14" s="99" customFormat="1" ht="27.75" customHeight="1" x14ac:dyDescent="0.2"/>
    <row r="27" spans="1:14" s="99" customFormat="1" ht="27.75" customHeight="1" x14ac:dyDescent="0.2"/>
    <row r="28" spans="1:14" s="99" customFormat="1" ht="27.75" customHeight="1" x14ac:dyDescent="0.2"/>
    <row r="29" spans="1:14" s="99" customFormat="1" ht="27.75" customHeight="1" x14ac:dyDescent="0.2"/>
    <row r="30" spans="1:14" s="99" customFormat="1" ht="27.75" customHeight="1" x14ac:dyDescent="0.2"/>
    <row r="31" spans="1:14" ht="27.75" customHeight="1" x14ac:dyDescent="0.2"/>
    <row r="32" spans="1:14" ht="20.25" customHeight="1" thickBot="1" x14ac:dyDescent="0.25">
      <c r="A32" s="10" t="s">
        <v>2020</v>
      </c>
      <c r="N32" s="65" t="s">
        <v>2021</v>
      </c>
    </row>
    <row r="33" spans="1:14" ht="16.5" thickTop="1" x14ac:dyDescent="0.25">
      <c r="A33" s="111" t="s">
        <v>0</v>
      </c>
      <c r="B33" s="110" t="s">
        <v>96</v>
      </c>
      <c r="C33" s="110"/>
      <c r="D33" s="110"/>
      <c r="E33" s="110" t="s">
        <v>97</v>
      </c>
      <c r="F33" s="110"/>
      <c r="G33" s="110"/>
      <c r="H33" s="110" t="s">
        <v>98</v>
      </c>
      <c r="I33" s="110"/>
      <c r="J33" s="110"/>
      <c r="K33" s="110" t="s">
        <v>3</v>
      </c>
      <c r="L33" s="110"/>
      <c r="M33" s="110"/>
      <c r="N33" s="111" t="s">
        <v>4</v>
      </c>
    </row>
    <row r="34" spans="1:14" ht="15.75" x14ac:dyDescent="0.25">
      <c r="A34" s="112"/>
      <c r="B34" s="109" t="s">
        <v>99</v>
      </c>
      <c r="C34" s="109"/>
      <c r="D34" s="109"/>
      <c r="E34" s="109" t="s">
        <v>100</v>
      </c>
      <c r="F34" s="109"/>
      <c r="G34" s="109"/>
      <c r="H34" s="109" t="s">
        <v>101</v>
      </c>
      <c r="I34" s="109"/>
      <c r="J34" s="109"/>
      <c r="K34" s="109" t="s">
        <v>7</v>
      </c>
      <c r="L34" s="109"/>
      <c r="M34" s="109"/>
      <c r="N34" s="112"/>
    </row>
    <row r="35" spans="1:14" ht="15.75" x14ac:dyDescent="0.25">
      <c r="A35" s="112"/>
      <c r="B35" s="56" t="s">
        <v>153</v>
      </c>
      <c r="C35" s="56" t="s">
        <v>67</v>
      </c>
      <c r="D35" s="56" t="s">
        <v>10</v>
      </c>
      <c r="E35" s="56" t="s">
        <v>153</v>
      </c>
      <c r="F35" s="56" t="s">
        <v>67</v>
      </c>
      <c r="G35" s="56" t="s">
        <v>10</v>
      </c>
      <c r="H35" s="56" t="s">
        <v>153</v>
      </c>
      <c r="I35" s="56" t="s">
        <v>67</v>
      </c>
      <c r="J35" s="56" t="s">
        <v>10</v>
      </c>
      <c r="K35" s="56" t="s">
        <v>153</v>
      </c>
      <c r="L35" s="56" t="s">
        <v>67</v>
      </c>
      <c r="M35" s="56" t="s">
        <v>10</v>
      </c>
      <c r="N35" s="112"/>
    </row>
    <row r="36" spans="1:14" ht="16.5" thickBot="1" x14ac:dyDescent="0.3">
      <c r="A36" s="113"/>
      <c r="B36" s="6" t="s">
        <v>11</v>
      </c>
      <c r="C36" s="6" t="s">
        <v>12</v>
      </c>
      <c r="D36" s="6" t="s">
        <v>7</v>
      </c>
      <c r="E36" s="6" t="s">
        <v>11</v>
      </c>
      <c r="F36" s="6" t="s">
        <v>12</v>
      </c>
      <c r="G36" s="6" t="s">
        <v>7</v>
      </c>
      <c r="H36" s="6" t="s">
        <v>11</v>
      </c>
      <c r="I36" s="6" t="s">
        <v>12</v>
      </c>
      <c r="J36" s="6" t="s">
        <v>7</v>
      </c>
      <c r="K36" s="6" t="s">
        <v>11</v>
      </c>
      <c r="L36" s="6" t="s">
        <v>12</v>
      </c>
      <c r="M36" s="6" t="s">
        <v>7</v>
      </c>
      <c r="N36" s="113"/>
    </row>
    <row r="37" spans="1:14" ht="24" customHeight="1" x14ac:dyDescent="0.2">
      <c r="A37" s="13" t="s">
        <v>1317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13"/>
      <c r="M37" s="14"/>
      <c r="N37" s="15" t="s">
        <v>1379</v>
      </c>
    </row>
    <row r="38" spans="1:14" ht="20.25" customHeight="1" x14ac:dyDescent="0.2">
      <c r="A38" s="13" t="s">
        <v>1227</v>
      </c>
      <c r="B38" s="14">
        <v>37</v>
      </c>
      <c r="C38" s="14">
        <v>37</v>
      </c>
      <c r="D38" s="14">
        <f>SUM(B38:C38)</f>
        <v>74</v>
      </c>
      <c r="E38" s="14">
        <v>0</v>
      </c>
      <c r="F38" s="14">
        <v>0</v>
      </c>
      <c r="G38" s="14">
        <f>SUM(E38:F38)</f>
        <v>0</v>
      </c>
      <c r="H38" s="14">
        <v>0</v>
      </c>
      <c r="I38" s="14">
        <v>0</v>
      </c>
      <c r="J38" s="14">
        <f>SUM(H38:I38)</f>
        <v>0</v>
      </c>
      <c r="K38" s="14">
        <f>SUM(H38,E38,B38)</f>
        <v>37</v>
      </c>
      <c r="L38" s="14">
        <f>SUM(I38,F38,C38)</f>
        <v>37</v>
      </c>
      <c r="M38" s="14">
        <f>SUM(K38:L38)</f>
        <v>74</v>
      </c>
      <c r="N38" s="15" t="s">
        <v>1228</v>
      </c>
    </row>
    <row r="39" spans="1:14" ht="24" customHeight="1" x14ac:dyDescent="0.2">
      <c r="A39" s="13" t="s">
        <v>1229</v>
      </c>
      <c r="B39" s="14">
        <v>50</v>
      </c>
      <c r="C39" s="14">
        <v>13</v>
      </c>
      <c r="D39" s="14">
        <f t="shared" ref="D39:D41" si="6">SUM(B39:C39)</f>
        <v>63</v>
      </c>
      <c r="E39" s="14">
        <v>0</v>
      </c>
      <c r="F39" s="14">
        <v>0</v>
      </c>
      <c r="G39" s="14">
        <f t="shared" ref="G39:G41" si="7">SUM(E39:F39)</f>
        <v>0</v>
      </c>
      <c r="H39" s="14">
        <v>5</v>
      </c>
      <c r="I39" s="14">
        <v>4</v>
      </c>
      <c r="J39" s="14">
        <f t="shared" ref="J39:J41" si="8">SUM(H39:I39)</f>
        <v>9</v>
      </c>
      <c r="K39" s="14">
        <f t="shared" ref="K39:L42" si="9">SUM(H39,E39,B39)</f>
        <v>55</v>
      </c>
      <c r="L39" s="14">
        <f t="shared" si="9"/>
        <v>17</v>
      </c>
      <c r="M39" s="14">
        <f t="shared" ref="M39:M42" si="10">SUM(K39:L39)</f>
        <v>72</v>
      </c>
      <c r="N39" s="15" t="s">
        <v>1230</v>
      </c>
    </row>
    <row r="40" spans="1:14" ht="24" customHeight="1" x14ac:dyDescent="0.2">
      <c r="A40" s="13" t="s">
        <v>1231</v>
      </c>
      <c r="B40" s="14">
        <v>61</v>
      </c>
      <c r="C40" s="14">
        <v>18</v>
      </c>
      <c r="D40" s="14">
        <f t="shared" si="6"/>
        <v>79</v>
      </c>
      <c r="E40" s="14">
        <v>0</v>
      </c>
      <c r="F40" s="14">
        <v>0</v>
      </c>
      <c r="G40" s="14">
        <f t="shared" si="7"/>
        <v>0</v>
      </c>
      <c r="H40" s="14">
        <v>6</v>
      </c>
      <c r="I40" s="14">
        <v>1</v>
      </c>
      <c r="J40" s="14">
        <f t="shared" si="8"/>
        <v>7</v>
      </c>
      <c r="K40" s="14">
        <f t="shared" si="9"/>
        <v>67</v>
      </c>
      <c r="L40" s="14">
        <f t="shared" si="9"/>
        <v>19</v>
      </c>
      <c r="M40" s="14">
        <f t="shared" si="10"/>
        <v>86</v>
      </c>
      <c r="N40" s="15" t="s">
        <v>1380</v>
      </c>
    </row>
    <row r="41" spans="1:14" ht="24" customHeight="1" x14ac:dyDescent="0.2">
      <c r="A41" s="13" t="s">
        <v>1235</v>
      </c>
      <c r="B41" s="14">
        <f>SUM(B38:B40)</f>
        <v>148</v>
      </c>
      <c r="C41" s="14">
        <f t="shared" ref="C41:I41" si="11">SUM(C38:C40)</f>
        <v>68</v>
      </c>
      <c r="D41" s="14">
        <f t="shared" si="6"/>
        <v>216</v>
      </c>
      <c r="E41" s="14">
        <f t="shared" si="11"/>
        <v>0</v>
      </c>
      <c r="F41" s="14">
        <f t="shared" si="11"/>
        <v>0</v>
      </c>
      <c r="G41" s="14">
        <f t="shared" si="7"/>
        <v>0</v>
      </c>
      <c r="H41" s="14">
        <f t="shared" si="11"/>
        <v>11</v>
      </c>
      <c r="I41" s="14">
        <f t="shared" si="11"/>
        <v>5</v>
      </c>
      <c r="J41" s="14">
        <f t="shared" si="8"/>
        <v>16</v>
      </c>
      <c r="K41" s="14">
        <f t="shared" si="9"/>
        <v>159</v>
      </c>
      <c r="L41" s="14">
        <f t="shared" si="9"/>
        <v>73</v>
      </c>
      <c r="M41" s="14">
        <f t="shared" si="10"/>
        <v>232</v>
      </c>
      <c r="N41" s="15" t="s">
        <v>1381</v>
      </c>
    </row>
    <row r="42" spans="1:14" ht="24" customHeight="1" x14ac:dyDescent="0.2">
      <c r="A42" s="13" t="s">
        <v>1237</v>
      </c>
      <c r="B42" s="14">
        <v>43</v>
      </c>
      <c r="C42" s="14">
        <v>10</v>
      </c>
      <c r="D42" s="14">
        <f>SUM(B42:C42)</f>
        <v>53</v>
      </c>
      <c r="E42" s="14">
        <v>1</v>
      </c>
      <c r="F42" s="14">
        <v>1</v>
      </c>
      <c r="G42" s="14">
        <f>SUM(E42:F42)</f>
        <v>2</v>
      </c>
      <c r="H42" s="14">
        <v>2</v>
      </c>
      <c r="I42" s="14">
        <v>3</v>
      </c>
      <c r="J42" s="14">
        <f>SUM(H42:I42)</f>
        <v>5</v>
      </c>
      <c r="K42" s="14">
        <f t="shared" si="9"/>
        <v>46</v>
      </c>
      <c r="L42" s="14">
        <f t="shared" si="9"/>
        <v>14</v>
      </c>
      <c r="M42" s="14">
        <f t="shared" si="10"/>
        <v>60</v>
      </c>
      <c r="N42" s="15" t="s">
        <v>1338</v>
      </c>
    </row>
    <row r="43" spans="1:14" ht="24" customHeight="1" x14ac:dyDescent="0.2">
      <c r="A43" s="13" t="s">
        <v>1339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5" t="s">
        <v>1382</v>
      </c>
    </row>
    <row r="44" spans="1:14" ht="24" customHeight="1" x14ac:dyDescent="0.2">
      <c r="A44" s="13" t="s">
        <v>1241</v>
      </c>
      <c r="B44" s="14">
        <v>42</v>
      </c>
      <c r="C44" s="14">
        <v>10</v>
      </c>
      <c r="D44" s="14">
        <f t="shared" ref="D44:D57" si="12">SUM(B44:C44)</f>
        <v>52</v>
      </c>
      <c r="E44" s="14">
        <v>0</v>
      </c>
      <c r="F44" s="14">
        <v>0</v>
      </c>
      <c r="G44" s="14">
        <f t="shared" ref="G44:G52" si="13">SUM(E44:F44)</f>
        <v>0</v>
      </c>
      <c r="H44" s="14">
        <v>1</v>
      </c>
      <c r="I44" s="14">
        <v>0</v>
      </c>
      <c r="J44" s="14">
        <f t="shared" ref="J44:J54" si="14">SUM(H44:I44)</f>
        <v>1</v>
      </c>
      <c r="K44" s="14">
        <f>SUM(H44,E44,B44)</f>
        <v>43</v>
      </c>
      <c r="L44" s="14">
        <f>SUM(I44,F44,C44)</f>
        <v>10</v>
      </c>
      <c r="M44" s="14">
        <f>SUM(K44:L44)</f>
        <v>53</v>
      </c>
      <c r="N44" s="15" t="s">
        <v>783</v>
      </c>
    </row>
    <row r="45" spans="1:14" ht="22.5" customHeight="1" x14ac:dyDescent="0.2">
      <c r="A45" s="13" t="s">
        <v>869</v>
      </c>
      <c r="B45" s="14">
        <v>210</v>
      </c>
      <c r="C45" s="14">
        <v>140</v>
      </c>
      <c r="D45" s="14">
        <f t="shared" si="12"/>
        <v>350</v>
      </c>
      <c r="E45" s="14">
        <v>0</v>
      </c>
      <c r="F45" s="14">
        <v>0</v>
      </c>
      <c r="G45" s="14">
        <f t="shared" si="13"/>
        <v>0</v>
      </c>
      <c r="H45" s="14">
        <v>0</v>
      </c>
      <c r="I45" s="14">
        <v>2</v>
      </c>
      <c r="J45" s="14">
        <f t="shared" si="14"/>
        <v>2</v>
      </c>
      <c r="K45" s="14">
        <f t="shared" ref="K45:L57" si="15">SUM(H45,E45,B45)</f>
        <v>210</v>
      </c>
      <c r="L45" s="14">
        <f t="shared" si="15"/>
        <v>142</v>
      </c>
      <c r="M45" s="14">
        <f t="shared" ref="M45:M57" si="16">SUM(K45:L45)</f>
        <v>352</v>
      </c>
      <c r="N45" s="15" t="s">
        <v>152</v>
      </c>
    </row>
    <row r="46" spans="1:14" ht="20.25" customHeight="1" x14ac:dyDescent="0.2">
      <c r="A46" s="13" t="s">
        <v>298</v>
      </c>
      <c r="B46" s="14">
        <v>70</v>
      </c>
      <c r="C46" s="14">
        <v>24</v>
      </c>
      <c r="D46" s="14">
        <f t="shared" si="12"/>
        <v>94</v>
      </c>
      <c r="E46" s="14">
        <v>0</v>
      </c>
      <c r="F46" s="14">
        <v>0</v>
      </c>
      <c r="G46" s="14">
        <f t="shared" si="13"/>
        <v>0</v>
      </c>
      <c r="H46" s="14">
        <v>0</v>
      </c>
      <c r="I46" s="14">
        <v>0</v>
      </c>
      <c r="J46" s="14">
        <f t="shared" si="14"/>
        <v>0</v>
      </c>
      <c r="K46" s="14">
        <f t="shared" si="15"/>
        <v>70</v>
      </c>
      <c r="L46" s="14">
        <f t="shared" si="15"/>
        <v>24</v>
      </c>
      <c r="M46" s="14">
        <f t="shared" si="16"/>
        <v>94</v>
      </c>
      <c r="N46" s="15" t="s">
        <v>49</v>
      </c>
    </row>
    <row r="47" spans="1:14" ht="24" customHeight="1" x14ac:dyDescent="0.2">
      <c r="A47" s="13" t="s">
        <v>1383</v>
      </c>
      <c r="B47" s="14">
        <v>322</v>
      </c>
      <c r="C47" s="14">
        <v>174</v>
      </c>
      <c r="D47" s="14">
        <f t="shared" si="12"/>
        <v>496</v>
      </c>
      <c r="E47" s="14">
        <v>0</v>
      </c>
      <c r="F47" s="14">
        <v>0</v>
      </c>
      <c r="G47" s="14">
        <f t="shared" si="13"/>
        <v>0</v>
      </c>
      <c r="H47" s="14">
        <v>1</v>
      </c>
      <c r="I47" s="14">
        <v>2</v>
      </c>
      <c r="J47" s="14">
        <f t="shared" si="14"/>
        <v>3</v>
      </c>
      <c r="K47" s="14">
        <f t="shared" si="15"/>
        <v>323</v>
      </c>
      <c r="L47" s="14">
        <f t="shared" si="15"/>
        <v>176</v>
      </c>
      <c r="M47" s="14">
        <f t="shared" si="16"/>
        <v>499</v>
      </c>
      <c r="N47" s="15" t="s">
        <v>1384</v>
      </c>
    </row>
    <row r="48" spans="1:14" ht="24" customHeight="1" x14ac:dyDescent="0.2">
      <c r="A48" s="13" t="s">
        <v>1246</v>
      </c>
      <c r="B48" s="14">
        <v>15</v>
      </c>
      <c r="C48" s="14">
        <v>29</v>
      </c>
      <c r="D48" s="14">
        <f t="shared" si="12"/>
        <v>44</v>
      </c>
      <c r="E48" s="14">
        <v>5</v>
      </c>
      <c r="F48" s="14">
        <v>3</v>
      </c>
      <c r="G48" s="14">
        <f t="shared" si="13"/>
        <v>8</v>
      </c>
      <c r="H48" s="14">
        <v>0</v>
      </c>
      <c r="I48" s="14">
        <v>0</v>
      </c>
      <c r="J48" s="14">
        <f t="shared" si="14"/>
        <v>0</v>
      </c>
      <c r="K48" s="14">
        <f t="shared" si="15"/>
        <v>20</v>
      </c>
      <c r="L48" s="14">
        <f t="shared" si="15"/>
        <v>32</v>
      </c>
      <c r="M48" s="14">
        <f t="shared" si="16"/>
        <v>52</v>
      </c>
      <c r="N48" s="15" t="s">
        <v>1385</v>
      </c>
    </row>
    <row r="49" spans="1:14" ht="24" customHeight="1" x14ac:dyDescent="0.2">
      <c r="A49" s="13" t="s">
        <v>1248</v>
      </c>
      <c r="B49" s="14">
        <v>139</v>
      </c>
      <c r="C49" s="14">
        <v>20</v>
      </c>
      <c r="D49" s="14">
        <f t="shared" si="12"/>
        <v>159</v>
      </c>
      <c r="E49" s="14">
        <v>5</v>
      </c>
      <c r="F49" s="14">
        <v>2</v>
      </c>
      <c r="G49" s="14">
        <f t="shared" si="13"/>
        <v>7</v>
      </c>
      <c r="H49" s="14">
        <v>0</v>
      </c>
      <c r="I49" s="14">
        <v>0</v>
      </c>
      <c r="J49" s="14">
        <f t="shared" si="14"/>
        <v>0</v>
      </c>
      <c r="K49" s="14">
        <f t="shared" si="15"/>
        <v>144</v>
      </c>
      <c r="L49" s="14">
        <f t="shared" si="15"/>
        <v>22</v>
      </c>
      <c r="M49" s="14">
        <f t="shared" si="16"/>
        <v>166</v>
      </c>
      <c r="N49" s="15" t="s">
        <v>1386</v>
      </c>
    </row>
    <row r="50" spans="1:14" ht="24" customHeight="1" x14ac:dyDescent="0.2">
      <c r="A50" s="13" t="s">
        <v>1323</v>
      </c>
      <c r="B50" s="14">
        <v>21</v>
      </c>
      <c r="C50" s="14">
        <v>18</v>
      </c>
      <c r="D50" s="14">
        <f t="shared" si="12"/>
        <v>39</v>
      </c>
      <c r="E50" s="14">
        <v>0</v>
      </c>
      <c r="F50" s="14">
        <v>0</v>
      </c>
      <c r="G50" s="14">
        <f t="shared" si="13"/>
        <v>0</v>
      </c>
      <c r="H50" s="14">
        <v>0</v>
      </c>
      <c r="I50" s="14">
        <v>0</v>
      </c>
      <c r="J50" s="14">
        <f t="shared" si="14"/>
        <v>0</v>
      </c>
      <c r="K50" s="14">
        <f t="shared" si="15"/>
        <v>21</v>
      </c>
      <c r="L50" s="14">
        <f t="shared" si="15"/>
        <v>18</v>
      </c>
      <c r="M50" s="14">
        <f t="shared" si="16"/>
        <v>39</v>
      </c>
      <c r="N50" s="15" t="s">
        <v>1387</v>
      </c>
    </row>
    <row r="51" spans="1:14" ht="24" customHeight="1" x14ac:dyDescent="0.2">
      <c r="A51" s="13" t="s">
        <v>1388</v>
      </c>
      <c r="B51" s="14">
        <v>92</v>
      </c>
      <c r="C51" s="14">
        <v>31</v>
      </c>
      <c r="D51" s="14">
        <f t="shared" si="12"/>
        <v>123</v>
      </c>
      <c r="E51" s="14">
        <v>4</v>
      </c>
      <c r="F51" s="14">
        <v>1</v>
      </c>
      <c r="G51" s="14">
        <f t="shared" si="13"/>
        <v>5</v>
      </c>
      <c r="H51" s="14">
        <v>0</v>
      </c>
      <c r="I51" s="14">
        <v>0</v>
      </c>
      <c r="J51" s="14">
        <f t="shared" si="14"/>
        <v>0</v>
      </c>
      <c r="K51" s="14">
        <f t="shared" si="15"/>
        <v>96</v>
      </c>
      <c r="L51" s="14">
        <f t="shared" si="15"/>
        <v>32</v>
      </c>
      <c r="M51" s="14">
        <f t="shared" si="16"/>
        <v>128</v>
      </c>
      <c r="N51" s="15" t="s">
        <v>1389</v>
      </c>
    </row>
    <row r="52" spans="1:14" ht="24" customHeight="1" x14ac:dyDescent="0.2">
      <c r="A52" s="13" t="s">
        <v>1254</v>
      </c>
      <c r="B52" s="14">
        <v>110</v>
      </c>
      <c r="C52" s="14">
        <v>72</v>
      </c>
      <c r="D52" s="14">
        <f t="shared" si="12"/>
        <v>182</v>
      </c>
      <c r="E52" s="14">
        <v>0</v>
      </c>
      <c r="F52" s="14">
        <v>2</v>
      </c>
      <c r="G52" s="14">
        <f t="shared" si="13"/>
        <v>2</v>
      </c>
      <c r="H52" s="14">
        <v>0</v>
      </c>
      <c r="I52" s="14">
        <v>0</v>
      </c>
      <c r="J52" s="14">
        <f t="shared" si="14"/>
        <v>0</v>
      </c>
      <c r="K52" s="14">
        <f t="shared" si="15"/>
        <v>110</v>
      </c>
      <c r="L52" s="14">
        <f t="shared" si="15"/>
        <v>74</v>
      </c>
      <c r="M52" s="14">
        <f t="shared" si="16"/>
        <v>184</v>
      </c>
      <c r="N52" s="15" t="s">
        <v>1255</v>
      </c>
    </row>
    <row r="53" spans="1:14" ht="24" customHeight="1" x14ac:dyDescent="0.2">
      <c r="A53" s="13" t="s">
        <v>1256</v>
      </c>
      <c r="B53" s="14">
        <v>3</v>
      </c>
      <c r="C53" s="14">
        <v>2</v>
      </c>
      <c r="D53" s="14">
        <f t="shared" si="12"/>
        <v>5</v>
      </c>
      <c r="E53" s="14">
        <v>0</v>
      </c>
      <c r="F53" s="14">
        <v>0</v>
      </c>
      <c r="G53" s="14">
        <f>SUM(E53:F53)</f>
        <v>0</v>
      </c>
      <c r="H53" s="14">
        <v>3</v>
      </c>
      <c r="I53" s="14">
        <v>0</v>
      </c>
      <c r="J53" s="14">
        <f t="shared" si="14"/>
        <v>3</v>
      </c>
      <c r="K53" s="14">
        <f t="shared" si="15"/>
        <v>6</v>
      </c>
      <c r="L53" s="14">
        <f t="shared" si="15"/>
        <v>2</v>
      </c>
      <c r="M53" s="14">
        <f t="shared" si="16"/>
        <v>8</v>
      </c>
      <c r="N53" s="15" t="s">
        <v>1390</v>
      </c>
    </row>
    <row r="54" spans="1:14" ht="24" customHeight="1" x14ac:dyDescent="0.2">
      <c r="A54" s="13" t="s">
        <v>1258</v>
      </c>
      <c r="B54" s="14">
        <v>517</v>
      </c>
      <c r="C54" s="14">
        <v>89</v>
      </c>
      <c r="D54" s="14">
        <f t="shared" si="12"/>
        <v>606</v>
      </c>
      <c r="E54" s="14">
        <v>6</v>
      </c>
      <c r="F54" s="14">
        <v>0</v>
      </c>
      <c r="G54" s="14">
        <f>SUM(E54:F54)</f>
        <v>6</v>
      </c>
      <c r="H54" s="14">
        <v>0</v>
      </c>
      <c r="I54" s="14">
        <v>0</v>
      </c>
      <c r="J54" s="14">
        <f t="shared" si="14"/>
        <v>0</v>
      </c>
      <c r="K54" s="14">
        <f t="shared" si="15"/>
        <v>523</v>
      </c>
      <c r="L54" s="14">
        <f t="shared" si="15"/>
        <v>89</v>
      </c>
      <c r="M54" s="14">
        <f t="shared" si="16"/>
        <v>612</v>
      </c>
      <c r="N54" s="15" t="s">
        <v>1391</v>
      </c>
    </row>
    <row r="55" spans="1:14" ht="24" customHeight="1" x14ac:dyDescent="0.2">
      <c r="A55" s="13" t="s">
        <v>1262</v>
      </c>
      <c r="B55" s="14">
        <v>77</v>
      </c>
      <c r="C55" s="14">
        <v>42</v>
      </c>
      <c r="D55" s="14">
        <f t="shared" si="12"/>
        <v>119</v>
      </c>
      <c r="E55" s="14">
        <v>0</v>
      </c>
      <c r="F55" s="14">
        <v>0</v>
      </c>
      <c r="G55" s="14">
        <f t="shared" ref="G55" si="17">SUM(E55:F55)</f>
        <v>0</v>
      </c>
      <c r="H55" s="14">
        <v>0</v>
      </c>
      <c r="I55" s="14">
        <v>0</v>
      </c>
      <c r="J55" s="14">
        <f>SUM(H55:I55)</f>
        <v>0</v>
      </c>
      <c r="K55" s="14">
        <f t="shared" si="15"/>
        <v>77</v>
      </c>
      <c r="L55" s="14">
        <f>SUM(I55,F55,C55)</f>
        <v>42</v>
      </c>
      <c r="M55" s="14">
        <f t="shared" si="16"/>
        <v>119</v>
      </c>
      <c r="N55" s="15" t="s">
        <v>1392</v>
      </c>
    </row>
    <row r="56" spans="1:14" ht="19.5" customHeight="1" x14ac:dyDescent="0.2">
      <c r="A56" s="13" t="s">
        <v>1360</v>
      </c>
      <c r="B56" s="14">
        <v>126</v>
      </c>
      <c r="C56" s="14">
        <v>15</v>
      </c>
      <c r="D56" s="14">
        <f t="shared" si="12"/>
        <v>141</v>
      </c>
      <c r="E56" s="14">
        <v>0</v>
      </c>
      <c r="F56" s="14">
        <v>0</v>
      </c>
      <c r="G56" s="14">
        <f>SUM(E56:F56)</f>
        <v>0</v>
      </c>
      <c r="H56" s="14">
        <v>0</v>
      </c>
      <c r="I56" s="14">
        <v>0</v>
      </c>
      <c r="J56" s="14">
        <f>SUM(H56:I56)</f>
        <v>0</v>
      </c>
      <c r="K56" s="14">
        <f t="shared" si="15"/>
        <v>126</v>
      </c>
      <c r="L56" s="14">
        <f t="shared" si="15"/>
        <v>15</v>
      </c>
      <c r="M56" s="14">
        <f t="shared" si="16"/>
        <v>141</v>
      </c>
      <c r="N56" s="15" t="s">
        <v>1393</v>
      </c>
    </row>
    <row r="57" spans="1:14" ht="22.5" customHeight="1" thickBot="1" x14ac:dyDescent="0.25">
      <c r="A57" s="22" t="s">
        <v>1266</v>
      </c>
      <c r="B57" s="23">
        <v>90</v>
      </c>
      <c r="C57" s="23">
        <v>60</v>
      </c>
      <c r="D57" s="23">
        <f t="shared" si="12"/>
        <v>150</v>
      </c>
      <c r="E57" s="23">
        <v>0</v>
      </c>
      <c r="F57" s="23">
        <v>0</v>
      </c>
      <c r="G57" s="23">
        <f>SUM(E57:F57)</f>
        <v>0</v>
      </c>
      <c r="H57" s="23">
        <v>5</v>
      </c>
      <c r="I57" s="23">
        <v>0</v>
      </c>
      <c r="J57" s="23">
        <f t="shared" ref="J57" si="18">SUM(H57:I57)</f>
        <v>5</v>
      </c>
      <c r="K57" s="23">
        <f t="shared" si="15"/>
        <v>95</v>
      </c>
      <c r="L57" s="23">
        <f t="shared" si="15"/>
        <v>60</v>
      </c>
      <c r="M57" s="23">
        <f t="shared" si="16"/>
        <v>155</v>
      </c>
      <c r="N57" s="24" t="s">
        <v>1394</v>
      </c>
    </row>
    <row r="58" spans="1:14" ht="22.5" customHeight="1" thickTop="1" x14ac:dyDescent="0.2"/>
    <row r="59" spans="1:14" ht="22.5" customHeight="1" x14ac:dyDescent="0.2"/>
    <row r="60" spans="1:14" ht="20.25" customHeight="1" thickBot="1" x14ac:dyDescent="0.25">
      <c r="A60" s="10" t="s">
        <v>2020</v>
      </c>
      <c r="N60" s="65" t="s">
        <v>2021</v>
      </c>
    </row>
    <row r="61" spans="1:14" ht="16.5" thickTop="1" x14ac:dyDescent="0.25">
      <c r="A61" s="111" t="s">
        <v>0</v>
      </c>
      <c r="B61" s="110" t="s">
        <v>96</v>
      </c>
      <c r="C61" s="110"/>
      <c r="D61" s="110"/>
      <c r="E61" s="110" t="s">
        <v>97</v>
      </c>
      <c r="F61" s="110"/>
      <c r="G61" s="110"/>
      <c r="H61" s="110" t="s">
        <v>98</v>
      </c>
      <c r="I61" s="110"/>
      <c r="J61" s="110"/>
      <c r="K61" s="110" t="s">
        <v>3</v>
      </c>
      <c r="L61" s="110"/>
      <c r="M61" s="110"/>
      <c r="N61" s="111" t="s">
        <v>4</v>
      </c>
    </row>
    <row r="62" spans="1:14" ht="15.75" x14ac:dyDescent="0.25">
      <c r="A62" s="112"/>
      <c r="B62" s="109" t="s">
        <v>99</v>
      </c>
      <c r="C62" s="109"/>
      <c r="D62" s="109"/>
      <c r="E62" s="109" t="s">
        <v>100</v>
      </c>
      <c r="F62" s="109"/>
      <c r="G62" s="109"/>
      <c r="H62" s="109" t="s">
        <v>101</v>
      </c>
      <c r="I62" s="109"/>
      <c r="J62" s="109"/>
      <c r="K62" s="109" t="s">
        <v>7</v>
      </c>
      <c r="L62" s="109"/>
      <c r="M62" s="109"/>
      <c r="N62" s="112"/>
    </row>
    <row r="63" spans="1:14" ht="15.75" x14ac:dyDescent="0.25">
      <c r="A63" s="112"/>
      <c r="B63" s="56" t="s">
        <v>153</v>
      </c>
      <c r="C63" s="56" t="s">
        <v>67</v>
      </c>
      <c r="D63" s="56" t="s">
        <v>10</v>
      </c>
      <c r="E63" s="56" t="s">
        <v>153</v>
      </c>
      <c r="F63" s="56" t="s">
        <v>67</v>
      </c>
      <c r="G63" s="56" t="s">
        <v>10</v>
      </c>
      <c r="H63" s="56" t="s">
        <v>153</v>
      </c>
      <c r="I63" s="56" t="s">
        <v>67</v>
      </c>
      <c r="J63" s="56" t="s">
        <v>10</v>
      </c>
      <c r="K63" s="56" t="s">
        <v>153</v>
      </c>
      <c r="L63" s="56" t="s">
        <v>67</v>
      </c>
      <c r="M63" s="56" t="s">
        <v>10</v>
      </c>
      <c r="N63" s="112"/>
    </row>
    <row r="64" spans="1:14" ht="16.5" thickBot="1" x14ac:dyDescent="0.3">
      <c r="A64" s="113"/>
      <c r="B64" s="6" t="s">
        <v>11</v>
      </c>
      <c r="C64" s="6" t="s">
        <v>12</v>
      </c>
      <c r="D64" s="6" t="s">
        <v>7</v>
      </c>
      <c r="E64" s="6" t="s">
        <v>11</v>
      </c>
      <c r="F64" s="6" t="s">
        <v>12</v>
      </c>
      <c r="G64" s="6" t="s">
        <v>7</v>
      </c>
      <c r="H64" s="6" t="s">
        <v>11</v>
      </c>
      <c r="I64" s="6" t="s">
        <v>12</v>
      </c>
      <c r="J64" s="6" t="s">
        <v>7</v>
      </c>
      <c r="K64" s="6" t="s">
        <v>11</v>
      </c>
      <c r="L64" s="6" t="s">
        <v>12</v>
      </c>
      <c r="M64" s="6" t="s">
        <v>7</v>
      </c>
      <c r="N64" s="113"/>
    </row>
    <row r="65" spans="1:14" ht="25.5" customHeight="1" x14ac:dyDescent="0.2">
      <c r="A65" s="13" t="s">
        <v>1268</v>
      </c>
      <c r="B65" s="14">
        <v>12</v>
      </c>
      <c r="C65" s="14">
        <v>1</v>
      </c>
      <c r="D65" s="14">
        <f>SUM(B65:C65)</f>
        <v>13</v>
      </c>
      <c r="E65" s="14">
        <v>0</v>
      </c>
      <c r="F65" s="14">
        <v>0</v>
      </c>
      <c r="G65" s="14">
        <f>SUM(E65:F65)</f>
        <v>0</v>
      </c>
      <c r="H65" s="14">
        <v>0</v>
      </c>
      <c r="I65" s="14">
        <v>0</v>
      </c>
      <c r="J65" s="14">
        <f>SUM(H65:I65)</f>
        <v>0</v>
      </c>
      <c r="K65" s="14">
        <f>SUM(H65,E65,B65)</f>
        <v>12</v>
      </c>
      <c r="L65" s="14">
        <f>SUM(I65,F65,C65)</f>
        <v>1</v>
      </c>
      <c r="M65" s="14">
        <f>SUM(K65:L65)</f>
        <v>13</v>
      </c>
      <c r="N65" s="15" t="s">
        <v>1395</v>
      </c>
    </row>
    <row r="66" spans="1:14" ht="25.5" customHeight="1" x14ac:dyDescent="0.2">
      <c r="A66" s="13" t="s">
        <v>1270</v>
      </c>
      <c r="B66" s="14">
        <v>241</v>
      </c>
      <c r="C66" s="14">
        <v>40</v>
      </c>
      <c r="D66" s="14">
        <f t="shared" ref="D66:D76" si="19">SUM(B66:C66)</f>
        <v>281</v>
      </c>
      <c r="E66" s="14">
        <v>7</v>
      </c>
      <c r="F66" s="14">
        <v>5</v>
      </c>
      <c r="G66" s="14">
        <f t="shared" ref="G66:G80" si="20">SUM(E66:F66)</f>
        <v>12</v>
      </c>
      <c r="H66" s="14">
        <v>41</v>
      </c>
      <c r="I66" s="14">
        <v>4</v>
      </c>
      <c r="J66" s="14">
        <f t="shared" ref="J66:J80" si="21">SUM(H66:I66)</f>
        <v>45</v>
      </c>
      <c r="K66" s="14">
        <f t="shared" ref="K66:L68" si="22">SUM(H66,E66,B66)</f>
        <v>289</v>
      </c>
      <c r="L66" s="14">
        <f t="shared" si="22"/>
        <v>49</v>
      </c>
      <c r="M66" s="14">
        <f t="shared" ref="M66:M68" si="23">SUM(K66:L66)</f>
        <v>338</v>
      </c>
      <c r="N66" s="15" t="s">
        <v>1396</v>
      </c>
    </row>
    <row r="67" spans="1:14" ht="25.5" customHeight="1" x14ac:dyDescent="0.2">
      <c r="A67" s="13" t="s">
        <v>1272</v>
      </c>
      <c r="B67" s="14">
        <v>4</v>
      </c>
      <c r="C67" s="14">
        <v>2</v>
      </c>
      <c r="D67" s="14">
        <f t="shared" si="19"/>
        <v>6</v>
      </c>
      <c r="E67" s="14">
        <v>0</v>
      </c>
      <c r="F67" s="14">
        <v>0</v>
      </c>
      <c r="G67" s="14">
        <f t="shared" si="20"/>
        <v>0</v>
      </c>
      <c r="H67" s="14">
        <v>0</v>
      </c>
      <c r="I67" s="14">
        <v>0</v>
      </c>
      <c r="J67" s="14">
        <f t="shared" si="21"/>
        <v>0</v>
      </c>
      <c r="K67" s="14">
        <f t="shared" si="22"/>
        <v>4</v>
      </c>
      <c r="L67" s="14">
        <f t="shared" si="22"/>
        <v>2</v>
      </c>
      <c r="M67" s="14">
        <f t="shared" si="23"/>
        <v>6</v>
      </c>
      <c r="N67" s="15" t="s">
        <v>1397</v>
      </c>
    </row>
    <row r="68" spans="1:14" ht="25.5" customHeight="1" x14ac:dyDescent="0.2">
      <c r="A68" s="13" t="s">
        <v>1274</v>
      </c>
      <c r="B68" s="14">
        <v>124</v>
      </c>
      <c r="C68" s="14">
        <v>44</v>
      </c>
      <c r="D68" s="14">
        <f t="shared" si="19"/>
        <v>168</v>
      </c>
      <c r="E68" s="14">
        <v>10</v>
      </c>
      <c r="F68" s="14">
        <v>1</v>
      </c>
      <c r="G68" s="14">
        <f t="shared" si="20"/>
        <v>11</v>
      </c>
      <c r="H68" s="14">
        <v>32</v>
      </c>
      <c r="I68" s="14">
        <v>11</v>
      </c>
      <c r="J68" s="14">
        <f t="shared" si="21"/>
        <v>43</v>
      </c>
      <c r="K68" s="14">
        <f t="shared" si="22"/>
        <v>166</v>
      </c>
      <c r="L68" s="14">
        <f t="shared" si="22"/>
        <v>56</v>
      </c>
      <c r="M68" s="14">
        <f t="shared" si="23"/>
        <v>222</v>
      </c>
      <c r="N68" s="15" t="s">
        <v>1275</v>
      </c>
    </row>
    <row r="69" spans="1:14" ht="25.5" customHeight="1" x14ac:dyDescent="0.2">
      <c r="A69" s="13" t="s">
        <v>1278</v>
      </c>
      <c r="B69" s="14">
        <v>346</v>
      </c>
      <c r="C69" s="14">
        <v>77</v>
      </c>
      <c r="D69" s="14">
        <f t="shared" si="19"/>
        <v>423</v>
      </c>
      <c r="E69" s="14">
        <v>10</v>
      </c>
      <c r="F69" s="14">
        <v>2</v>
      </c>
      <c r="G69" s="14">
        <f t="shared" si="20"/>
        <v>12</v>
      </c>
      <c r="H69" s="14">
        <v>0</v>
      </c>
      <c r="I69" s="14">
        <v>0</v>
      </c>
      <c r="J69" s="14">
        <f t="shared" si="21"/>
        <v>0</v>
      </c>
      <c r="K69" s="14">
        <f t="shared" ref="K69:L80" si="24">SUM(H69,E69,B69)</f>
        <v>356</v>
      </c>
      <c r="L69" s="14">
        <f t="shared" si="24"/>
        <v>79</v>
      </c>
      <c r="M69" s="14">
        <f t="shared" ref="M69:M80" si="25">SUM(K69:L69)</f>
        <v>435</v>
      </c>
      <c r="N69" s="15" t="s">
        <v>1398</v>
      </c>
    </row>
    <row r="70" spans="1:14" ht="25.5" customHeight="1" x14ac:dyDescent="0.2">
      <c r="A70" s="13" t="s">
        <v>1280</v>
      </c>
      <c r="B70" s="14">
        <v>30</v>
      </c>
      <c r="C70" s="14">
        <v>16</v>
      </c>
      <c r="D70" s="14">
        <f t="shared" si="19"/>
        <v>46</v>
      </c>
      <c r="E70" s="14">
        <v>1</v>
      </c>
      <c r="F70" s="14">
        <v>0</v>
      </c>
      <c r="G70" s="14">
        <f t="shared" si="20"/>
        <v>1</v>
      </c>
      <c r="H70" s="14">
        <v>0</v>
      </c>
      <c r="I70" s="14">
        <v>0</v>
      </c>
      <c r="J70" s="14">
        <f t="shared" si="21"/>
        <v>0</v>
      </c>
      <c r="K70" s="14">
        <f t="shared" si="24"/>
        <v>31</v>
      </c>
      <c r="L70" s="14">
        <f t="shared" si="24"/>
        <v>16</v>
      </c>
      <c r="M70" s="14">
        <f t="shared" si="25"/>
        <v>47</v>
      </c>
      <c r="N70" s="15" t="s">
        <v>1281</v>
      </c>
    </row>
    <row r="71" spans="1:14" ht="25.5" customHeight="1" x14ac:dyDescent="0.2">
      <c r="A71" s="13" t="s">
        <v>1282</v>
      </c>
      <c r="B71" s="14">
        <v>48</v>
      </c>
      <c r="C71" s="14">
        <v>21</v>
      </c>
      <c r="D71" s="14">
        <f t="shared" si="19"/>
        <v>69</v>
      </c>
      <c r="E71" s="14">
        <v>0</v>
      </c>
      <c r="F71" s="14">
        <v>0</v>
      </c>
      <c r="G71" s="14">
        <f t="shared" si="20"/>
        <v>0</v>
      </c>
      <c r="H71" s="14">
        <v>37</v>
      </c>
      <c r="I71" s="14">
        <v>14</v>
      </c>
      <c r="J71" s="14">
        <f t="shared" si="21"/>
        <v>51</v>
      </c>
      <c r="K71" s="14">
        <f t="shared" si="24"/>
        <v>85</v>
      </c>
      <c r="L71" s="14">
        <f t="shared" si="24"/>
        <v>35</v>
      </c>
      <c r="M71" s="14">
        <f t="shared" si="25"/>
        <v>120</v>
      </c>
      <c r="N71" s="15" t="s">
        <v>1285</v>
      </c>
    </row>
    <row r="72" spans="1:14" ht="25.5" customHeight="1" x14ac:dyDescent="0.2">
      <c r="A72" s="13" t="s">
        <v>1284</v>
      </c>
      <c r="B72" s="14">
        <v>5</v>
      </c>
      <c r="C72" s="14">
        <v>0</v>
      </c>
      <c r="D72" s="14">
        <f t="shared" si="19"/>
        <v>5</v>
      </c>
      <c r="E72" s="14">
        <v>0</v>
      </c>
      <c r="F72" s="14">
        <v>0</v>
      </c>
      <c r="G72" s="14">
        <f t="shared" si="20"/>
        <v>0</v>
      </c>
      <c r="H72" s="14">
        <v>0</v>
      </c>
      <c r="I72" s="14">
        <v>0</v>
      </c>
      <c r="J72" s="14">
        <f t="shared" si="21"/>
        <v>0</v>
      </c>
      <c r="K72" s="14">
        <f t="shared" si="24"/>
        <v>5</v>
      </c>
      <c r="L72" s="14">
        <f t="shared" si="24"/>
        <v>0</v>
      </c>
      <c r="M72" s="14">
        <f t="shared" si="25"/>
        <v>5</v>
      </c>
      <c r="N72" s="15" t="s">
        <v>1285</v>
      </c>
    </row>
    <row r="73" spans="1:14" ht="25.5" customHeight="1" x14ac:dyDescent="0.2">
      <c r="A73" s="13" t="s">
        <v>1286</v>
      </c>
      <c r="B73" s="14">
        <v>50</v>
      </c>
      <c r="C73" s="14">
        <v>5</v>
      </c>
      <c r="D73" s="14">
        <f t="shared" si="19"/>
        <v>55</v>
      </c>
      <c r="E73" s="14">
        <v>0</v>
      </c>
      <c r="F73" s="14">
        <v>0</v>
      </c>
      <c r="G73" s="14">
        <f t="shared" si="20"/>
        <v>0</v>
      </c>
      <c r="H73" s="14">
        <v>0</v>
      </c>
      <c r="I73" s="14">
        <v>0</v>
      </c>
      <c r="J73" s="14">
        <f t="shared" si="21"/>
        <v>0</v>
      </c>
      <c r="K73" s="14">
        <f t="shared" si="24"/>
        <v>50</v>
      </c>
      <c r="L73" s="14">
        <f t="shared" si="24"/>
        <v>5</v>
      </c>
      <c r="M73" s="14">
        <f t="shared" si="25"/>
        <v>55</v>
      </c>
      <c r="N73" s="15" t="s">
        <v>1287</v>
      </c>
    </row>
    <row r="74" spans="1:14" ht="25.5" customHeight="1" x14ac:dyDescent="0.2">
      <c r="A74" s="13" t="s">
        <v>1288</v>
      </c>
      <c r="B74" s="14">
        <v>62</v>
      </c>
      <c r="C74" s="14">
        <v>20</v>
      </c>
      <c r="D74" s="14">
        <f t="shared" si="19"/>
        <v>82</v>
      </c>
      <c r="E74" s="14">
        <v>0</v>
      </c>
      <c r="F74" s="14">
        <v>1</v>
      </c>
      <c r="G74" s="14">
        <f t="shared" si="20"/>
        <v>1</v>
      </c>
      <c r="H74" s="14">
        <v>0</v>
      </c>
      <c r="I74" s="14">
        <v>0</v>
      </c>
      <c r="J74" s="14">
        <f t="shared" si="21"/>
        <v>0</v>
      </c>
      <c r="K74" s="14">
        <f t="shared" si="24"/>
        <v>62</v>
      </c>
      <c r="L74" s="14">
        <f t="shared" si="24"/>
        <v>21</v>
      </c>
      <c r="M74" s="14">
        <f t="shared" si="25"/>
        <v>83</v>
      </c>
      <c r="N74" s="15" t="s">
        <v>1289</v>
      </c>
    </row>
    <row r="75" spans="1:14" ht="25.5" customHeight="1" x14ac:dyDescent="0.2">
      <c r="A75" s="13" t="s">
        <v>1290</v>
      </c>
      <c r="B75" s="14">
        <v>60</v>
      </c>
      <c r="C75" s="14">
        <v>6</v>
      </c>
      <c r="D75" s="14">
        <f t="shared" si="19"/>
        <v>66</v>
      </c>
      <c r="E75" s="14">
        <v>0</v>
      </c>
      <c r="F75" s="14">
        <v>0</v>
      </c>
      <c r="G75" s="14">
        <f t="shared" si="20"/>
        <v>0</v>
      </c>
      <c r="H75" s="14">
        <v>0</v>
      </c>
      <c r="I75" s="14">
        <v>0</v>
      </c>
      <c r="J75" s="14">
        <f t="shared" si="21"/>
        <v>0</v>
      </c>
      <c r="K75" s="14">
        <f t="shared" si="24"/>
        <v>60</v>
      </c>
      <c r="L75" s="14">
        <f t="shared" si="24"/>
        <v>6</v>
      </c>
      <c r="M75" s="14">
        <f t="shared" si="25"/>
        <v>66</v>
      </c>
      <c r="N75" s="15" t="s">
        <v>1293</v>
      </c>
    </row>
    <row r="76" spans="1:14" ht="23.25" customHeight="1" x14ac:dyDescent="0.2">
      <c r="A76" s="13" t="s">
        <v>1292</v>
      </c>
      <c r="B76" s="14">
        <v>32</v>
      </c>
      <c r="C76" s="14">
        <v>33</v>
      </c>
      <c r="D76" s="14">
        <f t="shared" si="19"/>
        <v>65</v>
      </c>
      <c r="E76" s="14">
        <v>0</v>
      </c>
      <c r="F76" s="14">
        <v>0</v>
      </c>
      <c r="G76" s="14">
        <f t="shared" si="20"/>
        <v>0</v>
      </c>
      <c r="H76" s="14">
        <v>0</v>
      </c>
      <c r="I76" s="14">
        <v>0</v>
      </c>
      <c r="J76" s="14">
        <f t="shared" si="21"/>
        <v>0</v>
      </c>
      <c r="K76" s="14">
        <f t="shared" si="24"/>
        <v>32</v>
      </c>
      <c r="L76" s="14">
        <f t="shared" si="24"/>
        <v>33</v>
      </c>
      <c r="M76" s="14">
        <f t="shared" si="25"/>
        <v>65</v>
      </c>
      <c r="N76" s="15" t="s">
        <v>1303</v>
      </c>
    </row>
    <row r="77" spans="1:14" ht="36" customHeight="1" x14ac:dyDescent="0.2">
      <c r="A77" s="55" t="s">
        <v>1300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26" t="s">
        <v>1301</v>
      </c>
    </row>
    <row r="78" spans="1:14" ht="23.25" customHeight="1" x14ac:dyDescent="0.2">
      <c r="A78" s="13" t="s">
        <v>693</v>
      </c>
      <c r="B78" s="14">
        <v>0</v>
      </c>
      <c r="C78" s="14">
        <v>0</v>
      </c>
      <c r="D78" s="14">
        <v>0</v>
      </c>
      <c r="E78" s="14">
        <v>0</v>
      </c>
      <c r="F78" s="14">
        <v>1</v>
      </c>
      <c r="G78" s="14">
        <f t="shared" si="20"/>
        <v>1</v>
      </c>
      <c r="H78" s="14">
        <v>0</v>
      </c>
      <c r="I78" s="14">
        <v>0</v>
      </c>
      <c r="J78" s="14">
        <f t="shared" si="21"/>
        <v>0</v>
      </c>
      <c r="K78" s="14">
        <f t="shared" si="24"/>
        <v>0</v>
      </c>
      <c r="L78" s="14">
        <f t="shared" si="24"/>
        <v>1</v>
      </c>
      <c r="M78" s="14">
        <f t="shared" si="25"/>
        <v>1</v>
      </c>
      <c r="N78" s="15" t="s">
        <v>19</v>
      </c>
    </row>
    <row r="79" spans="1:14" ht="23.25" customHeight="1" x14ac:dyDescent="0.2">
      <c r="A79" s="13" t="s">
        <v>20</v>
      </c>
      <c r="B79" s="14">
        <v>0</v>
      </c>
      <c r="C79" s="14">
        <v>0</v>
      </c>
      <c r="D79" s="14">
        <v>0</v>
      </c>
      <c r="E79" s="14">
        <v>1</v>
      </c>
      <c r="F79" s="14">
        <v>1</v>
      </c>
      <c r="G79" s="14">
        <f t="shared" si="20"/>
        <v>2</v>
      </c>
      <c r="H79" s="14">
        <v>0</v>
      </c>
      <c r="I79" s="14">
        <v>0</v>
      </c>
      <c r="J79" s="14">
        <f t="shared" si="21"/>
        <v>0</v>
      </c>
      <c r="K79" s="14">
        <f t="shared" si="24"/>
        <v>1</v>
      </c>
      <c r="L79" s="14">
        <f t="shared" si="24"/>
        <v>1</v>
      </c>
      <c r="M79" s="14">
        <f t="shared" si="25"/>
        <v>2</v>
      </c>
      <c r="N79" s="15" t="s">
        <v>330</v>
      </c>
    </row>
    <row r="80" spans="1:14" ht="23.25" customHeight="1" x14ac:dyDescent="0.2">
      <c r="A80" s="13" t="s">
        <v>144</v>
      </c>
      <c r="B80" s="14">
        <v>1</v>
      </c>
      <c r="C80" s="14">
        <v>0</v>
      </c>
      <c r="D80" s="14">
        <v>1</v>
      </c>
      <c r="E80" s="14">
        <v>1</v>
      </c>
      <c r="F80" s="14">
        <v>0</v>
      </c>
      <c r="G80" s="14">
        <f t="shared" si="20"/>
        <v>1</v>
      </c>
      <c r="H80" s="14">
        <v>0</v>
      </c>
      <c r="I80" s="14">
        <v>0</v>
      </c>
      <c r="J80" s="14">
        <f t="shared" si="21"/>
        <v>0</v>
      </c>
      <c r="K80" s="14">
        <f t="shared" si="24"/>
        <v>2</v>
      </c>
      <c r="L80" s="14">
        <f t="shared" si="24"/>
        <v>0</v>
      </c>
      <c r="M80" s="14">
        <f t="shared" si="25"/>
        <v>2</v>
      </c>
      <c r="N80" s="15" t="s">
        <v>23</v>
      </c>
    </row>
    <row r="81" spans="1:14" ht="33.75" customHeight="1" x14ac:dyDescent="0.2">
      <c r="A81" s="55" t="s">
        <v>1302</v>
      </c>
      <c r="B81" s="14">
        <f>SUM(B78:B80)</f>
        <v>1</v>
      </c>
      <c r="C81" s="14">
        <f t="shared" ref="C81:M81" si="26">SUM(C78:C80)</f>
        <v>0</v>
      </c>
      <c r="D81" s="14">
        <f t="shared" si="26"/>
        <v>1</v>
      </c>
      <c r="E81" s="14">
        <f t="shared" si="26"/>
        <v>2</v>
      </c>
      <c r="F81" s="14">
        <f t="shared" si="26"/>
        <v>2</v>
      </c>
      <c r="G81" s="14">
        <f t="shared" si="26"/>
        <v>4</v>
      </c>
      <c r="H81" s="14">
        <f t="shared" si="26"/>
        <v>0</v>
      </c>
      <c r="I81" s="14">
        <f t="shared" si="26"/>
        <v>0</v>
      </c>
      <c r="J81" s="14">
        <f t="shared" si="26"/>
        <v>0</v>
      </c>
      <c r="K81" s="14">
        <f t="shared" si="26"/>
        <v>3</v>
      </c>
      <c r="L81" s="14">
        <f t="shared" si="26"/>
        <v>2</v>
      </c>
      <c r="M81" s="14">
        <f t="shared" si="26"/>
        <v>5</v>
      </c>
      <c r="N81" s="26" t="s">
        <v>1345</v>
      </c>
    </row>
    <row r="82" spans="1:14" ht="23.25" customHeight="1" thickBot="1" x14ac:dyDescent="0.25">
      <c r="A82" s="22" t="s">
        <v>56</v>
      </c>
      <c r="B82" s="23">
        <f>SUM(B81,B65:B76,B55:B57,B47:B54,B42,B41,B15:B22,B9:B14)</f>
        <v>9085</v>
      </c>
      <c r="C82" s="23">
        <f>SUM(C81,C65:C76,C55:C57,C47:C54,C42,C41,C15:C22,C9:C14)</f>
        <v>2948</v>
      </c>
      <c r="D82" s="23">
        <f>SUM(D81,D65:D76,D55:D57,D47:D54,D42,D41,D15:D22,D9:D14)</f>
        <v>12033</v>
      </c>
      <c r="E82" s="23">
        <f>SUM(E81,E65:E76,E55:E57,E47:E54,E42,E41,E15:E22,E9:E14)</f>
        <v>109</v>
      </c>
      <c r="F82" s="23">
        <f>SUM(F81,F65:F76,F55:F57,F47:F54,F42,F41,F15:F22,F9:F14)</f>
        <v>53</v>
      </c>
      <c r="G82" s="23">
        <f>SUM(G81,G65:G76,G55:G57,G47:G54,G42,G41,G15:G22,G9:G14)</f>
        <v>162</v>
      </c>
      <c r="H82" s="23">
        <f>SUM(H81,H65:H76,H55:H57,H47:H54,H42,H41,H15:H22,H9:H14)</f>
        <v>355</v>
      </c>
      <c r="I82" s="23">
        <f>SUM(I81,I65:I76,I55:I57,I47:I54,I42,I41,I15:I22,I9:I14)</f>
        <v>114</v>
      </c>
      <c r="J82" s="23">
        <f>SUM(J81,J65:J76,J55:J57,J47:J54,J42,J41,J15:J22,J9:J14)</f>
        <v>469</v>
      </c>
      <c r="K82" s="23">
        <f>SUM(K81,K65:K76,K55:K57,K47:K54,K42,K41,K15:K22,K9:K14)</f>
        <v>9549</v>
      </c>
      <c r="L82" s="23">
        <f>SUM(L81,L65:L76,L55:L57,L47:L54,L42,L41,L15:L22,L9:L14)</f>
        <v>3115</v>
      </c>
      <c r="M82" s="23">
        <f>SUM(M81,M65:M76,M55:M57,M47:M54,M42,M41,M15:M22,M9:M14)</f>
        <v>12664</v>
      </c>
      <c r="N82" s="24" t="s">
        <v>57</v>
      </c>
    </row>
    <row r="83" spans="1:14" ht="23.25" customHeight="1" thickTop="1" x14ac:dyDescent="0.2"/>
    <row r="84" spans="1:14" ht="23.25" customHeight="1" x14ac:dyDescent="0.2"/>
    <row r="85" spans="1:14" ht="23.25" customHeight="1" x14ac:dyDescent="0.2"/>
    <row r="86" spans="1:14" s="99" customFormat="1" ht="23.25" customHeight="1" x14ac:dyDescent="0.2"/>
    <row r="87" spans="1:14" s="99" customFormat="1" ht="23.25" customHeight="1" x14ac:dyDescent="0.2"/>
    <row r="88" spans="1:14" s="99" customFormat="1" ht="23.25" customHeight="1" x14ac:dyDescent="0.2"/>
    <row r="89" spans="1:14" s="99" customFormat="1" ht="23.25" customHeight="1" x14ac:dyDescent="0.2"/>
    <row r="90" spans="1:14" s="99" customFormat="1" ht="23.25" customHeight="1" x14ac:dyDescent="0.2"/>
    <row r="91" spans="1:14" ht="23.25" customHeight="1" thickBot="1" x14ac:dyDescent="0.25">
      <c r="A91" s="10" t="s">
        <v>2020</v>
      </c>
      <c r="N91" s="65" t="s">
        <v>2021</v>
      </c>
    </row>
    <row r="92" spans="1:14" ht="23.25" customHeight="1" thickTop="1" x14ac:dyDescent="0.25">
      <c r="A92" s="111" t="s">
        <v>0</v>
      </c>
      <c r="B92" s="110" t="s">
        <v>96</v>
      </c>
      <c r="C92" s="110"/>
      <c r="D92" s="110"/>
      <c r="E92" s="110" t="s">
        <v>97</v>
      </c>
      <c r="F92" s="110"/>
      <c r="G92" s="110"/>
      <c r="H92" s="110" t="s">
        <v>98</v>
      </c>
      <c r="I92" s="110"/>
      <c r="J92" s="110"/>
      <c r="K92" s="110" t="s">
        <v>3</v>
      </c>
      <c r="L92" s="110"/>
      <c r="M92" s="110"/>
      <c r="N92" s="111" t="s">
        <v>4</v>
      </c>
    </row>
    <row r="93" spans="1:14" ht="23.25" customHeight="1" x14ac:dyDescent="0.25">
      <c r="A93" s="112"/>
      <c r="B93" s="109" t="s">
        <v>99</v>
      </c>
      <c r="C93" s="109"/>
      <c r="D93" s="109"/>
      <c r="E93" s="109" t="s">
        <v>100</v>
      </c>
      <c r="F93" s="109"/>
      <c r="G93" s="109"/>
      <c r="H93" s="109" t="s">
        <v>101</v>
      </c>
      <c r="I93" s="109"/>
      <c r="J93" s="109"/>
      <c r="K93" s="109" t="s">
        <v>7</v>
      </c>
      <c r="L93" s="109"/>
      <c r="M93" s="109"/>
      <c r="N93" s="112"/>
    </row>
    <row r="94" spans="1:14" ht="23.25" customHeight="1" x14ac:dyDescent="0.25">
      <c r="A94" s="112"/>
      <c r="B94" s="56" t="s">
        <v>153</v>
      </c>
      <c r="C94" s="56" t="s">
        <v>67</v>
      </c>
      <c r="D94" s="56" t="s">
        <v>10</v>
      </c>
      <c r="E94" s="56" t="s">
        <v>153</v>
      </c>
      <c r="F94" s="56" t="s">
        <v>67</v>
      </c>
      <c r="G94" s="56" t="s">
        <v>10</v>
      </c>
      <c r="H94" s="56" t="s">
        <v>153</v>
      </c>
      <c r="I94" s="56" t="s">
        <v>67</v>
      </c>
      <c r="J94" s="56" t="s">
        <v>10</v>
      </c>
      <c r="K94" s="56" t="s">
        <v>153</v>
      </c>
      <c r="L94" s="56" t="s">
        <v>67</v>
      </c>
      <c r="M94" s="56" t="s">
        <v>10</v>
      </c>
      <c r="N94" s="112"/>
    </row>
    <row r="95" spans="1:14" ht="23.25" customHeight="1" thickBot="1" x14ac:dyDescent="0.3">
      <c r="A95" s="113"/>
      <c r="B95" s="6" t="s">
        <v>11</v>
      </c>
      <c r="C95" s="6" t="s">
        <v>12</v>
      </c>
      <c r="D95" s="6" t="s">
        <v>7</v>
      </c>
      <c r="E95" s="6" t="s">
        <v>11</v>
      </c>
      <c r="F95" s="6" t="s">
        <v>12</v>
      </c>
      <c r="G95" s="6" t="s">
        <v>7</v>
      </c>
      <c r="H95" s="6" t="s">
        <v>11</v>
      </c>
      <c r="I95" s="6" t="s">
        <v>12</v>
      </c>
      <c r="J95" s="6" t="s">
        <v>7</v>
      </c>
      <c r="K95" s="6" t="s">
        <v>11</v>
      </c>
      <c r="L95" s="6" t="s">
        <v>12</v>
      </c>
      <c r="M95" s="6" t="s">
        <v>7</v>
      </c>
      <c r="N95" s="113"/>
    </row>
    <row r="96" spans="1:14" ht="23.25" customHeight="1" x14ac:dyDescent="0.2">
      <c r="A96" s="13" t="s">
        <v>58</v>
      </c>
      <c r="B96" s="14"/>
      <c r="C96" s="14"/>
      <c r="D96" s="14"/>
      <c r="E96" s="14"/>
      <c r="F96" s="14"/>
      <c r="G96" s="14"/>
      <c r="H96" s="14"/>
      <c r="I96" s="14"/>
      <c r="J96" s="14"/>
      <c r="K96" s="15"/>
      <c r="L96" s="13"/>
      <c r="M96" s="14"/>
      <c r="N96" s="15" t="s">
        <v>59</v>
      </c>
    </row>
    <row r="97" spans="1:14" ht="23.25" customHeight="1" x14ac:dyDescent="0.2">
      <c r="A97" s="13" t="s">
        <v>1199</v>
      </c>
      <c r="B97" s="14">
        <v>55</v>
      </c>
      <c r="C97" s="14">
        <v>10</v>
      </c>
      <c r="D97" s="14">
        <f>SUM(B97:C97)</f>
        <v>65</v>
      </c>
      <c r="E97" s="14">
        <v>1</v>
      </c>
      <c r="F97" s="14">
        <v>0</v>
      </c>
      <c r="G97" s="14">
        <f>SUM(E97:F97)</f>
        <v>1</v>
      </c>
      <c r="H97" s="14">
        <v>5</v>
      </c>
      <c r="I97" s="14">
        <v>0</v>
      </c>
      <c r="J97" s="14">
        <f>SUM(H97:I97)</f>
        <v>5</v>
      </c>
      <c r="K97" s="14">
        <f>SUM(H97,E97,B97)</f>
        <v>61</v>
      </c>
      <c r="L97" s="14">
        <f>SUM(I97,F97,C97)</f>
        <v>10</v>
      </c>
      <c r="M97" s="14">
        <f>SUM(K97:L97)</f>
        <v>71</v>
      </c>
      <c r="N97" s="15" t="s">
        <v>1369</v>
      </c>
    </row>
    <row r="98" spans="1:14" ht="23.25" customHeight="1" x14ac:dyDescent="0.2">
      <c r="A98" s="13" t="s">
        <v>1201</v>
      </c>
      <c r="B98" s="14">
        <v>127</v>
      </c>
      <c r="C98" s="14">
        <v>27</v>
      </c>
      <c r="D98" s="14">
        <f t="shared" ref="D98:D108" si="27">SUM(B98:C98)</f>
        <v>154</v>
      </c>
      <c r="E98" s="14">
        <v>5</v>
      </c>
      <c r="F98" s="14">
        <v>2</v>
      </c>
      <c r="G98" s="14">
        <f t="shared" ref="G98:G108" si="28">SUM(E98:F98)</f>
        <v>7</v>
      </c>
      <c r="H98" s="14">
        <v>15</v>
      </c>
      <c r="I98" s="14">
        <v>4</v>
      </c>
      <c r="J98" s="14">
        <f t="shared" ref="J98:J108" si="29">SUM(H98:I98)</f>
        <v>19</v>
      </c>
      <c r="K98" s="14">
        <f t="shared" ref="K98:L112" si="30">SUM(H98,E98,B98)</f>
        <v>147</v>
      </c>
      <c r="L98" s="14">
        <f t="shared" si="30"/>
        <v>33</v>
      </c>
      <c r="M98" s="14">
        <f t="shared" ref="M98:M112" si="31">SUM(K98:L98)</f>
        <v>180</v>
      </c>
      <c r="N98" s="15" t="s">
        <v>1202</v>
      </c>
    </row>
    <row r="99" spans="1:14" ht="23.25" customHeight="1" x14ac:dyDescent="0.2">
      <c r="A99" s="13" t="s">
        <v>1203</v>
      </c>
      <c r="B99" s="14">
        <v>479</v>
      </c>
      <c r="C99" s="14">
        <v>112</v>
      </c>
      <c r="D99" s="14">
        <f t="shared" si="27"/>
        <v>591</v>
      </c>
      <c r="E99" s="14"/>
      <c r="F99" s="14">
        <v>2</v>
      </c>
      <c r="G99" s="14">
        <f t="shared" si="28"/>
        <v>2</v>
      </c>
      <c r="H99" s="14">
        <v>9</v>
      </c>
      <c r="I99" s="14">
        <v>0</v>
      </c>
      <c r="J99" s="14">
        <f t="shared" si="29"/>
        <v>9</v>
      </c>
      <c r="K99" s="14">
        <f t="shared" si="30"/>
        <v>488</v>
      </c>
      <c r="L99" s="14">
        <f t="shared" si="30"/>
        <v>114</v>
      </c>
      <c r="M99" s="14">
        <f t="shared" si="31"/>
        <v>602</v>
      </c>
      <c r="N99" s="15" t="s">
        <v>1204</v>
      </c>
    </row>
    <row r="100" spans="1:14" ht="23.25" customHeight="1" x14ac:dyDescent="0.2">
      <c r="A100" s="13" t="s">
        <v>1205</v>
      </c>
      <c r="B100" s="14">
        <v>135</v>
      </c>
      <c r="C100" s="14">
        <v>37</v>
      </c>
      <c r="D100" s="14">
        <f t="shared" si="27"/>
        <v>172</v>
      </c>
      <c r="E100" s="14">
        <v>1</v>
      </c>
      <c r="F100" s="14">
        <v>0</v>
      </c>
      <c r="G100" s="14">
        <f t="shared" si="28"/>
        <v>1</v>
      </c>
      <c r="H100" s="14">
        <v>3</v>
      </c>
      <c r="I100" s="14">
        <v>0</v>
      </c>
      <c r="J100" s="14">
        <f t="shared" si="29"/>
        <v>3</v>
      </c>
      <c r="K100" s="14">
        <f t="shared" si="30"/>
        <v>139</v>
      </c>
      <c r="L100" s="14">
        <f t="shared" si="30"/>
        <v>37</v>
      </c>
      <c r="M100" s="14">
        <f t="shared" si="31"/>
        <v>176</v>
      </c>
      <c r="N100" s="15" t="s">
        <v>1206</v>
      </c>
    </row>
    <row r="101" spans="1:14" ht="23.25" customHeight="1" x14ac:dyDescent="0.2">
      <c r="A101" s="13" t="s">
        <v>1209</v>
      </c>
      <c r="B101" s="14">
        <v>472</v>
      </c>
      <c r="C101" s="14">
        <v>115</v>
      </c>
      <c r="D101" s="14">
        <f t="shared" si="27"/>
        <v>587</v>
      </c>
      <c r="E101" s="14">
        <v>3</v>
      </c>
      <c r="F101" s="14">
        <v>1</v>
      </c>
      <c r="G101" s="14">
        <f t="shared" si="28"/>
        <v>4</v>
      </c>
      <c r="H101" s="14">
        <v>8</v>
      </c>
      <c r="I101" s="14">
        <v>6</v>
      </c>
      <c r="J101" s="14">
        <f t="shared" si="29"/>
        <v>14</v>
      </c>
      <c r="K101" s="14">
        <f t="shared" si="30"/>
        <v>483</v>
      </c>
      <c r="L101" s="14">
        <f t="shared" si="30"/>
        <v>122</v>
      </c>
      <c r="M101" s="14">
        <f t="shared" si="31"/>
        <v>605</v>
      </c>
      <c r="N101" s="15" t="s">
        <v>1372</v>
      </c>
    </row>
    <row r="102" spans="1:14" ht="23.25" customHeight="1" x14ac:dyDescent="0.2">
      <c r="A102" s="13" t="s">
        <v>1211</v>
      </c>
      <c r="B102" s="14">
        <v>47</v>
      </c>
      <c r="C102" s="14">
        <v>5</v>
      </c>
      <c r="D102" s="14">
        <f t="shared" si="27"/>
        <v>52</v>
      </c>
      <c r="E102" s="14">
        <v>0</v>
      </c>
      <c r="F102" s="14">
        <v>0</v>
      </c>
      <c r="G102" s="14">
        <f t="shared" si="28"/>
        <v>0</v>
      </c>
      <c r="H102" s="14">
        <v>0</v>
      </c>
      <c r="I102" s="14">
        <v>0</v>
      </c>
      <c r="J102" s="14">
        <f t="shared" si="29"/>
        <v>0</v>
      </c>
      <c r="K102" s="14">
        <f t="shared" si="30"/>
        <v>47</v>
      </c>
      <c r="L102" s="14">
        <f t="shared" si="30"/>
        <v>5</v>
      </c>
      <c r="M102" s="14">
        <f t="shared" si="31"/>
        <v>52</v>
      </c>
      <c r="N102" s="15" t="s">
        <v>1373</v>
      </c>
    </row>
    <row r="103" spans="1:14" ht="26.25" customHeight="1" x14ac:dyDescent="0.2">
      <c r="A103" s="13" t="s">
        <v>1213</v>
      </c>
      <c r="B103" s="14">
        <v>99</v>
      </c>
      <c r="C103" s="14">
        <v>6</v>
      </c>
      <c r="D103" s="14">
        <f t="shared" si="27"/>
        <v>105</v>
      </c>
      <c r="E103" s="14">
        <v>2</v>
      </c>
      <c r="F103" s="14">
        <v>3</v>
      </c>
      <c r="G103" s="14">
        <f t="shared" si="28"/>
        <v>5</v>
      </c>
      <c r="H103" s="14">
        <v>0</v>
      </c>
      <c r="I103" s="14">
        <v>0</v>
      </c>
      <c r="J103" s="14">
        <f t="shared" si="29"/>
        <v>0</v>
      </c>
      <c r="K103" s="14">
        <f t="shared" si="30"/>
        <v>101</v>
      </c>
      <c r="L103" s="14">
        <f t="shared" si="30"/>
        <v>9</v>
      </c>
      <c r="M103" s="14">
        <f t="shared" si="31"/>
        <v>110</v>
      </c>
      <c r="N103" s="15" t="s">
        <v>1374</v>
      </c>
    </row>
    <row r="104" spans="1:14" ht="26.25" customHeight="1" x14ac:dyDescent="0.2">
      <c r="A104" s="13" t="s">
        <v>1215</v>
      </c>
      <c r="B104" s="14">
        <v>341</v>
      </c>
      <c r="C104" s="14">
        <v>71</v>
      </c>
      <c r="D104" s="14">
        <f t="shared" si="27"/>
        <v>412</v>
      </c>
      <c r="E104" s="14">
        <v>2</v>
      </c>
      <c r="F104" s="14">
        <v>0</v>
      </c>
      <c r="G104" s="14">
        <f t="shared" si="28"/>
        <v>2</v>
      </c>
      <c r="H104" s="14">
        <v>7</v>
      </c>
      <c r="I104" s="14">
        <v>1</v>
      </c>
      <c r="J104" s="14">
        <f t="shared" si="29"/>
        <v>8</v>
      </c>
      <c r="K104" s="14">
        <f t="shared" si="30"/>
        <v>350</v>
      </c>
      <c r="L104" s="14">
        <f t="shared" si="30"/>
        <v>72</v>
      </c>
      <c r="M104" s="14">
        <f t="shared" si="31"/>
        <v>422</v>
      </c>
      <c r="N104" s="15" t="s">
        <v>1216</v>
      </c>
    </row>
    <row r="105" spans="1:14" ht="26.25" customHeight="1" x14ac:dyDescent="0.2">
      <c r="A105" s="13" t="s">
        <v>1217</v>
      </c>
      <c r="B105" s="14">
        <v>669</v>
      </c>
      <c r="C105" s="14">
        <v>135</v>
      </c>
      <c r="D105" s="14">
        <f t="shared" si="27"/>
        <v>804</v>
      </c>
      <c r="E105" s="14">
        <v>3</v>
      </c>
      <c r="F105" s="14">
        <v>1</v>
      </c>
      <c r="G105" s="14">
        <f t="shared" si="28"/>
        <v>4</v>
      </c>
      <c r="H105" s="14">
        <v>2</v>
      </c>
      <c r="I105" s="14">
        <v>0</v>
      </c>
      <c r="J105" s="14">
        <f t="shared" si="29"/>
        <v>2</v>
      </c>
      <c r="K105" s="14">
        <f t="shared" si="30"/>
        <v>674</v>
      </c>
      <c r="L105" s="14">
        <f t="shared" si="30"/>
        <v>136</v>
      </c>
      <c r="M105" s="14">
        <f t="shared" si="31"/>
        <v>810</v>
      </c>
      <c r="N105" s="15" t="s">
        <v>1375</v>
      </c>
    </row>
    <row r="106" spans="1:14" ht="26.25" customHeight="1" x14ac:dyDescent="0.2">
      <c r="A106" s="13" t="s">
        <v>1219</v>
      </c>
      <c r="B106" s="14">
        <v>911</v>
      </c>
      <c r="C106" s="14">
        <v>193</v>
      </c>
      <c r="D106" s="14">
        <f t="shared" si="27"/>
        <v>1104</v>
      </c>
      <c r="E106" s="14">
        <v>0</v>
      </c>
      <c r="F106" s="14">
        <v>0</v>
      </c>
      <c r="G106" s="14">
        <f t="shared" si="28"/>
        <v>0</v>
      </c>
      <c r="H106" s="14">
        <v>165</v>
      </c>
      <c r="I106" s="14">
        <v>59</v>
      </c>
      <c r="J106" s="14">
        <f t="shared" si="29"/>
        <v>224</v>
      </c>
      <c r="K106" s="14">
        <f t="shared" si="30"/>
        <v>1076</v>
      </c>
      <c r="L106" s="14">
        <f t="shared" si="30"/>
        <v>252</v>
      </c>
      <c r="M106" s="14">
        <f t="shared" si="31"/>
        <v>1328</v>
      </c>
      <c r="N106" s="15" t="s">
        <v>1376</v>
      </c>
    </row>
    <row r="107" spans="1:14" ht="26.25" customHeight="1" x14ac:dyDescent="0.2">
      <c r="A107" s="13" t="s">
        <v>1221</v>
      </c>
      <c r="B107" s="14">
        <v>193</v>
      </c>
      <c r="C107" s="14">
        <v>55</v>
      </c>
      <c r="D107" s="14">
        <f t="shared" si="27"/>
        <v>248</v>
      </c>
      <c r="E107" s="14">
        <v>0</v>
      </c>
      <c r="F107" s="14">
        <v>0</v>
      </c>
      <c r="G107" s="14">
        <f t="shared" si="28"/>
        <v>0</v>
      </c>
      <c r="H107" s="14">
        <v>0</v>
      </c>
      <c r="I107" s="14">
        <v>2</v>
      </c>
      <c r="J107" s="14">
        <f t="shared" si="29"/>
        <v>2</v>
      </c>
      <c r="K107" s="14">
        <f t="shared" si="30"/>
        <v>193</v>
      </c>
      <c r="L107" s="14">
        <f t="shared" si="30"/>
        <v>57</v>
      </c>
      <c r="M107" s="14">
        <f t="shared" si="31"/>
        <v>250</v>
      </c>
      <c r="N107" s="15" t="s">
        <v>1377</v>
      </c>
    </row>
    <row r="108" spans="1:14" ht="26.25" customHeight="1" x14ac:dyDescent="0.2">
      <c r="A108" s="13" t="s">
        <v>1223</v>
      </c>
      <c r="B108" s="14">
        <v>175</v>
      </c>
      <c r="C108" s="14">
        <v>34</v>
      </c>
      <c r="D108" s="14">
        <f t="shared" si="27"/>
        <v>209</v>
      </c>
      <c r="E108" s="14">
        <v>2</v>
      </c>
      <c r="F108" s="14">
        <v>0</v>
      </c>
      <c r="G108" s="14">
        <f t="shared" si="28"/>
        <v>2</v>
      </c>
      <c r="H108" s="14">
        <v>0</v>
      </c>
      <c r="I108" s="14">
        <v>0</v>
      </c>
      <c r="J108" s="14">
        <f t="shared" si="29"/>
        <v>0</v>
      </c>
      <c r="K108" s="14">
        <f t="shared" si="30"/>
        <v>177</v>
      </c>
      <c r="L108" s="14">
        <f t="shared" si="30"/>
        <v>34</v>
      </c>
      <c r="M108" s="14">
        <f t="shared" si="31"/>
        <v>211</v>
      </c>
      <c r="N108" s="15" t="s">
        <v>1316</v>
      </c>
    </row>
    <row r="109" spans="1:14" ht="26.25" customHeight="1" x14ac:dyDescent="0.2">
      <c r="A109" s="13" t="s">
        <v>1317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5" t="s">
        <v>1399</v>
      </c>
    </row>
    <row r="110" spans="1:14" ht="26.25" customHeight="1" x14ac:dyDescent="0.2">
      <c r="A110" s="13" t="s">
        <v>1400</v>
      </c>
      <c r="B110" s="14">
        <v>21</v>
      </c>
      <c r="C110" s="14">
        <v>8</v>
      </c>
      <c r="D110" s="14">
        <v>29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f>SUM(H110:I110)</f>
        <v>0</v>
      </c>
      <c r="K110" s="14">
        <f t="shared" si="30"/>
        <v>21</v>
      </c>
      <c r="L110" s="14">
        <f t="shared" si="30"/>
        <v>8</v>
      </c>
      <c r="M110" s="14">
        <f t="shared" si="31"/>
        <v>29</v>
      </c>
      <c r="N110" s="15" t="s">
        <v>152</v>
      </c>
    </row>
    <row r="111" spans="1:14" ht="26.25" customHeight="1" x14ac:dyDescent="0.2">
      <c r="A111" s="13" t="s">
        <v>1401</v>
      </c>
      <c r="B111" s="14">
        <v>115</v>
      </c>
      <c r="C111" s="14">
        <v>2</v>
      </c>
      <c r="D111" s="14">
        <v>117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f>SUM(H111:I111)</f>
        <v>0</v>
      </c>
      <c r="K111" s="14">
        <f t="shared" si="30"/>
        <v>115</v>
      </c>
      <c r="L111" s="14">
        <f t="shared" si="30"/>
        <v>2</v>
      </c>
      <c r="M111" s="14">
        <f t="shared" si="31"/>
        <v>117</v>
      </c>
      <c r="N111" s="15" t="s">
        <v>1402</v>
      </c>
    </row>
    <row r="112" spans="1:14" ht="26.25" customHeight="1" x14ac:dyDescent="0.2">
      <c r="A112" s="13" t="s">
        <v>1231</v>
      </c>
      <c r="B112" s="14">
        <v>61</v>
      </c>
      <c r="C112" s="14">
        <v>13</v>
      </c>
      <c r="D112" s="14">
        <v>74</v>
      </c>
      <c r="E112" s="14">
        <v>0</v>
      </c>
      <c r="F112" s="14">
        <v>0</v>
      </c>
      <c r="G112" s="14">
        <v>0</v>
      </c>
      <c r="H112" s="14">
        <v>4</v>
      </c>
      <c r="I112" s="14">
        <v>0</v>
      </c>
      <c r="J112" s="14">
        <f>SUM(H112:I112)</f>
        <v>4</v>
      </c>
      <c r="K112" s="14">
        <f t="shared" si="30"/>
        <v>65</v>
      </c>
      <c r="L112" s="14">
        <f t="shared" si="30"/>
        <v>13</v>
      </c>
      <c r="M112" s="14">
        <f t="shared" si="31"/>
        <v>78</v>
      </c>
      <c r="N112" s="15" t="s">
        <v>1403</v>
      </c>
    </row>
    <row r="113" spans="1:14" ht="26.25" customHeight="1" thickBot="1" x14ac:dyDescent="0.25">
      <c r="A113" s="22" t="s">
        <v>1235</v>
      </c>
      <c r="B113" s="23">
        <f>SUM(B110:B112)</f>
        <v>197</v>
      </c>
      <c r="C113" s="23">
        <f t="shared" ref="C113:M113" si="32">SUM(C110:C112)</f>
        <v>23</v>
      </c>
      <c r="D113" s="23">
        <f t="shared" si="32"/>
        <v>220</v>
      </c>
      <c r="E113" s="23">
        <f t="shared" si="32"/>
        <v>0</v>
      </c>
      <c r="F113" s="23">
        <f t="shared" si="32"/>
        <v>0</v>
      </c>
      <c r="G113" s="23">
        <f t="shared" si="32"/>
        <v>0</v>
      </c>
      <c r="H113" s="23">
        <f t="shared" si="32"/>
        <v>4</v>
      </c>
      <c r="I113" s="23">
        <f t="shared" si="32"/>
        <v>0</v>
      </c>
      <c r="J113" s="23">
        <f t="shared" si="32"/>
        <v>4</v>
      </c>
      <c r="K113" s="23">
        <f t="shared" si="32"/>
        <v>201</v>
      </c>
      <c r="L113" s="23">
        <f t="shared" si="32"/>
        <v>23</v>
      </c>
      <c r="M113" s="23">
        <f t="shared" si="32"/>
        <v>224</v>
      </c>
      <c r="N113" s="24" t="s">
        <v>1404</v>
      </c>
    </row>
    <row r="114" spans="1:14" ht="26.25" customHeight="1" thickTop="1" x14ac:dyDescent="0.2"/>
    <row r="115" spans="1:14" ht="26.25" customHeight="1" x14ac:dyDescent="0.2"/>
    <row r="116" spans="1:14" ht="30" customHeight="1" thickBot="1" x14ac:dyDescent="0.25">
      <c r="A116" s="10" t="s">
        <v>2020</v>
      </c>
      <c r="N116" s="65" t="s">
        <v>2021</v>
      </c>
    </row>
    <row r="117" spans="1:14" ht="23.25" customHeight="1" thickTop="1" x14ac:dyDescent="0.25">
      <c r="A117" s="111" t="s">
        <v>0</v>
      </c>
      <c r="B117" s="110" t="s">
        <v>96</v>
      </c>
      <c r="C117" s="110"/>
      <c r="D117" s="110"/>
      <c r="E117" s="110" t="s">
        <v>97</v>
      </c>
      <c r="F117" s="110"/>
      <c r="G117" s="110"/>
      <c r="H117" s="110" t="s">
        <v>98</v>
      </c>
      <c r="I117" s="110"/>
      <c r="J117" s="110"/>
      <c r="K117" s="110" t="s">
        <v>3</v>
      </c>
      <c r="L117" s="110"/>
      <c r="M117" s="110"/>
      <c r="N117" s="111" t="s">
        <v>4</v>
      </c>
    </row>
    <row r="118" spans="1:14" ht="24" customHeight="1" x14ac:dyDescent="0.25">
      <c r="A118" s="112"/>
      <c r="B118" s="109" t="s">
        <v>99</v>
      </c>
      <c r="C118" s="109"/>
      <c r="D118" s="109"/>
      <c r="E118" s="109" t="s">
        <v>100</v>
      </c>
      <c r="F118" s="109"/>
      <c r="G118" s="109"/>
      <c r="H118" s="109" t="s">
        <v>101</v>
      </c>
      <c r="I118" s="109"/>
      <c r="J118" s="109"/>
      <c r="K118" s="109" t="s">
        <v>7</v>
      </c>
      <c r="L118" s="109"/>
      <c r="M118" s="109"/>
      <c r="N118" s="112"/>
    </row>
    <row r="119" spans="1:14" ht="21" customHeight="1" x14ac:dyDescent="0.25">
      <c r="A119" s="112"/>
      <c r="B119" s="56" t="s">
        <v>153</v>
      </c>
      <c r="C119" s="56" t="s">
        <v>67</v>
      </c>
      <c r="D119" s="56" t="s">
        <v>10</v>
      </c>
      <c r="E119" s="56" t="s">
        <v>153</v>
      </c>
      <c r="F119" s="56" t="s">
        <v>67</v>
      </c>
      <c r="G119" s="56" t="s">
        <v>10</v>
      </c>
      <c r="H119" s="56" t="s">
        <v>153</v>
      </c>
      <c r="I119" s="56" t="s">
        <v>67</v>
      </c>
      <c r="J119" s="56" t="s">
        <v>10</v>
      </c>
      <c r="K119" s="56" t="s">
        <v>153</v>
      </c>
      <c r="L119" s="56" t="s">
        <v>67</v>
      </c>
      <c r="M119" s="56" t="s">
        <v>10</v>
      </c>
      <c r="N119" s="112"/>
    </row>
    <row r="120" spans="1:14" ht="26.25" customHeight="1" thickBot="1" x14ac:dyDescent="0.3">
      <c r="A120" s="113"/>
      <c r="B120" s="6" t="s">
        <v>11</v>
      </c>
      <c r="C120" s="6" t="s">
        <v>12</v>
      </c>
      <c r="D120" s="6" t="s">
        <v>7</v>
      </c>
      <c r="E120" s="6" t="s">
        <v>11</v>
      </c>
      <c r="F120" s="6" t="s">
        <v>12</v>
      </c>
      <c r="G120" s="6" t="s">
        <v>7</v>
      </c>
      <c r="H120" s="6" t="s">
        <v>11</v>
      </c>
      <c r="I120" s="6" t="s">
        <v>12</v>
      </c>
      <c r="J120" s="6" t="s">
        <v>7</v>
      </c>
      <c r="K120" s="6" t="s">
        <v>11</v>
      </c>
      <c r="L120" s="6" t="s">
        <v>12</v>
      </c>
      <c r="M120" s="6" t="s">
        <v>7</v>
      </c>
      <c r="N120" s="113"/>
    </row>
    <row r="121" spans="1:14" ht="22.5" customHeight="1" x14ac:dyDescent="0.2">
      <c r="A121" s="13" t="s">
        <v>1237</v>
      </c>
      <c r="B121" s="14">
        <v>51</v>
      </c>
      <c r="C121" s="14">
        <v>5</v>
      </c>
      <c r="D121" s="14">
        <f>SUM(B121:C121)</f>
        <v>56</v>
      </c>
      <c r="E121" s="14">
        <v>0</v>
      </c>
      <c r="F121" s="14">
        <v>0</v>
      </c>
      <c r="G121" s="14">
        <f>SUM(E121:F121)</f>
        <v>0</v>
      </c>
      <c r="H121" s="14">
        <v>0</v>
      </c>
      <c r="I121" s="14">
        <v>0</v>
      </c>
      <c r="J121" s="14">
        <f>SUM(H121:I121)</f>
        <v>0</v>
      </c>
      <c r="K121" s="14">
        <f>SUM(H121,E121,B121)</f>
        <v>51</v>
      </c>
      <c r="L121" s="14">
        <f>SUM(I121,F121,C121)</f>
        <v>5</v>
      </c>
      <c r="M121" s="14">
        <f>SUM(K121:L121)</f>
        <v>56</v>
      </c>
      <c r="N121" s="15" t="s">
        <v>1238</v>
      </c>
    </row>
    <row r="122" spans="1:14" ht="22.5" customHeight="1" x14ac:dyDescent="0.2">
      <c r="A122" s="13" t="s">
        <v>1339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5" t="s">
        <v>1240</v>
      </c>
    </row>
    <row r="123" spans="1:14" ht="22.5" customHeight="1" x14ac:dyDescent="0.2">
      <c r="A123" s="13" t="s">
        <v>1241</v>
      </c>
      <c r="B123" s="14">
        <v>25</v>
      </c>
      <c r="C123" s="14">
        <v>9</v>
      </c>
      <c r="D123" s="14">
        <f t="shared" ref="D123:D139" si="33">SUM(B123:C123)</f>
        <v>34</v>
      </c>
      <c r="E123" s="14">
        <v>0</v>
      </c>
      <c r="F123" s="14">
        <v>0</v>
      </c>
      <c r="G123" s="14">
        <f t="shared" ref="G123:G139" si="34">SUM(E123:F123)</f>
        <v>0</v>
      </c>
      <c r="H123" s="14">
        <v>0</v>
      </c>
      <c r="I123" s="14">
        <v>0</v>
      </c>
      <c r="J123" s="14">
        <f t="shared" ref="J123:J132" si="35">SUM(H123:I123)</f>
        <v>0</v>
      </c>
      <c r="K123" s="14">
        <f t="shared" ref="K123:L125" si="36">SUM(H123,E123,B123)</f>
        <v>25</v>
      </c>
      <c r="L123" s="14">
        <f t="shared" si="36"/>
        <v>9</v>
      </c>
      <c r="M123" s="14">
        <f t="shared" ref="M123:M139" si="37">SUM(K123:L123)</f>
        <v>34</v>
      </c>
      <c r="N123" s="15" t="s">
        <v>783</v>
      </c>
    </row>
    <row r="124" spans="1:14" ht="22.5" customHeight="1" x14ac:dyDescent="0.2">
      <c r="A124" s="13" t="s">
        <v>869</v>
      </c>
      <c r="B124" s="14">
        <v>183</v>
      </c>
      <c r="C124" s="14">
        <v>49</v>
      </c>
      <c r="D124" s="14">
        <f t="shared" si="33"/>
        <v>232</v>
      </c>
      <c r="E124" s="14">
        <v>0</v>
      </c>
      <c r="F124" s="14">
        <v>0</v>
      </c>
      <c r="G124" s="14">
        <f t="shared" si="34"/>
        <v>0</v>
      </c>
      <c r="H124" s="14">
        <v>0</v>
      </c>
      <c r="I124" s="14">
        <v>0</v>
      </c>
      <c r="J124" s="14">
        <f t="shared" si="35"/>
        <v>0</v>
      </c>
      <c r="K124" s="14">
        <f t="shared" si="36"/>
        <v>183</v>
      </c>
      <c r="L124" s="14">
        <f t="shared" si="36"/>
        <v>49</v>
      </c>
      <c r="M124" s="14">
        <f t="shared" si="37"/>
        <v>232</v>
      </c>
      <c r="N124" s="15" t="s">
        <v>152</v>
      </c>
    </row>
    <row r="125" spans="1:14" ht="22.5" customHeight="1" x14ac:dyDescent="0.2">
      <c r="A125" s="13" t="s">
        <v>298</v>
      </c>
      <c r="B125" s="14">
        <v>150</v>
      </c>
      <c r="C125" s="14">
        <v>28</v>
      </c>
      <c r="D125" s="14">
        <f t="shared" si="33"/>
        <v>178</v>
      </c>
      <c r="E125" s="14">
        <v>0</v>
      </c>
      <c r="F125" s="14">
        <v>0</v>
      </c>
      <c r="G125" s="14">
        <f t="shared" si="34"/>
        <v>0</v>
      </c>
      <c r="H125" s="14">
        <v>0</v>
      </c>
      <c r="I125" s="14">
        <v>0</v>
      </c>
      <c r="J125" s="14">
        <f t="shared" si="35"/>
        <v>0</v>
      </c>
      <c r="K125" s="14">
        <f t="shared" si="36"/>
        <v>150</v>
      </c>
      <c r="L125" s="14">
        <f t="shared" si="36"/>
        <v>28</v>
      </c>
      <c r="M125" s="14">
        <f t="shared" si="37"/>
        <v>178</v>
      </c>
      <c r="N125" s="15" t="s">
        <v>49</v>
      </c>
    </row>
    <row r="126" spans="1:14" ht="22.5" customHeight="1" x14ac:dyDescent="0.2">
      <c r="A126" s="13" t="s">
        <v>1383</v>
      </c>
      <c r="B126" s="14">
        <f>SUM(B123:B125)</f>
        <v>358</v>
      </c>
      <c r="C126" s="14">
        <f t="shared" ref="C126:I126" si="38">SUM(C123:C125)</f>
        <v>86</v>
      </c>
      <c r="D126" s="14">
        <f t="shared" si="33"/>
        <v>444</v>
      </c>
      <c r="E126" s="14">
        <f t="shared" si="38"/>
        <v>0</v>
      </c>
      <c r="F126" s="14">
        <f t="shared" si="38"/>
        <v>0</v>
      </c>
      <c r="G126" s="14">
        <f t="shared" si="34"/>
        <v>0</v>
      </c>
      <c r="H126" s="14">
        <f t="shared" si="38"/>
        <v>0</v>
      </c>
      <c r="I126" s="14">
        <f t="shared" si="38"/>
        <v>0</v>
      </c>
      <c r="J126" s="14">
        <f t="shared" si="35"/>
        <v>0</v>
      </c>
      <c r="K126" s="14">
        <f>SUM(H126,E126,B126)</f>
        <v>358</v>
      </c>
      <c r="L126" s="14">
        <f>SUM(I126,F126,C126)</f>
        <v>86</v>
      </c>
      <c r="M126" s="14">
        <f t="shared" si="37"/>
        <v>444</v>
      </c>
      <c r="N126" s="15" t="s">
        <v>1342</v>
      </c>
    </row>
    <row r="127" spans="1:14" ht="22.5" customHeight="1" x14ac:dyDescent="0.2">
      <c r="A127" s="13" t="s">
        <v>1246</v>
      </c>
      <c r="B127" s="14">
        <v>40</v>
      </c>
      <c r="C127" s="14">
        <v>7</v>
      </c>
      <c r="D127" s="14">
        <f t="shared" si="33"/>
        <v>47</v>
      </c>
      <c r="E127" s="14">
        <v>1</v>
      </c>
      <c r="F127" s="14">
        <v>1</v>
      </c>
      <c r="G127" s="14">
        <f t="shared" si="34"/>
        <v>2</v>
      </c>
      <c r="H127" s="14">
        <v>0</v>
      </c>
      <c r="I127" s="14">
        <v>0</v>
      </c>
      <c r="J127" s="14">
        <f t="shared" si="35"/>
        <v>0</v>
      </c>
      <c r="K127" s="14">
        <f>SUM(H127,E127,B127)</f>
        <v>41</v>
      </c>
      <c r="L127" s="14">
        <f>SUM(I127,F127,C127)</f>
        <v>8</v>
      </c>
      <c r="M127" s="14">
        <f t="shared" si="37"/>
        <v>49</v>
      </c>
      <c r="N127" s="15" t="s">
        <v>1385</v>
      </c>
    </row>
    <row r="128" spans="1:14" ht="22.5" customHeight="1" x14ac:dyDescent="0.2">
      <c r="A128" s="13" t="s">
        <v>1248</v>
      </c>
      <c r="B128" s="14">
        <v>61</v>
      </c>
      <c r="C128" s="14">
        <v>6</v>
      </c>
      <c r="D128" s="14">
        <f t="shared" si="33"/>
        <v>67</v>
      </c>
      <c r="E128" s="14">
        <v>9</v>
      </c>
      <c r="F128" s="14">
        <v>1</v>
      </c>
      <c r="G128" s="14">
        <f t="shared" si="34"/>
        <v>10</v>
      </c>
      <c r="H128" s="14">
        <v>0</v>
      </c>
      <c r="I128" s="14">
        <v>0</v>
      </c>
      <c r="J128" s="14">
        <f t="shared" si="35"/>
        <v>0</v>
      </c>
      <c r="K128" s="14">
        <f t="shared" ref="K128:L130" si="39">SUM(H128,E128,B128)</f>
        <v>70</v>
      </c>
      <c r="L128" s="14">
        <f t="shared" si="39"/>
        <v>7</v>
      </c>
      <c r="M128" s="14">
        <f t="shared" si="37"/>
        <v>77</v>
      </c>
      <c r="N128" s="15" t="s">
        <v>1386</v>
      </c>
    </row>
    <row r="129" spans="1:14" ht="22.5" customHeight="1" x14ac:dyDescent="0.2">
      <c r="A129" s="13" t="s">
        <v>1323</v>
      </c>
      <c r="B129" s="14">
        <v>35</v>
      </c>
      <c r="C129" s="14">
        <v>11</v>
      </c>
      <c r="D129" s="14">
        <f t="shared" si="33"/>
        <v>46</v>
      </c>
      <c r="E129" s="14">
        <v>0</v>
      </c>
      <c r="F129" s="14">
        <v>0</v>
      </c>
      <c r="G129" s="14">
        <f t="shared" si="34"/>
        <v>0</v>
      </c>
      <c r="H129" s="14">
        <v>1</v>
      </c>
      <c r="I129" s="14">
        <v>0</v>
      </c>
      <c r="J129" s="14">
        <f t="shared" si="35"/>
        <v>1</v>
      </c>
      <c r="K129" s="14">
        <f t="shared" si="39"/>
        <v>36</v>
      </c>
      <c r="L129" s="14">
        <f t="shared" si="39"/>
        <v>11</v>
      </c>
      <c r="M129" s="14">
        <f t="shared" si="37"/>
        <v>47</v>
      </c>
      <c r="N129" s="15" t="s">
        <v>1387</v>
      </c>
    </row>
    <row r="130" spans="1:14" ht="22.5" customHeight="1" x14ac:dyDescent="0.2">
      <c r="A130" s="13" t="s">
        <v>1252</v>
      </c>
      <c r="B130" s="14">
        <v>254</v>
      </c>
      <c r="C130" s="14">
        <v>56</v>
      </c>
      <c r="D130" s="14">
        <f t="shared" si="33"/>
        <v>310</v>
      </c>
      <c r="E130" s="14">
        <v>5</v>
      </c>
      <c r="F130" s="14">
        <v>1</v>
      </c>
      <c r="G130" s="14">
        <f t="shared" si="34"/>
        <v>6</v>
      </c>
      <c r="H130" s="14">
        <v>0</v>
      </c>
      <c r="I130" s="14">
        <v>0</v>
      </c>
      <c r="J130" s="14">
        <f t="shared" si="35"/>
        <v>0</v>
      </c>
      <c r="K130" s="14">
        <f t="shared" si="39"/>
        <v>259</v>
      </c>
      <c r="L130" s="14">
        <f t="shared" si="39"/>
        <v>57</v>
      </c>
      <c r="M130" s="14">
        <f t="shared" si="37"/>
        <v>316</v>
      </c>
      <c r="N130" s="15" t="s">
        <v>1389</v>
      </c>
    </row>
    <row r="131" spans="1:14" ht="22.5" customHeight="1" x14ac:dyDescent="0.2">
      <c r="A131" s="13" t="s">
        <v>1254</v>
      </c>
      <c r="B131" s="14">
        <v>0</v>
      </c>
      <c r="C131" s="14">
        <v>0</v>
      </c>
      <c r="D131" s="14">
        <f t="shared" si="33"/>
        <v>0</v>
      </c>
      <c r="E131" s="14">
        <v>0</v>
      </c>
      <c r="F131" s="14">
        <v>0</v>
      </c>
      <c r="G131" s="14">
        <f t="shared" si="34"/>
        <v>0</v>
      </c>
      <c r="H131" s="14">
        <v>0</v>
      </c>
      <c r="I131" s="14">
        <v>0</v>
      </c>
      <c r="J131" s="14">
        <f t="shared" si="35"/>
        <v>0</v>
      </c>
      <c r="K131" s="14">
        <f>SUM(H131,E131,B131)</f>
        <v>0</v>
      </c>
      <c r="L131" s="14">
        <f>SUM(I131,F131,C131)</f>
        <v>0</v>
      </c>
      <c r="M131" s="14">
        <f t="shared" si="37"/>
        <v>0</v>
      </c>
      <c r="N131" s="15" t="s">
        <v>1255</v>
      </c>
    </row>
    <row r="132" spans="1:14" ht="22.5" customHeight="1" x14ac:dyDescent="0.2">
      <c r="A132" s="13" t="s">
        <v>1256</v>
      </c>
      <c r="B132" s="14">
        <v>18</v>
      </c>
      <c r="C132" s="14">
        <v>5</v>
      </c>
      <c r="D132" s="14">
        <f t="shared" si="33"/>
        <v>23</v>
      </c>
      <c r="E132" s="14">
        <v>0</v>
      </c>
      <c r="F132" s="14">
        <v>0</v>
      </c>
      <c r="G132" s="14">
        <f t="shared" si="34"/>
        <v>0</v>
      </c>
      <c r="H132" s="14">
        <v>1</v>
      </c>
      <c r="I132" s="14">
        <v>0</v>
      </c>
      <c r="J132" s="14">
        <f t="shared" si="35"/>
        <v>1</v>
      </c>
      <c r="K132" s="14">
        <f t="shared" ref="K132:L133" si="40">SUM(H132,E132,B132)</f>
        <v>19</v>
      </c>
      <c r="L132" s="14">
        <f>SUM(I132,F132,C132)</f>
        <v>5</v>
      </c>
      <c r="M132" s="14">
        <f t="shared" si="37"/>
        <v>24</v>
      </c>
      <c r="N132" s="15" t="s">
        <v>1390</v>
      </c>
    </row>
    <row r="133" spans="1:14" ht="22.5" customHeight="1" x14ac:dyDescent="0.2">
      <c r="A133" s="13" t="s">
        <v>1258</v>
      </c>
      <c r="B133" s="14">
        <v>356</v>
      </c>
      <c r="C133" s="14">
        <v>42</v>
      </c>
      <c r="D133" s="14">
        <f t="shared" si="33"/>
        <v>398</v>
      </c>
      <c r="E133" s="14">
        <v>13</v>
      </c>
      <c r="F133" s="14">
        <v>3</v>
      </c>
      <c r="G133" s="14">
        <f t="shared" si="34"/>
        <v>16</v>
      </c>
      <c r="H133" s="14">
        <v>0</v>
      </c>
      <c r="I133" s="14">
        <v>0</v>
      </c>
      <c r="J133" s="14">
        <f>SUM(H133:I133)</f>
        <v>0</v>
      </c>
      <c r="K133" s="14">
        <f t="shared" si="40"/>
        <v>369</v>
      </c>
      <c r="L133" s="14">
        <f t="shared" si="40"/>
        <v>45</v>
      </c>
      <c r="M133" s="14">
        <f t="shared" si="37"/>
        <v>414</v>
      </c>
      <c r="N133" s="15" t="s">
        <v>1324</v>
      </c>
    </row>
    <row r="134" spans="1:14" ht="22.5" customHeight="1" x14ac:dyDescent="0.2">
      <c r="A134" s="13" t="s">
        <v>1262</v>
      </c>
      <c r="B134" s="14">
        <v>107</v>
      </c>
      <c r="C134" s="14">
        <v>39</v>
      </c>
      <c r="D134" s="14">
        <f t="shared" si="33"/>
        <v>146</v>
      </c>
      <c r="E134" s="14">
        <v>0</v>
      </c>
      <c r="F134" s="14">
        <v>0</v>
      </c>
      <c r="G134" s="14">
        <f t="shared" si="34"/>
        <v>0</v>
      </c>
      <c r="H134" s="14">
        <v>0</v>
      </c>
      <c r="I134" s="14">
        <v>0</v>
      </c>
      <c r="J134" s="14">
        <f t="shared" ref="J134:J139" si="41">SUM(H134:I134)</f>
        <v>0</v>
      </c>
      <c r="K134" s="14">
        <f t="shared" ref="K134:L139" si="42">SUM(H134,E134,B134)</f>
        <v>107</v>
      </c>
      <c r="L134" s="14">
        <f t="shared" si="42"/>
        <v>39</v>
      </c>
      <c r="M134" s="14">
        <f t="shared" si="37"/>
        <v>146</v>
      </c>
      <c r="N134" s="15" t="s">
        <v>1392</v>
      </c>
    </row>
    <row r="135" spans="1:14" ht="22.5" customHeight="1" x14ac:dyDescent="0.2">
      <c r="A135" s="13" t="s">
        <v>1264</v>
      </c>
      <c r="B135" s="14">
        <v>123</v>
      </c>
      <c r="C135" s="14">
        <v>9</v>
      </c>
      <c r="D135" s="14">
        <f t="shared" si="33"/>
        <v>132</v>
      </c>
      <c r="E135" s="14">
        <v>0</v>
      </c>
      <c r="F135" s="14">
        <v>0</v>
      </c>
      <c r="G135" s="14">
        <f t="shared" si="34"/>
        <v>0</v>
      </c>
      <c r="H135" s="14">
        <v>0</v>
      </c>
      <c r="I135" s="14">
        <v>0</v>
      </c>
      <c r="J135" s="14">
        <f t="shared" si="41"/>
        <v>0</v>
      </c>
      <c r="K135" s="14">
        <f t="shared" si="42"/>
        <v>123</v>
      </c>
      <c r="L135" s="14">
        <f t="shared" si="42"/>
        <v>9</v>
      </c>
      <c r="M135" s="14">
        <f t="shared" si="37"/>
        <v>132</v>
      </c>
      <c r="N135" s="15" t="s">
        <v>1393</v>
      </c>
    </row>
    <row r="136" spans="1:14" ht="22.5" customHeight="1" x14ac:dyDescent="0.2">
      <c r="A136" s="13" t="s">
        <v>1266</v>
      </c>
      <c r="B136" s="14">
        <v>45</v>
      </c>
      <c r="C136" s="14">
        <v>7</v>
      </c>
      <c r="D136" s="14">
        <f t="shared" si="33"/>
        <v>52</v>
      </c>
      <c r="E136" s="14">
        <v>0</v>
      </c>
      <c r="F136" s="14">
        <v>1</v>
      </c>
      <c r="G136" s="14">
        <f t="shared" si="34"/>
        <v>1</v>
      </c>
      <c r="H136" s="14">
        <v>3</v>
      </c>
      <c r="I136" s="14">
        <v>1</v>
      </c>
      <c r="J136" s="14">
        <f t="shared" si="41"/>
        <v>4</v>
      </c>
      <c r="K136" s="14">
        <f t="shared" si="42"/>
        <v>48</v>
      </c>
      <c r="L136" s="14">
        <f t="shared" si="42"/>
        <v>9</v>
      </c>
      <c r="M136" s="14">
        <f t="shared" si="37"/>
        <v>57</v>
      </c>
      <c r="N136" s="15" t="s">
        <v>1394</v>
      </c>
    </row>
    <row r="137" spans="1:14" ht="22.5" customHeight="1" x14ac:dyDescent="0.2">
      <c r="A137" s="13" t="s">
        <v>1268</v>
      </c>
      <c r="B137" s="14">
        <v>10</v>
      </c>
      <c r="C137" s="14">
        <v>12</v>
      </c>
      <c r="D137" s="14">
        <f t="shared" si="33"/>
        <v>22</v>
      </c>
      <c r="E137" s="14">
        <v>0</v>
      </c>
      <c r="F137" s="14">
        <v>0</v>
      </c>
      <c r="G137" s="14">
        <f t="shared" si="34"/>
        <v>0</v>
      </c>
      <c r="H137" s="14">
        <v>0</v>
      </c>
      <c r="I137" s="14">
        <v>0</v>
      </c>
      <c r="J137" s="14">
        <f t="shared" si="41"/>
        <v>0</v>
      </c>
      <c r="K137" s="14">
        <f t="shared" si="42"/>
        <v>10</v>
      </c>
      <c r="L137" s="14">
        <f t="shared" si="42"/>
        <v>12</v>
      </c>
      <c r="M137" s="14">
        <f t="shared" si="37"/>
        <v>22</v>
      </c>
      <c r="N137" s="15" t="s">
        <v>1395</v>
      </c>
    </row>
    <row r="138" spans="1:14" ht="22.5" customHeight="1" x14ac:dyDescent="0.2">
      <c r="A138" s="13" t="s">
        <v>1270</v>
      </c>
      <c r="B138" s="14">
        <v>135</v>
      </c>
      <c r="C138" s="14">
        <v>26</v>
      </c>
      <c r="D138" s="14">
        <f t="shared" si="33"/>
        <v>161</v>
      </c>
      <c r="E138" s="14">
        <v>2</v>
      </c>
      <c r="F138" s="14">
        <v>0</v>
      </c>
      <c r="G138" s="14">
        <f t="shared" si="34"/>
        <v>2</v>
      </c>
      <c r="H138" s="14">
        <v>0</v>
      </c>
      <c r="I138" s="14">
        <v>0</v>
      </c>
      <c r="J138" s="14">
        <f t="shared" si="41"/>
        <v>0</v>
      </c>
      <c r="K138" s="14">
        <f t="shared" si="42"/>
        <v>137</v>
      </c>
      <c r="L138" s="14">
        <f t="shared" si="42"/>
        <v>26</v>
      </c>
      <c r="M138" s="14">
        <f t="shared" si="37"/>
        <v>163</v>
      </c>
      <c r="N138" s="15" t="s">
        <v>1405</v>
      </c>
    </row>
    <row r="139" spans="1:14" ht="22.5" customHeight="1" thickBot="1" x14ac:dyDescent="0.25">
      <c r="A139" s="22" t="s">
        <v>1272</v>
      </c>
      <c r="B139" s="23">
        <v>12</v>
      </c>
      <c r="C139" s="23">
        <v>5</v>
      </c>
      <c r="D139" s="23">
        <f t="shared" si="33"/>
        <v>17</v>
      </c>
      <c r="E139" s="23">
        <v>0</v>
      </c>
      <c r="F139" s="23">
        <v>0</v>
      </c>
      <c r="G139" s="23">
        <f t="shared" si="34"/>
        <v>0</v>
      </c>
      <c r="H139" s="23">
        <v>0</v>
      </c>
      <c r="I139" s="23">
        <v>0</v>
      </c>
      <c r="J139" s="23">
        <f t="shared" si="41"/>
        <v>0</v>
      </c>
      <c r="K139" s="23">
        <f t="shared" si="42"/>
        <v>12</v>
      </c>
      <c r="L139" s="23">
        <f t="shared" si="42"/>
        <v>5</v>
      </c>
      <c r="M139" s="23">
        <f t="shared" si="37"/>
        <v>17</v>
      </c>
      <c r="N139" s="24" t="s">
        <v>1397</v>
      </c>
    </row>
    <row r="140" spans="1:14" ht="20.25" customHeight="1" thickTop="1" x14ac:dyDescent="0.2"/>
    <row r="141" spans="1:14" ht="20.25" customHeight="1" x14ac:dyDescent="0.2"/>
    <row r="142" spans="1:14" ht="20.25" customHeight="1" x14ac:dyDescent="0.2"/>
    <row r="143" spans="1:14" s="99" customFormat="1" ht="20.25" customHeight="1" x14ac:dyDescent="0.2"/>
    <row r="144" spans="1:14" s="99" customFormat="1" ht="20.25" customHeight="1" x14ac:dyDescent="0.2"/>
    <row r="145" spans="1:14" s="99" customFormat="1" ht="20.25" customHeight="1" x14ac:dyDescent="0.2"/>
    <row r="146" spans="1:14" s="99" customFormat="1" ht="20.25" customHeight="1" x14ac:dyDescent="0.2"/>
    <row r="147" spans="1:14" s="99" customFormat="1" ht="20.25" customHeight="1" x14ac:dyDescent="0.2"/>
    <row r="148" spans="1:14" ht="20.25" customHeight="1" x14ac:dyDescent="0.2"/>
    <row r="149" spans="1:14" ht="24.75" customHeight="1" thickBot="1" x14ac:dyDescent="0.25">
      <c r="A149" s="10" t="s">
        <v>2020</v>
      </c>
      <c r="N149" s="65" t="s">
        <v>2021</v>
      </c>
    </row>
    <row r="150" spans="1:14" ht="24.75" customHeight="1" thickTop="1" x14ac:dyDescent="0.25">
      <c r="A150" s="111" t="s">
        <v>0</v>
      </c>
      <c r="B150" s="110" t="s">
        <v>96</v>
      </c>
      <c r="C150" s="110"/>
      <c r="D150" s="110"/>
      <c r="E150" s="110" t="s">
        <v>97</v>
      </c>
      <c r="F150" s="110"/>
      <c r="G150" s="110"/>
      <c r="H150" s="110" t="s">
        <v>98</v>
      </c>
      <c r="I150" s="110"/>
      <c r="J150" s="110"/>
      <c r="K150" s="110" t="s">
        <v>3</v>
      </c>
      <c r="L150" s="110"/>
      <c r="M150" s="110"/>
      <c r="N150" s="111" t="s">
        <v>4</v>
      </c>
    </row>
    <row r="151" spans="1:14" ht="24.75" customHeight="1" x14ac:dyDescent="0.25">
      <c r="A151" s="112"/>
      <c r="B151" s="109" t="s">
        <v>99</v>
      </c>
      <c r="C151" s="109"/>
      <c r="D151" s="109"/>
      <c r="E151" s="109" t="s">
        <v>100</v>
      </c>
      <c r="F151" s="109"/>
      <c r="G151" s="109"/>
      <c r="H151" s="109" t="s">
        <v>101</v>
      </c>
      <c r="I151" s="109"/>
      <c r="J151" s="109"/>
      <c r="K151" s="109" t="s">
        <v>7</v>
      </c>
      <c r="L151" s="109"/>
      <c r="M151" s="109"/>
      <c r="N151" s="112"/>
    </row>
    <row r="152" spans="1:14" ht="24.75" customHeight="1" x14ac:dyDescent="0.25">
      <c r="A152" s="112"/>
      <c r="B152" s="56" t="s">
        <v>153</v>
      </c>
      <c r="C152" s="56" t="s">
        <v>67</v>
      </c>
      <c r="D152" s="56" t="s">
        <v>10</v>
      </c>
      <c r="E152" s="56" t="s">
        <v>153</v>
      </c>
      <c r="F152" s="56" t="s">
        <v>67</v>
      </c>
      <c r="G152" s="56" t="s">
        <v>10</v>
      </c>
      <c r="H152" s="56" t="s">
        <v>153</v>
      </c>
      <c r="I152" s="56" t="s">
        <v>67</v>
      </c>
      <c r="J152" s="56" t="s">
        <v>10</v>
      </c>
      <c r="K152" s="56" t="s">
        <v>153</v>
      </c>
      <c r="L152" s="56" t="s">
        <v>67</v>
      </c>
      <c r="M152" s="56" t="s">
        <v>10</v>
      </c>
      <c r="N152" s="112"/>
    </row>
    <row r="153" spans="1:14" ht="24.75" customHeight="1" thickBot="1" x14ac:dyDescent="0.3">
      <c r="A153" s="113"/>
      <c r="B153" s="6" t="s">
        <v>11</v>
      </c>
      <c r="C153" s="6" t="s">
        <v>12</v>
      </c>
      <c r="D153" s="6" t="s">
        <v>7</v>
      </c>
      <c r="E153" s="6" t="s">
        <v>11</v>
      </c>
      <c r="F153" s="6" t="s">
        <v>12</v>
      </c>
      <c r="G153" s="6" t="s">
        <v>7</v>
      </c>
      <c r="H153" s="6" t="s">
        <v>11</v>
      </c>
      <c r="I153" s="6" t="s">
        <v>12</v>
      </c>
      <c r="J153" s="6" t="s">
        <v>7</v>
      </c>
      <c r="K153" s="6" t="s">
        <v>11</v>
      </c>
      <c r="L153" s="6" t="s">
        <v>12</v>
      </c>
      <c r="M153" s="6" t="s">
        <v>7</v>
      </c>
      <c r="N153" s="113"/>
    </row>
    <row r="154" spans="1:14" ht="31.5" customHeight="1" x14ac:dyDescent="0.2">
      <c r="A154" s="13" t="s">
        <v>1274</v>
      </c>
      <c r="B154" s="14">
        <v>157</v>
      </c>
      <c r="C154" s="14">
        <v>26</v>
      </c>
      <c r="D154" s="14">
        <f>SUM(B154:C154)</f>
        <v>183</v>
      </c>
      <c r="E154" s="14">
        <v>10</v>
      </c>
      <c r="F154" s="14">
        <v>0</v>
      </c>
      <c r="G154" s="14">
        <f>SUM(E154:F154)</f>
        <v>10</v>
      </c>
      <c r="H154" s="14">
        <v>6</v>
      </c>
      <c r="I154" s="14">
        <v>3</v>
      </c>
      <c r="J154" s="14">
        <f>SUM(H154:I154)</f>
        <v>9</v>
      </c>
      <c r="K154" s="14">
        <f>SUM(H154,E154,B154)</f>
        <v>173</v>
      </c>
      <c r="L154" s="14">
        <f>SUM(I154,F154,C154)</f>
        <v>29</v>
      </c>
      <c r="M154" s="14">
        <f>SUM(K154:L154)</f>
        <v>202</v>
      </c>
      <c r="N154" s="15" t="s">
        <v>1406</v>
      </c>
    </row>
    <row r="155" spans="1:14" ht="31.5" customHeight="1" x14ac:dyDescent="0.2">
      <c r="A155" s="13" t="s">
        <v>1278</v>
      </c>
      <c r="B155" s="14">
        <v>68</v>
      </c>
      <c r="C155" s="14">
        <v>6</v>
      </c>
      <c r="D155" s="14">
        <f t="shared" ref="D155:D162" si="43">SUM(B155:C155)</f>
        <v>74</v>
      </c>
      <c r="E155" s="14">
        <v>3</v>
      </c>
      <c r="F155" s="14">
        <v>0</v>
      </c>
      <c r="G155" s="14">
        <f t="shared" ref="G155:G162" si="44">SUM(E155:F155)</f>
        <v>3</v>
      </c>
      <c r="H155" s="14">
        <v>0</v>
      </c>
      <c r="I155" s="14">
        <v>0</v>
      </c>
      <c r="J155" s="14">
        <f t="shared" ref="J155:J162" si="45">SUM(H155:I155)</f>
        <v>0</v>
      </c>
      <c r="K155" s="14">
        <f t="shared" ref="K155:L163" si="46">SUM(H155,E155,B155)</f>
        <v>71</v>
      </c>
      <c r="L155" s="14">
        <f t="shared" si="46"/>
        <v>6</v>
      </c>
      <c r="M155" s="14">
        <f t="shared" ref="M155:M163" si="47">SUM(K155:L155)</f>
        <v>77</v>
      </c>
      <c r="N155" s="15" t="s">
        <v>1398</v>
      </c>
    </row>
    <row r="156" spans="1:14" ht="31.5" customHeight="1" x14ac:dyDescent="0.2">
      <c r="A156" s="13" t="s">
        <v>1326</v>
      </c>
      <c r="B156" s="14">
        <v>58</v>
      </c>
      <c r="C156" s="14">
        <v>31</v>
      </c>
      <c r="D156" s="14">
        <f t="shared" si="43"/>
        <v>89</v>
      </c>
      <c r="E156" s="14">
        <v>0</v>
      </c>
      <c r="F156" s="14">
        <v>0</v>
      </c>
      <c r="G156" s="14">
        <f t="shared" si="44"/>
        <v>0</v>
      </c>
      <c r="H156" s="14">
        <v>0</v>
      </c>
      <c r="I156" s="14">
        <v>1</v>
      </c>
      <c r="J156" s="14">
        <f t="shared" si="45"/>
        <v>1</v>
      </c>
      <c r="K156" s="14">
        <f t="shared" si="46"/>
        <v>58</v>
      </c>
      <c r="L156" s="14">
        <f t="shared" si="46"/>
        <v>32</v>
      </c>
      <c r="M156" s="14">
        <f t="shared" si="47"/>
        <v>90</v>
      </c>
      <c r="N156" s="15" t="s">
        <v>1327</v>
      </c>
    </row>
    <row r="157" spans="1:14" ht="31.5" customHeight="1" x14ac:dyDescent="0.2">
      <c r="A157" s="13" t="s">
        <v>1282</v>
      </c>
      <c r="B157" s="14">
        <v>44</v>
      </c>
      <c r="C157" s="14">
        <v>25</v>
      </c>
      <c r="D157" s="14">
        <f t="shared" si="43"/>
        <v>69</v>
      </c>
      <c r="E157" s="14">
        <v>0</v>
      </c>
      <c r="F157" s="14">
        <v>0</v>
      </c>
      <c r="G157" s="14">
        <f t="shared" si="44"/>
        <v>0</v>
      </c>
      <c r="H157" s="14">
        <v>44</v>
      </c>
      <c r="I157" s="14">
        <v>16</v>
      </c>
      <c r="J157" s="14">
        <f t="shared" si="45"/>
        <v>60</v>
      </c>
      <c r="K157" s="14">
        <f t="shared" si="46"/>
        <v>88</v>
      </c>
      <c r="L157" s="14">
        <f t="shared" si="46"/>
        <v>41</v>
      </c>
      <c r="M157" s="14">
        <f t="shared" si="47"/>
        <v>129</v>
      </c>
      <c r="N157" s="15" t="s">
        <v>1283</v>
      </c>
    </row>
    <row r="158" spans="1:14" ht="31.5" customHeight="1" x14ac:dyDescent="0.2">
      <c r="A158" s="13" t="s">
        <v>1284</v>
      </c>
      <c r="B158" s="14">
        <v>8</v>
      </c>
      <c r="C158" s="14">
        <v>1</v>
      </c>
      <c r="D158" s="14">
        <f t="shared" si="43"/>
        <v>9</v>
      </c>
      <c r="E158" s="14"/>
      <c r="F158" s="14">
        <v>0</v>
      </c>
      <c r="G158" s="14">
        <f t="shared" si="44"/>
        <v>0</v>
      </c>
      <c r="H158" s="14">
        <v>0</v>
      </c>
      <c r="I158" s="14">
        <v>0</v>
      </c>
      <c r="J158" s="14">
        <f t="shared" si="45"/>
        <v>0</v>
      </c>
      <c r="K158" s="14">
        <f t="shared" si="46"/>
        <v>8</v>
      </c>
      <c r="L158" s="14">
        <f t="shared" si="46"/>
        <v>1</v>
      </c>
      <c r="M158" s="14">
        <f t="shared" si="47"/>
        <v>9</v>
      </c>
      <c r="N158" s="15" t="s">
        <v>1285</v>
      </c>
    </row>
    <row r="159" spans="1:14" ht="31.5" customHeight="1" x14ac:dyDescent="0.2">
      <c r="A159" s="13" t="s">
        <v>1286</v>
      </c>
      <c r="B159" s="14">
        <v>30</v>
      </c>
      <c r="C159" s="14">
        <v>5</v>
      </c>
      <c r="D159" s="14">
        <f t="shared" si="43"/>
        <v>35</v>
      </c>
      <c r="E159" s="14">
        <v>0</v>
      </c>
      <c r="F159" s="14">
        <v>0</v>
      </c>
      <c r="G159" s="14">
        <f t="shared" si="44"/>
        <v>0</v>
      </c>
      <c r="H159" s="14">
        <v>0</v>
      </c>
      <c r="I159" s="14">
        <v>0</v>
      </c>
      <c r="J159" s="14">
        <f t="shared" si="45"/>
        <v>0</v>
      </c>
      <c r="K159" s="14">
        <f t="shared" si="46"/>
        <v>30</v>
      </c>
      <c r="L159" s="14">
        <f t="shared" si="46"/>
        <v>5</v>
      </c>
      <c r="M159" s="14">
        <f t="shared" si="47"/>
        <v>35</v>
      </c>
      <c r="N159" s="15" t="s">
        <v>1287</v>
      </c>
    </row>
    <row r="160" spans="1:14" ht="31.5" customHeight="1" x14ac:dyDescent="0.2">
      <c r="A160" s="13" t="s">
        <v>1288</v>
      </c>
      <c r="B160" s="14">
        <v>129</v>
      </c>
      <c r="C160" s="14">
        <v>36</v>
      </c>
      <c r="D160" s="14">
        <f t="shared" si="43"/>
        <v>165</v>
      </c>
      <c r="E160" s="14">
        <v>0</v>
      </c>
      <c r="F160" s="14">
        <v>0</v>
      </c>
      <c r="G160" s="14">
        <f t="shared" si="44"/>
        <v>0</v>
      </c>
      <c r="H160" s="14">
        <v>2</v>
      </c>
      <c r="I160" s="14">
        <v>0</v>
      </c>
      <c r="J160" s="14">
        <f t="shared" si="45"/>
        <v>2</v>
      </c>
      <c r="K160" s="14">
        <f t="shared" si="46"/>
        <v>131</v>
      </c>
      <c r="L160" s="14">
        <f t="shared" si="46"/>
        <v>36</v>
      </c>
      <c r="M160" s="14">
        <f t="shared" si="47"/>
        <v>167</v>
      </c>
      <c r="N160" s="15" t="s">
        <v>1289</v>
      </c>
    </row>
    <row r="161" spans="1:14" ht="31.5" customHeight="1" x14ac:dyDescent="0.2">
      <c r="A161" s="13" t="s">
        <v>1353</v>
      </c>
      <c r="B161" s="14">
        <v>5</v>
      </c>
      <c r="C161" s="14">
        <v>2</v>
      </c>
      <c r="D161" s="14">
        <f t="shared" si="43"/>
        <v>7</v>
      </c>
      <c r="E161" s="14">
        <v>2</v>
      </c>
      <c r="F161" s="14">
        <v>0</v>
      </c>
      <c r="G161" s="14">
        <f t="shared" si="44"/>
        <v>2</v>
      </c>
      <c r="H161" s="14">
        <v>4</v>
      </c>
      <c r="I161" s="14">
        <v>3</v>
      </c>
      <c r="J161" s="14">
        <f t="shared" si="45"/>
        <v>7</v>
      </c>
      <c r="K161" s="14">
        <f t="shared" si="46"/>
        <v>11</v>
      </c>
      <c r="L161" s="14">
        <f t="shared" si="46"/>
        <v>5</v>
      </c>
      <c r="M161" s="14">
        <f t="shared" si="47"/>
        <v>16</v>
      </c>
      <c r="N161" s="15" t="s">
        <v>1291</v>
      </c>
    </row>
    <row r="162" spans="1:14" ht="31.5" customHeight="1" x14ac:dyDescent="0.2">
      <c r="A162" s="13" t="s">
        <v>1290</v>
      </c>
      <c r="B162" s="14">
        <v>20</v>
      </c>
      <c r="C162" s="14">
        <v>9</v>
      </c>
      <c r="D162" s="14">
        <f t="shared" si="43"/>
        <v>29</v>
      </c>
      <c r="E162" s="14">
        <v>0</v>
      </c>
      <c r="F162" s="14">
        <v>0</v>
      </c>
      <c r="G162" s="14">
        <f t="shared" si="44"/>
        <v>0</v>
      </c>
      <c r="H162" s="14">
        <v>0</v>
      </c>
      <c r="I162" s="14">
        <v>0</v>
      </c>
      <c r="J162" s="14">
        <f t="shared" si="45"/>
        <v>0</v>
      </c>
      <c r="K162" s="14">
        <f t="shared" si="46"/>
        <v>20</v>
      </c>
      <c r="L162" s="14">
        <f t="shared" si="46"/>
        <v>9</v>
      </c>
      <c r="M162" s="14">
        <f t="shared" si="47"/>
        <v>29</v>
      </c>
      <c r="N162" s="15" t="s">
        <v>1293</v>
      </c>
    </row>
    <row r="163" spans="1:14" ht="26.25" customHeight="1" thickBot="1" x14ac:dyDescent="0.25">
      <c r="A163" s="16" t="s">
        <v>61</v>
      </c>
      <c r="B163" s="17">
        <f t="shared" ref="B163:J163" si="48">SUM(B97:B108,B110:B112,B121,B126,B127:B134,B135:B139,B154:B162)</f>
        <v>6024</v>
      </c>
      <c r="C163" s="17">
        <f t="shared" si="48"/>
        <v>1280</v>
      </c>
      <c r="D163" s="17">
        <f t="shared" si="48"/>
        <v>7304</v>
      </c>
      <c r="E163" s="17">
        <f t="shared" si="48"/>
        <v>64</v>
      </c>
      <c r="F163" s="17">
        <f t="shared" si="48"/>
        <v>16</v>
      </c>
      <c r="G163" s="17">
        <f t="shared" si="48"/>
        <v>80</v>
      </c>
      <c r="H163" s="17">
        <f t="shared" si="48"/>
        <v>279</v>
      </c>
      <c r="I163" s="17">
        <f t="shared" si="48"/>
        <v>96</v>
      </c>
      <c r="J163" s="17">
        <f t="shared" si="48"/>
        <v>375</v>
      </c>
      <c r="K163" s="17">
        <f t="shared" si="46"/>
        <v>6367</v>
      </c>
      <c r="L163" s="17">
        <f t="shared" si="46"/>
        <v>1392</v>
      </c>
      <c r="M163" s="17">
        <f t="shared" si="47"/>
        <v>7759</v>
      </c>
      <c r="N163" s="18" t="s">
        <v>105</v>
      </c>
    </row>
    <row r="164" spans="1:14" ht="29.25" customHeight="1" thickBot="1" x14ac:dyDescent="0.25">
      <c r="A164" s="19" t="s">
        <v>154</v>
      </c>
      <c r="B164" s="20">
        <f t="shared" ref="B164:M164" si="49">SUM(B163,B82)</f>
        <v>15109</v>
      </c>
      <c r="C164" s="20">
        <f t="shared" si="49"/>
        <v>4228</v>
      </c>
      <c r="D164" s="20">
        <f t="shared" si="49"/>
        <v>19337</v>
      </c>
      <c r="E164" s="20">
        <f t="shared" si="49"/>
        <v>173</v>
      </c>
      <c r="F164" s="20">
        <f t="shared" si="49"/>
        <v>69</v>
      </c>
      <c r="G164" s="20">
        <f t="shared" si="49"/>
        <v>242</v>
      </c>
      <c r="H164" s="20">
        <f t="shared" si="49"/>
        <v>634</v>
      </c>
      <c r="I164" s="20">
        <f t="shared" si="49"/>
        <v>210</v>
      </c>
      <c r="J164" s="20">
        <f t="shared" si="49"/>
        <v>844</v>
      </c>
      <c r="K164" s="20">
        <f t="shared" si="49"/>
        <v>15916</v>
      </c>
      <c r="L164" s="20">
        <f t="shared" si="49"/>
        <v>4507</v>
      </c>
      <c r="M164" s="20">
        <f t="shared" si="49"/>
        <v>20423</v>
      </c>
      <c r="N164" s="57" t="s">
        <v>7</v>
      </c>
    </row>
    <row r="165" spans="1:14" ht="20.25" customHeight="1" thickTop="1" x14ac:dyDescent="0.2"/>
    <row r="166" spans="1:14" ht="20.25" customHeight="1" x14ac:dyDescent="0.2"/>
    <row r="167" spans="1:14" ht="20.25" customHeight="1" x14ac:dyDescent="0.2"/>
    <row r="168" spans="1:14" ht="20.25" customHeight="1" x14ac:dyDescent="0.2"/>
    <row r="169" spans="1:14" ht="20.25" customHeight="1" x14ac:dyDescent="0.2"/>
    <row r="170" spans="1:14" s="99" customFormat="1" ht="20.25" customHeight="1" x14ac:dyDescent="0.2"/>
    <row r="171" spans="1:14" s="99" customFormat="1" ht="20.25" customHeight="1" x14ac:dyDescent="0.2"/>
    <row r="172" spans="1:14" s="99" customFormat="1" ht="20.25" customHeight="1" x14ac:dyDescent="0.2"/>
    <row r="173" spans="1:14" s="99" customFormat="1" ht="20.25" customHeight="1" x14ac:dyDescent="0.2"/>
    <row r="174" spans="1:14" s="99" customFormat="1" ht="20.25" customHeight="1" x14ac:dyDescent="0.2"/>
    <row r="175" spans="1:14" s="99" customFormat="1" ht="20.25" customHeight="1" x14ac:dyDescent="0.2"/>
    <row r="176" spans="1:14" s="99" customFormat="1" ht="20.25" customHeight="1" x14ac:dyDescent="0.2"/>
    <row r="177" spans="1:14" s="99" customFormat="1" ht="20.25" customHeight="1" x14ac:dyDescent="0.2"/>
    <row r="178" spans="1:14" ht="20.25" customHeight="1" x14ac:dyDescent="0.2"/>
    <row r="179" spans="1:14" ht="28.5" customHeight="1" x14ac:dyDescent="0.2">
      <c r="A179" s="118" t="s">
        <v>1407</v>
      </c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</row>
    <row r="180" spans="1:14" ht="43.5" customHeight="1" x14ac:dyDescent="0.25">
      <c r="A180" s="114" t="s">
        <v>1408</v>
      </c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</row>
    <row r="181" spans="1:14" ht="19.5" customHeight="1" thickBot="1" x14ac:dyDescent="0.25">
      <c r="A181" s="10" t="s">
        <v>2022</v>
      </c>
      <c r="N181" s="64" t="s">
        <v>2023</v>
      </c>
    </row>
    <row r="182" spans="1:14" ht="19.5" customHeight="1" thickTop="1" x14ac:dyDescent="0.25">
      <c r="A182" s="111" t="s">
        <v>0</v>
      </c>
      <c r="B182" s="110" t="s">
        <v>96</v>
      </c>
      <c r="C182" s="110"/>
      <c r="D182" s="110"/>
      <c r="E182" s="110" t="s">
        <v>97</v>
      </c>
      <c r="F182" s="110"/>
      <c r="G182" s="110"/>
      <c r="H182" s="110" t="s">
        <v>98</v>
      </c>
      <c r="I182" s="110"/>
      <c r="J182" s="110"/>
      <c r="K182" s="110" t="s">
        <v>3</v>
      </c>
      <c r="L182" s="110"/>
      <c r="M182" s="110"/>
      <c r="N182" s="111" t="s">
        <v>4</v>
      </c>
    </row>
    <row r="183" spans="1:14" ht="19.5" customHeight="1" x14ac:dyDescent="0.25">
      <c r="A183" s="112"/>
      <c r="B183" s="109" t="s">
        <v>99</v>
      </c>
      <c r="C183" s="109"/>
      <c r="D183" s="109"/>
      <c r="E183" s="109" t="s">
        <v>100</v>
      </c>
      <c r="F183" s="109"/>
      <c r="G183" s="109"/>
      <c r="H183" s="109" t="s">
        <v>101</v>
      </c>
      <c r="I183" s="109"/>
      <c r="J183" s="109"/>
      <c r="K183" s="109" t="s">
        <v>7</v>
      </c>
      <c r="L183" s="109"/>
      <c r="M183" s="109"/>
      <c r="N183" s="112"/>
    </row>
    <row r="184" spans="1:14" ht="19.5" customHeight="1" x14ac:dyDescent="0.25">
      <c r="A184" s="112"/>
      <c r="B184" s="56" t="s">
        <v>153</v>
      </c>
      <c r="C184" s="56" t="s">
        <v>67</v>
      </c>
      <c r="D184" s="56" t="s">
        <v>10</v>
      </c>
      <c r="E184" s="56" t="s">
        <v>153</v>
      </c>
      <c r="F184" s="56" t="s">
        <v>67</v>
      </c>
      <c r="G184" s="56" t="s">
        <v>10</v>
      </c>
      <c r="H184" s="56" t="s">
        <v>153</v>
      </c>
      <c r="I184" s="56" t="s">
        <v>67</v>
      </c>
      <c r="J184" s="56" t="s">
        <v>10</v>
      </c>
      <c r="K184" s="56" t="s">
        <v>153</v>
      </c>
      <c r="L184" s="56" t="s">
        <v>67</v>
      </c>
      <c r="M184" s="56" t="s">
        <v>10</v>
      </c>
      <c r="N184" s="112"/>
    </row>
    <row r="185" spans="1:14" ht="19.5" customHeight="1" thickBot="1" x14ac:dyDescent="0.3">
      <c r="A185" s="113"/>
      <c r="B185" s="6" t="s">
        <v>11</v>
      </c>
      <c r="C185" s="6" t="s">
        <v>12</v>
      </c>
      <c r="D185" s="6" t="s">
        <v>7</v>
      </c>
      <c r="E185" s="6" t="s">
        <v>11</v>
      </c>
      <c r="F185" s="6" t="s">
        <v>12</v>
      </c>
      <c r="G185" s="6" t="s">
        <v>7</v>
      </c>
      <c r="H185" s="6" t="s">
        <v>11</v>
      </c>
      <c r="I185" s="6" t="s">
        <v>12</v>
      </c>
      <c r="J185" s="6" t="s">
        <v>7</v>
      </c>
      <c r="K185" s="6" t="s">
        <v>11</v>
      </c>
      <c r="L185" s="6" t="s">
        <v>12</v>
      </c>
      <c r="M185" s="6" t="s">
        <v>7</v>
      </c>
      <c r="N185" s="113"/>
    </row>
    <row r="186" spans="1:14" ht="24.75" customHeight="1" x14ac:dyDescent="0.2">
      <c r="A186" s="13" t="s">
        <v>13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5"/>
      <c r="L186" s="13"/>
      <c r="M186" s="14"/>
      <c r="N186" s="15" t="s">
        <v>103</v>
      </c>
    </row>
    <row r="187" spans="1:14" ht="24.75" customHeight="1" x14ac:dyDescent="0.2">
      <c r="A187" s="13" t="s">
        <v>1201</v>
      </c>
      <c r="B187" s="14">
        <v>1</v>
      </c>
      <c r="C187" s="14">
        <v>0</v>
      </c>
      <c r="D187" s="14">
        <v>1</v>
      </c>
      <c r="E187" s="14">
        <v>0</v>
      </c>
      <c r="F187" s="14">
        <v>0</v>
      </c>
      <c r="G187" s="14">
        <v>0</v>
      </c>
      <c r="H187" s="14">
        <v>1</v>
      </c>
      <c r="I187" s="14">
        <v>1</v>
      </c>
      <c r="J187" s="14">
        <v>2</v>
      </c>
      <c r="K187" s="14">
        <f>SUM(H187,E187,B187)</f>
        <v>2</v>
      </c>
      <c r="L187" s="14">
        <f t="shared" ref="L187:M190" si="50">SUM(I187,F187,C187)</f>
        <v>1</v>
      </c>
      <c r="M187" s="14">
        <f t="shared" si="50"/>
        <v>3</v>
      </c>
      <c r="N187" s="15" t="s">
        <v>1409</v>
      </c>
    </row>
    <row r="188" spans="1:14" ht="24.75" customHeight="1" x14ac:dyDescent="0.2">
      <c r="A188" s="13" t="s">
        <v>1199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1</v>
      </c>
      <c r="I188" s="14">
        <v>0</v>
      </c>
      <c r="J188" s="14">
        <v>1</v>
      </c>
      <c r="K188" s="14">
        <f>SUM(H188,E188,B188)</f>
        <v>1</v>
      </c>
      <c r="L188" s="14">
        <f t="shared" si="50"/>
        <v>0</v>
      </c>
      <c r="M188" s="14">
        <f t="shared" si="50"/>
        <v>1</v>
      </c>
      <c r="N188" s="15" t="s">
        <v>1369</v>
      </c>
    </row>
    <row r="189" spans="1:14" ht="31.5" customHeight="1" x14ac:dyDescent="0.2">
      <c r="A189" s="13" t="s">
        <v>1211</v>
      </c>
      <c r="B189" s="14">
        <v>1</v>
      </c>
      <c r="C189" s="14">
        <v>0</v>
      </c>
      <c r="D189" s="14">
        <f t="shared" ref="D189" si="51">SUM(B189:C189)</f>
        <v>1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f>SUM(H189,E189,B189)</f>
        <v>1</v>
      </c>
      <c r="L189" s="14">
        <f t="shared" si="50"/>
        <v>0</v>
      </c>
      <c r="M189" s="14">
        <f t="shared" si="50"/>
        <v>1</v>
      </c>
      <c r="N189" s="15" t="s">
        <v>1410</v>
      </c>
    </row>
    <row r="190" spans="1:14" ht="24.75" customHeight="1" x14ac:dyDescent="0.2">
      <c r="A190" s="13" t="s">
        <v>56</v>
      </c>
      <c r="B190" s="14">
        <f>SUM(B187:B189)</f>
        <v>2</v>
      </c>
      <c r="C190" s="14">
        <f t="shared" ref="C190:J190" si="52">SUM(C187:C189)</f>
        <v>0</v>
      </c>
      <c r="D190" s="14">
        <f t="shared" si="52"/>
        <v>2</v>
      </c>
      <c r="E190" s="14">
        <f t="shared" si="52"/>
        <v>0</v>
      </c>
      <c r="F190" s="14">
        <f t="shared" si="52"/>
        <v>0</v>
      </c>
      <c r="G190" s="14">
        <f t="shared" si="52"/>
        <v>0</v>
      </c>
      <c r="H190" s="14">
        <f t="shared" si="52"/>
        <v>2</v>
      </c>
      <c r="I190" s="14">
        <f t="shared" si="52"/>
        <v>1</v>
      </c>
      <c r="J190" s="14">
        <f t="shared" si="52"/>
        <v>3</v>
      </c>
      <c r="K190" s="14">
        <f>SUM(H190,E190,B190)</f>
        <v>4</v>
      </c>
      <c r="L190" s="14">
        <f t="shared" si="50"/>
        <v>1</v>
      </c>
      <c r="M190" s="14">
        <f t="shared" si="50"/>
        <v>5</v>
      </c>
      <c r="N190" s="15" t="s">
        <v>686</v>
      </c>
    </row>
    <row r="191" spans="1:14" ht="24.75" customHeight="1" x14ac:dyDescent="0.2">
      <c r="A191" s="13" t="s">
        <v>1411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5" t="s">
        <v>59</v>
      </c>
    </row>
    <row r="192" spans="1:14" ht="24.75" customHeight="1" x14ac:dyDescent="0.2">
      <c r="A192" s="13" t="s">
        <v>1201</v>
      </c>
      <c r="B192" s="14">
        <v>1</v>
      </c>
      <c r="C192" s="14">
        <v>0</v>
      </c>
      <c r="D192" s="14">
        <f>SUM(B192:C192)</f>
        <v>1</v>
      </c>
      <c r="E192" s="14">
        <v>0</v>
      </c>
      <c r="F192" s="14">
        <v>0</v>
      </c>
      <c r="G192" s="14">
        <f>SUM(E192:F192)</f>
        <v>0</v>
      </c>
      <c r="H192" s="14">
        <v>0</v>
      </c>
      <c r="I192" s="14">
        <v>0</v>
      </c>
      <c r="J192" s="14">
        <f>SUM(H192:I192)</f>
        <v>0</v>
      </c>
      <c r="K192" s="14">
        <f>SUM(H192,E192,B192)</f>
        <v>1</v>
      </c>
      <c r="L192" s="14">
        <f>SUM(I192,F192,C192)</f>
        <v>0</v>
      </c>
      <c r="M192" s="14">
        <f>SUM(K192:L192)</f>
        <v>1</v>
      </c>
      <c r="N192" s="15" t="s">
        <v>1409</v>
      </c>
    </row>
    <row r="193" spans="1:14" ht="24.75" customHeight="1" x14ac:dyDescent="0.2">
      <c r="A193" s="13" t="s">
        <v>1203</v>
      </c>
      <c r="B193" s="14">
        <v>1</v>
      </c>
      <c r="C193" s="14">
        <v>0</v>
      </c>
      <c r="D193" s="14">
        <f t="shared" ref="D193:D195" si="53">SUM(B193:C193)</f>
        <v>1</v>
      </c>
      <c r="E193" s="14">
        <v>0</v>
      </c>
      <c r="F193" s="14">
        <v>0</v>
      </c>
      <c r="G193" s="14">
        <f t="shared" ref="G193:G195" si="54">SUM(E193:F193)</f>
        <v>0</v>
      </c>
      <c r="H193" s="14">
        <v>0</v>
      </c>
      <c r="I193" s="14">
        <v>0</v>
      </c>
      <c r="J193" s="14">
        <f t="shared" ref="J193:J195" si="55">SUM(H193:I193)</f>
        <v>0</v>
      </c>
      <c r="K193" s="14">
        <f t="shared" ref="K193:L195" si="56">SUM(H193,E193,B193)</f>
        <v>1</v>
      </c>
      <c r="L193" s="14">
        <f t="shared" si="56"/>
        <v>0</v>
      </c>
      <c r="M193" s="14">
        <f t="shared" ref="M193:M195" si="57">SUM(K193:L193)</f>
        <v>1</v>
      </c>
      <c r="N193" s="15" t="s">
        <v>1412</v>
      </c>
    </row>
    <row r="194" spans="1:14" ht="24.75" customHeight="1" x14ac:dyDescent="0.2">
      <c r="A194" s="13" t="s">
        <v>1215</v>
      </c>
      <c r="B194" s="14">
        <v>1</v>
      </c>
      <c r="C194" s="14">
        <v>0</v>
      </c>
      <c r="D194" s="14">
        <f t="shared" si="53"/>
        <v>1</v>
      </c>
      <c r="E194" s="14">
        <v>0</v>
      </c>
      <c r="F194" s="14">
        <v>0</v>
      </c>
      <c r="G194" s="14">
        <f t="shared" si="54"/>
        <v>0</v>
      </c>
      <c r="H194" s="14">
        <v>0</v>
      </c>
      <c r="I194" s="14">
        <v>0</v>
      </c>
      <c r="J194" s="14">
        <f t="shared" si="55"/>
        <v>0</v>
      </c>
      <c r="K194" s="14">
        <f t="shared" si="56"/>
        <v>1</v>
      </c>
      <c r="L194" s="14">
        <f t="shared" si="56"/>
        <v>0</v>
      </c>
      <c r="M194" s="14">
        <f t="shared" si="57"/>
        <v>1</v>
      </c>
      <c r="N194" s="15" t="s">
        <v>1413</v>
      </c>
    </row>
    <row r="195" spans="1:14" ht="24.75" customHeight="1" thickBot="1" x14ac:dyDescent="0.25">
      <c r="A195" s="13" t="s">
        <v>61</v>
      </c>
      <c r="B195" s="14">
        <f>SUM(B192:B194)</f>
        <v>3</v>
      </c>
      <c r="C195" s="14">
        <f t="shared" ref="C195:I195" si="58">SUM(C192:C194)</f>
        <v>0</v>
      </c>
      <c r="D195" s="14">
        <f t="shared" si="53"/>
        <v>3</v>
      </c>
      <c r="E195" s="14">
        <f t="shared" si="58"/>
        <v>0</v>
      </c>
      <c r="F195" s="14">
        <f t="shared" si="58"/>
        <v>0</v>
      </c>
      <c r="G195" s="14">
        <f t="shared" si="54"/>
        <v>0</v>
      </c>
      <c r="H195" s="14">
        <f t="shared" si="58"/>
        <v>0</v>
      </c>
      <c r="I195" s="14">
        <f t="shared" si="58"/>
        <v>0</v>
      </c>
      <c r="J195" s="14">
        <f t="shared" si="55"/>
        <v>0</v>
      </c>
      <c r="K195" s="14">
        <f t="shared" si="56"/>
        <v>3</v>
      </c>
      <c r="L195" s="14">
        <f t="shared" si="56"/>
        <v>0</v>
      </c>
      <c r="M195" s="14">
        <f t="shared" si="57"/>
        <v>3</v>
      </c>
      <c r="N195" s="15" t="s">
        <v>105</v>
      </c>
    </row>
    <row r="196" spans="1:14" ht="21.75" customHeight="1" thickBot="1" x14ac:dyDescent="0.25">
      <c r="A196" s="19" t="s">
        <v>154</v>
      </c>
      <c r="B196" s="20">
        <f>SUM(B195,B190)</f>
        <v>5</v>
      </c>
      <c r="C196" s="20">
        <f t="shared" ref="C196:M196" si="59">SUM(C195,C190)</f>
        <v>0</v>
      </c>
      <c r="D196" s="20">
        <f t="shared" si="59"/>
        <v>5</v>
      </c>
      <c r="E196" s="20">
        <f t="shared" si="59"/>
        <v>0</v>
      </c>
      <c r="F196" s="20">
        <f t="shared" si="59"/>
        <v>0</v>
      </c>
      <c r="G196" s="20">
        <f t="shared" si="59"/>
        <v>0</v>
      </c>
      <c r="H196" s="20">
        <f t="shared" si="59"/>
        <v>2</v>
      </c>
      <c r="I196" s="20">
        <f t="shared" si="59"/>
        <v>1</v>
      </c>
      <c r="J196" s="20">
        <f t="shared" si="59"/>
        <v>3</v>
      </c>
      <c r="K196" s="20">
        <f t="shared" si="59"/>
        <v>7</v>
      </c>
      <c r="L196" s="20">
        <f t="shared" si="59"/>
        <v>1</v>
      </c>
      <c r="M196" s="20">
        <f t="shared" si="59"/>
        <v>8</v>
      </c>
      <c r="N196" s="61" t="s">
        <v>7</v>
      </c>
    </row>
    <row r="197" spans="1:14" ht="15" thickTop="1" x14ac:dyDescent="0.2"/>
  </sheetData>
  <mergeCells count="74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A33:A36"/>
    <mergeCell ref="B33:D33"/>
    <mergeCell ref="E33:G33"/>
    <mergeCell ref="H33:J33"/>
    <mergeCell ref="K33:M33"/>
    <mergeCell ref="N33:N36"/>
    <mergeCell ref="B34:D34"/>
    <mergeCell ref="E34:G34"/>
    <mergeCell ref="H34:J34"/>
    <mergeCell ref="K34:M34"/>
    <mergeCell ref="A61:A64"/>
    <mergeCell ref="B61:D61"/>
    <mergeCell ref="E61:G61"/>
    <mergeCell ref="H61:J61"/>
    <mergeCell ref="K61:M61"/>
    <mergeCell ref="A92:A95"/>
    <mergeCell ref="B92:D92"/>
    <mergeCell ref="E92:G92"/>
    <mergeCell ref="H92:J92"/>
    <mergeCell ref="K92:M92"/>
    <mergeCell ref="N61:N64"/>
    <mergeCell ref="B62:D62"/>
    <mergeCell ref="E62:G62"/>
    <mergeCell ref="H62:J62"/>
    <mergeCell ref="K62:M62"/>
    <mergeCell ref="N92:N95"/>
    <mergeCell ref="B93:D93"/>
    <mergeCell ref="E93:G93"/>
    <mergeCell ref="H93:J93"/>
    <mergeCell ref="K93:M93"/>
    <mergeCell ref="A179:N179"/>
    <mergeCell ref="N117:N120"/>
    <mergeCell ref="B118:D118"/>
    <mergeCell ref="E118:G118"/>
    <mergeCell ref="H118:J118"/>
    <mergeCell ref="K118:M118"/>
    <mergeCell ref="A150:A153"/>
    <mergeCell ref="B150:D150"/>
    <mergeCell ref="E150:G150"/>
    <mergeCell ref="H150:J150"/>
    <mergeCell ref="K150:M150"/>
    <mergeCell ref="A117:A120"/>
    <mergeCell ref="B117:D117"/>
    <mergeCell ref="E117:G117"/>
    <mergeCell ref="H117:J117"/>
    <mergeCell ref="K117:M117"/>
    <mergeCell ref="N150:N153"/>
    <mergeCell ref="B151:D151"/>
    <mergeCell ref="E151:G151"/>
    <mergeCell ref="H151:J151"/>
    <mergeCell ref="K151:M151"/>
    <mergeCell ref="K183:M183"/>
    <mergeCell ref="A180:N180"/>
    <mergeCell ref="A182:A185"/>
    <mergeCell ref="B182:D182"/>
    <mergeCell ref="E182:G182"/>
    <mergeCell ref="H182:J182"/>
    <mergeCell ref="K182:M182"/>
    <mergeCell ref="N182:N185"/>
    <mergeCell ref="B183:D183"/>
    <mergeCell ref="E183:G183"/>
    <mergeCell ref="H183:J183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39"/>
  <sheetViews>
    <sheetView rightToLeft="1" view="pageBreakPreview" zoomScale="85" zoomScaleSheetLayoutView="85" workbookViewId="0">
      <selection sqref="A1:K1"/>
    </sheetView>
  </sheetViews>
  <sheetFormatPr defaultRowHeight="14.25" x14ac:dyDescent="0.2"/>
  <cols>
    <col min="1" max="1" width="30.125" customWidth="1"/>
    <col min="2" max="10" width="8.625" customWidth="1"/>
    <col min="11" max="11" width="40.625" customWidth="1"/>
  </cols>
  <sheetData>
    <row r="1" spans="1:11" ht="25.5" customHeight="1" x14ac:dyDescent="0.2">
      <c r="A1" s="118" t="s">
        <v>1414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7.5" customHeight="1" x14ac:dyDescent="0.25">
      <c r="A2" s="114" t="s">
        <v>1415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25">
      <c r="A3" s="10" t="s">
        <v>2024</v>
      </c>
      <c r="K3" s="64" t="s">
        <v>2025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6" t="s">
        <v>153</v>
      </c>
      <c r="C6" s="56" t="s">
        <v>67</v>
      </c>
      <c r="D6" s="56" t="s">
        <v>10</v>
      </c>
      <c r="E6" s="56" t="s">
        <v>153</v>
      </c>
      <c r="F6" s="56" t="s">
        <v>67</v>
      </c>
      <c r="G6" s="56" t="s">
        <v>10</v>
      </c>
      <c r="H6" s="56" t="s">
        <v>153</v>
      </c>
      <c r="I6" s="56" t="s">
        <v>67</v>
      </c>
      <c r="J6" s="56" t="s">
        <v>3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103</v>
      </c>
    </row>
    <row r="9" spans="1:11" ht="21" customHeight="1" x14ac:dyDescent="0.2">
      <c r="A9" s="13" t="s">
        <v>1197</v>
      </c>
      <c r="B9" s="14">
        <v>2378</v>
      </c>
      <c r="C9" s="14">
        <v>1351</v>
      </c>
      <c r="D9" s="14">
        <f>SUM(B9:C9)</f>
        <v>3729</v>
      </c>
      <c r="E9" s="14">
        <v>5</v>
      </c>
      <c r="F9" s="14">
        <v>3</v>
      </c>
      <c r="G9" s="14">
        <f>SUM(E9:F9)</f>
        <v>8</v>
      </c>
      <c r="H9" s="14">
        <f>SUM(E9,B9)</f>
        <v>2383</v>
      </c>
      <c r="I9" s="14">
        <f t="shared" ref="I9:J24" si="0">SUM(F9,C9)</f>
        <v>1354</v>
      </c>
      <c r="J9" s="14">
        <f t="shared" si="0"/>
        <v>3737</v>
      </c>
      <c r="K9" s="15" t="s">
        <v>1368</v>
      </c>
    </row>
    <row r="10" spans="1:11" ht="21" customHeight="1" x14ac:dyDescent="0.2">
      <c r="A10" s="13" t="s">
        <v>1199</v>
      </c>
      <c r="B10" s="14">
        <v>1929</v>
      </c>
      <c r="C10" s="14">
        <v>1083</v>
      </c>
      <c r="D10" s="14">
        <f t="shared" ref="D10:D22" si="1">SUM(B10:C10)</f>
        <v>3012</v>
      </c>
      <c r="E10" s="14">
        <v>0</v>
      </c>
      <c r="F10" s="14">
        <v>3</v>
      </c>
      <c r="G10" s="14">
        <f t="shared" ref="G10:G14" si="2">SUM(E10:F10)</f>
        <v>3</v>
      </c>
      <c r="H10" s="14">
        <f t="shared" ref="H10:H14" si="3">SUM(E10,B10)</f>
        <v>1929</v>
      </c>
      <c r="I10" s="14">
        <f t="shared" si="0"/>
        <v>1086</v>
      </c>
      <c r="J10" s="14">
        <f t="shared" si="0"/>
        <v>3015</v>
      </c>
      <c r="K10" s="15" t="s">
        <v>1369</v>
      </c>
    </row>
    <row r="11" spans="1:11" ht="21" customHeight="1" x14ac:dyDescent="0.2">
      <c r="A11" s="13" t="s">
        <v>1201</v>
      </c>
      <c r="B11" s="14">
        <v>3631</v>
      </c>
      <c r="C11" s="14">
        <v>2223</v>
      </c>
      <c r="D11" s="14">
        <f t="shared" si="1"/>
        <v>5854</v>
      </c>
      <c r="E11" s="14">
        <v>6</v>
      </c>
      <c r="F11" s="14">
        <v>3</v>
      </c>
      <c r="G11" s="14">
        <f t="shared" si="2"/>
        <v>9</v>
      </c>
      <c r="H11" s="14">
        <f t="shared" si="3"/>
        <v>3637</v>
      </c>
      <c r="I11" s="14">
        <f t="shared" si="0"/>
        <v>2226</v>
      </c>
      <c r="J11" s="14">
        <f t="shared" si="0"/>
        <v>5863</v>
      </c>
      <c r="K11" s="15" t="s">
        <v>1370</v>
      </c>
    </row>
    <row r="12" spans="1:11" ht="21" customHeight="1" x14ac:dyDescent="0.2">
      <c r="A12" s="13" t="s">
        <v>1203</v>
      </c>
      <c r="B12" s="14">
        <v>3222</v>
      </c>
      <c r="C12" s="14">
        <v>2282</v>
      </c>
      <c r="D12" s="14">
        <f t="shared" si="1"/>
        <v>5504</v>
      </c>
      <c r="E12" s="14">
        <v>1</v>
      </c>
      <c r="F12" s="14">
        <v>2</v>
      </c>
      <c r="G12" s="14">
        <f t="shared" si="2"/>
        <v>3</v>
      </c>
      <c r="H12" s="14">
        <f t="shared" si="3"/>
        <v>3223</v>
      </c>
      <c r="I12" s="14">
        <f t="shared" si="0"/>
        <v>2284</v>
      </c>
      <c r="J12" s="14">
        <f t="shared" si="0"/>
        <v>5507</v>
      </c>
      <c r="K12" s="15" t="s">
        <v>1371</v>
      </c>
    </row>
    <row r="13" spans="1:11" ht="21" customHeight="1" x14ac:dyDescent="0.2">
      <c r="A13" s="13" t="s">
        <v>1205</v>
      </c>
      <c r="B13" s="14">
        <v>2665</v>
      </c>
      <c r="C13" s="14">
        <v>1367</v>
      </c>
      <c r="D13" s="14">
        <f t="shared" si="1"/>
        <v>4032</v>
      </c>
      <c r="E13" s="14">
        <v>4</v>
      </c>
      <c r="F13" s="14">
        <v>0</v>
      </c>
      <c r="G13" s="14">
        <f t="shared" si="2"/>
        <v>4</v>
      </c>
      <c r="H13" s="14">
        <f t="shared" si="3"/>
        <v>2669</v>
      </c>
      <c r="I13" s="14">
        <f t="shared" si="0"/>
        <v>1367</v>
      </c>
      <c r="J13" s="14">
        <f t="shared" si="0"/>
        <v>4036</v>
      </c>
      <c r="K13" s="15" t="s">
        <v>1206</v>
      </c>
    </row>
    <row r="14" spans="1:11" ht="21" customHeight="1" x14ac:dyDescent="0.2">
      <c r="A14" s="13" t="s">
        <v>1207</v>
      </c>
      <c r="B14" s="14">
        <v>200</v>
      </c>
      <c r="C14" s="14">
        <v>525</v>
      </c>
      <c r="D14" s="14">
        <f t="shared" si="1"/>
        <v>725</v>
      </c>
      <c r="E14" s="14">
        <v>0</v>
      </c>
      <c r="F14" s="14">
        <v>0</v>
      </c>
      <c r="G14" s="14">
        <f t="shared" si="2"/>
        <v>0</v>
      </c>
      <c r="H14" s="14">
        <f t="shared" si="3"/>
        <v>200</v>
      </c>
      <c r="I14" s="14">
        <f t="shared" si="0"/>
        <v>525</v>
      </c>
      <c r="J14" s="14">
        <f t="shared" si="0"/>
        <v>725</v>
      </c>
      <c r="K14" s="15" t="s">
        <v>1208</v>
      </c>
    </row>
    <row r="15" spans="1:11" ht="21" customHeight="1" x14ac:dyDescent="0.2">
      <c r="A15" s="13" t="s">
        <v>1209</v>
      </c>
      <c r="B15" s="14">
        <v>1703</v>
      </c>
      <c r="C15" s="14">
        <v>820</v>
      </c>
      <c r="D15" s="14">
        <f t="shared" si="1"/>
        <v>2523</v>
      </c>
      <c r="E15" s="14">
        <v>0</v>
      </c>
      <c r="F15" s="14">
        <v>0</v>
      </c>
      <c r="G15" s="14">
        <f>SUM(E15:F15)</f>
        <v>0</v>
      </c>
      <c r="H15" s="14">
        <f t="shared" ref="H15:J26" si="4">SUM(E15,B15)</f>
        <v>1703</v>
      </c>
      <c r="I15" s="14">
        <f t="shared" si="0"/>
        <v>820</v>
      </c>
      <c r="J15" s="14">
        <f t="shared" si="0"/>
        <v>2523</v>
      </c>
      <c r="K15" s="15" t="s">
        <v>1372</v>
      </c>
    </row>
    <row r="16" spans="1:11" ht="21" customHeight="1" x14ac:dyDescent="0.2">
      <c r="A16" s="13" t="s">
        <v>1211</v>
      </c>
      <c r="B16" s="14">
        <v>1554</v>
      </c>
      <c r="C16" s="14">
        <v>1440</v>
      </c>
      <c r="D16" s="14">
        <f t="shared" si="1"/>
        <v>2994</v>
      </c>
      <c r="E16" s="14">
        <v>2</v>
      </c>
      <c r="F16" s="14">
        <v>0</v>
      </c>
      <c r="G16" s="14">
        <f t="shared" ref="G16:G22" si="5">SUM(E16:F16)</f>
        <v>2</v>
      </c>
      <c r="H16" s="14">
        <f t="shared" si="4"/>
        <v>1556</v>
      </c>
      <c r="I16" s="14">
        <f t="shared" si="0"/>
        <v>1440</v>
      </c>
      <c r="J16" s="14">
        <f t="shared" si="0"/>
        <v>2996</v>
      </c>
      <c r="K16" s="15" t="s">
        <v>1373</v>
      </c>
    </row>
    <row r="17" spans="1:11" ht="21" customHeight="1" x14ac:dyDescent="0.2">
      <c r="A17" s="13" t="s">
        <v>1213</v>
      </c>
      <c r="B17" s="14">
        <v>1245</v>
      </c>
      <c r="C17" s="14">
        <v>339</v>
      </c>
      <c r="D17" s="14">
        <f t="shared" si="1"/>
        <v>1584</v>
      </c>
      <c r="E17" s="14">
        <v>0</v>
      </c>
      <c r="F17" s="14">
        <v>1</v>
      </c>
      <c r="G17" s="14">
        <f t="shared" si="5"/>
        <v>1</v>
      </c>
      <c r="H17" s="14">
        <f t="shared" si="4"/>
        <v>1245</v>
      </c>
      <c r="I17" s="14">
        <f t="shared" si="0"/>
        <v>340</v>
      </c>
      <c r="J17" s="14">
        <f t="shared" si="0"/>
        <v>1585</v>
      </c>
      <c r="K17" s="15" t="s">
        <v>1374</v>
      </c>
    </row>
    <row r="18" spans="1:11" ht="21" customHeight="1" x14ac:dyDescent="0.2">
      <c r="A18" s="13" t="s">
        <v>1215</v>
      </c>
      <c r="B18" s="14">
        <v>2901</v>
      </c>
      <c r="C18" s="14">
        <v>1289</v>
      </c>
      <c r="D18" s="14">
        <f t="shared" si="1"/>
        <v>4190</v>
      </c>
      <c r="E18" s="14">
        <v>0</v>
      </c>
      <c r="F18" s="14">
        <v>3</v>
      </c>
      <c r="G18" s="14">
        <f t="shared" si="5"/>
        <v>3</v>
      </c>
      <c r="H18" s="14">
        <f t="shared" si="4"/>
        <v>2901</v>
      </c>
      <c r="I18" s="14">
        <f t="shared" si="0"/>
        <v>1292</v>
      </c>
      <c r="J18" s="14">
        <f t="shared" si="0"/>
        <v>4193</v>
      </c>
      <c r="K18" s="15" t="s">
        <v>1216</v>
      </c>
    </row>
    <row r="19" spans="1:11" ht="21" customHeight="1" x14ac:dyDescent="0.2">
      <c r="A19" s="13" t="s">
        <v>1217</v>
      </c>
      <c r="B19" s="14">
        <v>2678</v>
      </c>
      <c r="C19" s="14">
        <v>1296</v>
      </c>
      <c r="D19" s="14">
        <f t="shared" si="1"/>
        <v>3974</v>
      </c>
      <c r="E19" s="14">
        <v>0</v>
      </c>
      <c r="F19" s="14">
        <v>0</v>
      </c>
      <c r="G19" s="14">
        <f t="shared" si="5"/>
        <v>0</v>
      </c>
      <c r="H19" s="14">
        <f t="shared" si="4"/>
        <v>2678</v>
      </c>
      <c r="I19" s="14">
        <f t="shared" si="0"/>
        <v>1296</v>
      </c>
      <c r="J19" s="14">
        <f t="shared" si="0"/>
        <v>3974</v>
      </c>
      <c r="K19" s="15" t="s">
        <v>1375</v>
      </c>
    </row>
    <row r="20" spans="1:11" ht="21" customHeight="1" x14ac:dyDescent="0.2">
      <c r="A20" s="13" t="s">
        <v>1219</v>
      </c>
      <c r="B20" s="14">
        <v>1158</v>
      </c>
      <c r="C20" s="14">
        <v>557</v>
      </c>
      <c r="D20" s="14">
        <f t="shared" si="1"/>
        <v>1715</v>
      </c>
      <c r="E20" s="14">
        <v>0</v>
      </c>
      <c r="F20" s="14">
        <v>0</v>
      </c>
      <c r="G20" s="14">
        <f t="shared" si="5"/>
        <v>0</v>
      </c>
      <c r="H20" s="14">
        <f t="shared" si="4"/>
        <v>1158</v>
      </c>
      <c r="I20" s="14">
        <f t="shared" si="0"/>
        <v>557</v>
      </c>
      <c r="J20" s="14">
        <f t="shared" si="0"/>
        <v>1715</v>
      </c>
      <c r="K20" s="15" t="s">
        <v>1376</v>
      </c>
    </row>
    <row r="21" spans="1:11" ht="21" customHeight="1" x14ac:dyDescent="0.2">
      <c r="A21" s="13" t="s">
        <v>1221</v>
      </c>
      <c r="B21" s="14">
        <v>1104</v>
      </c>
      <c r="C21" s="14">
        <v>873</v>
      </c>
      <c r="D21" s="14">
        <f t="shared" si="1"/>
        <v>1977</v>
      </c>
      <c r="E21" s="14">
        <v>0</v>
      </c>
      <c r="F21" s="14">
        <v>0</v>
      </c>
      <c r="G21" s="14">
        <f t="shared" si="5"/>
        <v>0</v>
      </c>
      <c r="H21" s="14">
        <f t="shared" si="4"/>
        <v>1104</v>
      </c>
      <c r="I21" s="14">
        <f t="shared" si="0"/>
        <v>873</v>
      </c>
      <c r="J21" s="14">
        <f t="shared" si="0"/>
        <v>1977</v>
      </c>
      <c r="K21" s="15" t="s">
        <v>1377</v>
      </c>
    </row>
    <row r="22" spans="1:11" ht="21" customHeight="1" x14ac:dyDescent="0.2">
      <c r="A22" s="13" t="s">
        <v>1223</v>
      </c>
      <c r="B22" s="14">
        <v>880</v>
      </c>
      <c r="C22" s="14">
        <v>722</v>
      </c>
      <c r="D22" s="14">
        <f t="shared" si="1"/>
        <v>1602</v>
      </c>
      <c r="E22" s="14">
        <v>0</v>
      </c>
      <c r="F22" s="14">
        <v>0</v>
      </c>
      <c r="G22" s="14">
        <f t="shared" si="5"/>
        <v>0</v>
      </c>
      <c r="H22" s="14">
        <f t="shared" si="4"/>
        <v>880</v>
      </c>
      <c r="I22" s="14">
        <f t="shared" si="0"/>
        <v>722</v>
      </c>
      <c r="J22" s="14">
        <f t="shared" si="0"/>
        <v>1602</v>
      </c>
      <c r="K22" s="15" t="s">
        <v>1316</v>
      </c>
    </row>
    <row r="23" spans="1:11" ht="21" customHeight="1" x14ac:dyDescent="0.2">
      <c r="A23" s="13" t="s">
        <v>1317</v>
      </c>
      <c r="B23" s="14"/>
      <c r="C23" s="14"/>
      <c r="D23" s="14"/>
      <c r="E23" s="14"/>
      <c r="F23" s="14"/>
      <c r="G23" s="14"/>
      <c r="H23" s="14"/>
      <c r="I23" s="14"/>
      <c r="J23" s="14"/>
      <c r="K23" s="15" t="s">
        <v>1416</v>
      </c>
    </row>
    <row r="24" spans="1:11" ht="21" customHeight="1" x14ac:dyDescent="0.2">
      <c r="A24" s="13" t="s">
        <v>1227</v>
      </c>
      <c r="B24" s="14">
        <v>137</v>
      </c>
      <c r="C24" s="14">
        <v>163</v>
      </c>
      <c r="D24" s="14">
        <v>300</v>
      </c>
      <c r="E24" s="14">
        <v>0</v>
      </c>
      <c r="F24" s="14">
        <v>0</v>
      </c>
      <c r="G24" s="14">
        <v>0</v>
      </c>
      <c r="H24" s="14">
        <f t="shared" si="4"/>
        <v>137</v>
      </c>
      <c r="I24" s="14">
        <f t="shared" si="0"/>
        <v>163</v>
      </c>
      <c r="J24" s="14">
        <f t="shared" si="0"/>
        <v>300</v>
      </c>
      <c r="K24" s="15" t="s">
        <v>1417</v>
      </c>
    </row>
    <row r="25" spans="1:11" ht="21" customHeight="1" x14ac:dyDescent="0.2">
      <c r="A25" s="13" t="s">
        <v>1229</v>
      </c>
      <c r="B25" s="14">
        <v>237</v>
      </c>
      <c r="C25" s="14">
        <v>174</v>
      </c>
      <c r="D25" s="14">
        <v>411</v>
      </c>
      <c r="E25" s="14">
        <v>0</v>
      </c>
      <c r="F25" s="14">
        <v>0</v>
      </c>
      <c r="G25" s="14">
        <v>0</v>
      </c>
      <c r="H25" s="14">
        <f t="shared" si="4"/>
        <v>237</v>
      </c>
      <c r="I25" s="14">
        <f t="shared" si="4"/>
        <v>174</v>
      </c>
      <c r="J25" s="14">
        <f t="shared" si="4"/>
        <v>411</v>
      </c>
      <c r="K25" s="15" t="s">
        <v>1418</v>
      </c>
    </row>
    <row r="26" spans="1:11" ht="21" customHeight="1" x14ac:dyDescent="0.2">
      <c r="A26" s="13" t="s">
        <v>1231</v>
      </c>
      <c r="B26" s="14">
        <v>479</v>
      </c>
      <c r="C26" s="14">
        <v>197</v>
      </c>
      <c r="D26" s="14">
        <v>676</v>
      </c>
      <c r="E26" s="14">
        <v>0</v>
      </c>
      <c r="F26" s="14">
        <v>0</v>
      </c>
      <c r="G26" s="14">
        <v>0</v>
      </c>
      <c r="H26" s="14">
        <f t="shared" si="4"/>
        <v>479</v>
      </c>
      <c r="I26" s="14">
        <f t="shared" si="4"/>
        <v>197</v>
      </c>
      <c r="J26" s="14">
        <f t="shared" si="4"/>
        <v>676</v>
      </c>
      <c r="K26" s="15" t="s">
        <v>1419</v>
      </c>
    </row>
    <row r="27" spans="1:11" ht="21" customHeight="1" thickBot="1" x14ac:dyDescent="0.25">
      <c r="A27" s="22" t="s">
        <v>1235</v>
      </c>
      <c r="B27" s="23">
        <f>SUM(B24:B26)</f>
        <v>853</v>
      </c>
      <c r="C27" s="23">
        <f t="shared" ref="C27:J27" si="6">SUM(C24:C26)</f>
        <v>534</v>
      </c>
      <c r="D27" s="23">
        <f t="shared" si="6"/>
        <v>1387</v>
      </c>
      <c r="E27" s="23">
        <v>0</v>
      </c>
      <c r="F27" s="23">
        <v>0</v>
      </c>
      <c r="G27" s="23">
        <v>0</v>
      </c>
      <c r="H27" s="23">
        <f t="shared" si="6"/>
        <v>853</v>
      </c>
      <c r="I27" s="23">
        <f t="shared" si="6"/>
        <v>534</v>
      </c>
      <c r="J27" s="23">
        <f t="shared" si="6"/>
        <v>1387</v>
      </c>
      <c r="K27" s="24" t="s">
        <v>1381</v>
      </c>
    </row>
    <row r="28" spans="1:11" ht="15" thickTop="1" x14ac:dyDescent="0.2"/>
    <row r="31" spans="1:11" s="99" customFormat="1" x14ac:dyDescent="0.2"/>
    <row r="32" spans="1:11" s="99" customFormat="1" x14ac:dyDescent="0.2"/>
    <row r="33" spans="1:11" s="99" customFormat="1" x14ac:dyDescent="0.2"/>
    <row r="34" spans="1:11" s="99" customFormat="1" x14ac:dyDescent="0.2"/>
    <row r="35" spans="1:11" s="99" customFormat="1" x14ac:dyDescent="0.2"/>
    <row r="36" spans="1:11" s="99" customFormat="1" x14ac:dyDescent="0.2"/>
    <row r="37" spans="1:11" s="99" customFormat="1" x14ac:dyDescent="0.2"/>
    <row r="38" spans="1:11" s="99" customFormat="1" x14ac:dyDescent="0.2"/>
    <row r="39" spans="1:11" s="99" customFormat="1" x14ac:dyDescent="0.2"/>
    <row r="43" spans="1:11" ht="16.5" thickBot="1" x14ac:dyDescent="0.25">
      <c r="A43" s="10" t="s">
        <v>2026</v>
      </c>
      <c r="K43" s="65" t="s">
        <v>2027</v>
      </c>
    </row>
    <row r="44" spans="1:11" ht="19.5" customHeight="1" thickTop="1" x14ac:dyDescent="0.25">
      <c r="A44" s="111" t="s">
        <v>0</v>
      </c>
      <c r="B44" s="110" t="s">
        <v>1</v>
      </c>
      <c r="C44" s="110"/>
      <c r="D44" s="110"/>
      <c r="E44" s="110" t="s">
        <v>2</v>
      </c>
      <c r="F44" s="110"/>
      <c r="G44" s="110"/>
      <c r="H44" s="110" t="s">
        <v>3</v>
      </c>
      <c r="I44" s="110"/>
      <c r="J44" s="110"/>
      <c r="K44" s="111" t="s">
        <v>4</v>
      </c>
    </row>
    <row r="45" spans="1:11" ht="19.5" customHeight="1" x14ac:dyDescent="0.25">
      <c r="A45" s="112"/>
      <c r="B45" s="109" t="s">
        <v>5</v>
      </c>
      <c r="C45" s="109"/>
      <c r="D45" s="109"/>
      <c r="E45" s="109" t="s">
        <v>6</v>
      </c>
      <c r="F45" s="109"/>
      <c r="G45" s="109"/>
      <c r="H45" s="109" t="s">
        <v>7</v>
      </c>
      <c r="I45" s="109"/>
      <c r="J45" s="109"/>
      <c r="K45" s="112"/>
    </row>
    <row r="46" spans="1:11" ht="19.5" customHeight="1" x14ac:dyDescent="0.25">
      <c r="A46" s="112"/>
      <c r="B46" s="56" t="s">
        <v>153</v>
      </c>
      <c r="C46" s="56" t="s">
        <v>67</v>
      </c>
      <c r="D46" s="56" t="s">
        <v>10</v>
      </c>
      <c r="E46" s="56" t="s">
        <v>153</v>
      </c>
      <c r="F46" s="56" t="s">
        <v>67</v>
      </c>
      <c r="G46" s="56" t="s">
        <v>10</v>
      </c>
      <c r="H46" s="56" t="s">
        <v>153</v>
      </c>
      <c r="I46" s="56" t="s">
        <v>67</v>
      </c>
      <c r="J46" s="56" t="s">
        <v>10</v>
      </c>
      <c r="K46" s="112"/>
    </row>
    <row r="47" spans="1:11" ht="19.5" customHeight="1" thickBot="1" x14ac:dyDescent="0.3">
      <c r="A47" s="113"/>
      <c r="B47" s="6" t="s">
        <v>11</v>
      </c>
      <c r="C47" s="6" t="s">
        <v>12</v>
      </c>
      <c r="D47" s="6" t="s">
        <v>7</v>
      </c>
      <c r="E47" s="6" t="s">
        <v>11</v>
      </c>
      <c r="F47" s="6" t="s">
        <v>12</v>
      </c>
      <c r="G47" s="6" t="s">
        <v>7</v>
      </c>
      <c r="H47" s="6" t="s">
        <v>11</v>
      </c>
      <c r="I47" s="6" t="s">
        <v>12</v>
      </c>
      <c r="J47" s="6" t="s">
        <v>7</v>
      </c>
      <c r="K47" s="113"/>
    </row>
    <row r="48" spans="1:11" ht="21" customHeight="1" x14ac:dyDescent="0.2">
      <c r="A48" s="13" t="s">
        <v>1237</v>
      </c>
      <c r="B48" s="14">
        <v>154</v>
      </c>
      <c r="C48" s="14">
        <v>106</v>
      </c>
      <c r="D48" s="14">
        <f>SUM(B48:C48)</f>
        <v>260</v>
      </c>
      <c r="E48" s="14">
        <v>0</v>
      </c>
      <c r="F48" s="14">
        <v>0</v>
      </c>
      <c r="G48" s="14">
        <f>SUM(E48:F48)</f>
        <v>0</v>
      </c>
      <c r="H48" s="14">
        <f>SUM(E48,B48)</f>
        <v>154</v>
      </c>
      <c r="I48" s="14">
        <f>SUM(F48,C48)</f>
        <v>106</v>
      </c>
      <c r="J48" s="14">
        <f>SUM(H48:I48)</f>
        <v>260</v>
      </c>
      <c r="K48" s="15" t="s">
        <v>1420</v>
      </c>
    </row>
    <row r="49" spans="1:11" ht="21" customHeight="1" x14ac:dyDescent="0.2">
      <c r="A49" s="13" t="s">
        <v>1239</v>
      </c>
      <c r="B49" s="14"/>
      <c r="C49" s="14"/>
      <c r="D49" s="14"/>
      <c r="E49" s="14"/>
      <c r="F49" s="14"/>
      <c r="G49" s="14"/>
      <c r="H49" s="14"/>
      <c r="I49" s="14"/>
      <c r="J49" s="14"/>
      <c r="K49" s="15" t="s">
        <v>1421</v>
      </c>
    </row>
    <row r="50" spans="1:11" ht="21" customHeight="1" x14ac:dyDescent="0.2">
      <c r="A50" s="13" t="s">
        <v>1241</v>
      </c>
      <c r="B50" s="14">
        <v>66</v>
      </c>
      <c r="C50" s="14">
        <v>41</v>
      </c>
      <c r="D50" s="14">
        <f t="shared" ref="D50:D66" si="7">SUM(B50:C50)</f>
        <v>107</v>
      </c>
      <c r="E50" s="14">
        <v>0</v>
      </c>
      <c r="F50" s="14">
        <v>0</v>
      </c>
      <c r="G50" s="14">
        <f t="shared" ref="G50:G63" si="8">SUM(E50:F50)</f>
        <v>0</v>
      </c>
      <c r="H50" s="14">
        <f t="shared" ref="H50:I66" si="9">SUM(E50,B50)</f>
        <v>66</v>
      </c>
      <c r="I50" s="14">
        <f t="shared" si="9"/>
        <v>41</v>
      </c>
      <c r="J50" s="14">
        <f t="shared" ref="J50:J66" si="10">SUM(H50:I50)</f>
        <v>107</v>
      </c>
      <c r="K50" s="15" t="s">
        <v>783</v>
      </c>
    </row>
    <row r="51" spans="1:11" ht="21" customHeight="1" x14ac:dyDescent="0.2">
      <c r="A51" s="13" t="s">
        <v>869</v>
      </c>
      <c r="B51" s="14">
        <v>1061</v>
      </c>
      <c r="C51" s="14">
        <v>863</v>
      </c>
      <c r="D51" s="14">
        <f t="shared" si="7"/>
        <v>1924</v>
      </c>
      <c r="E51" s="14">
        <v>0</v>
      </c>
      <c r="F51" s="14">
        <v>0</v>
      </c>
      <c r="G51" s="14">
        <f t="shared" si="8"/>
        <v>0</v>
      </c>
      <c r="H51" s="14">
        <f t="shared" si="9"/>
        <v>1061</v>
      </c>
      <c r="I51" s="14">
        <f t="shared" si="9"/>
        <v>863</v>
      </c>
      <c r="J51" s="14">
        <f t="shared" si="10"/>
        <v>1924</v>
      </c>
      <c r="K51" s="15" t="s">
        <v>152</v>
      </c>
    </row>
    <row r="52" spans="1:11" ht="21" customHeight="1" x14ac:dyDescent="0.2">
      <c r="A52" s="13" t="s">
        <v>298</v>
      </c>
      <c r="B52" s="14">
        <v>1160</v>
      </c>
      <c r="C52" s="14">
        <v>533</v>
      </c>
      <c r="D52" s="14">
        <f t="shared" si="7"/>
        <v>1693</v>
      </c>
      <c r="E52" s="14">
        <v>0</v>
      </c>
      <c r="F52" s="14">
        <v>0</v>
      </c>
      <c r="G52" s="14">
        <f t="shared" si="8"/>
        <v>0</v>
      </c>
      <c r="H52" s="14">
        <f t="shared" si="9"/>
        <v>1160</v>
      </c>
      <c r="I52" s="14">
        <f t="shared" si="9"/>
        <v>533</v>
      </c>
      <c r="J52" s="14">
        <f t="shared" si="10"/>
        <v>1693</v>
      </c>
      <c r="K52" s="15" t="s">
        <v>49</v>
      </c>
    </row>
    <row r="53" spans="1:11" ht="21" customHeight="1" x14ac:dyDescent="0.2">
      <c r="A53" s="13" t="s">
        <v>1244</v>
      </c>
      <c r="B53" s="14">
        <f>SUM(B50:B52)</f>
        <v>2287</v>
      </c>
      <c r="C53" s="14">
        <f t="shared" ref="C53:J53" si="11">SUM(C50:C52)</f>
        <v>1437</v>
      </c>
      <c r="D53" s="14">
        <f t="shared" si="11"/>
        <v>3724</v>
      </c>
      <c r="E53" s="14">
        <f t="shared" si="11"/>
        <v>0</v>
      </c>
      <c r="F53" s="14">
        <f t="shared" si="11"/>
        <v>0</v>
      </c>
      <c r="G53" s="14">
        <f t="shared" si="11"/>
        <v>0</v>
      </c>
      <c r="H53" s="14">
        <f t="shared" si="11"/>
        <v>2287</v>
      </c>
      <c r="I53" s="14">
        <f t="shared" si="11"/>
        <v>1437</v>
      </c>
      <c r="J53" s="14">
        <f t="shared" si="11"/>
        <v>3724</v>
      </c>
      <c r="K53" s="15" t="s">
        <v>1384</v>
      </c>
    </row>
    <row r="54" spans="1:11" ht="21" customHeight="1" x14ac:dyDescent="0.2">
      <c r="A54" s="13" t="s">
        <v>1422</v>
      </c>
      <c r="B54" s="14">
        <v>746</v>
      </c>
      <c r="C54" s="14">
        <v>1018</v>
      </c>
      <c r="D54" s="14">
        <f t="shared" si="7"/>
        <v>1764</v>
      </c>
      <c r="E54" s="14">
        <v>0</v>
      </c>
      <c r="F54" s="14">
        <v>0</v>
      </c>
      <c r="G54" s="14">
        <f t="shared" si="8"/>
        <v>0</v>
      </c>
      <c r="H54" s="14">
        <f t="shared" si="9"/>
        <v>746</v>
      </c>
      <c r="I54" s="14">
        <f t="shared" si="9"/>
        <v>1018</v>
      </c>
      <c r="J54" s="14">
        <f t="shared" si="10"/>
        <v>1764</v>
      </c>
      <c r="K54" s="15" t="s">
        <v>1385</v>
      </c>
    </row>
    <row r="55" spans="1:11" ht="21" customHeight="1" x14ac:dyDescent="0.2">
      <c r="A55" s="13" t="s">
        <v>1248</v>
      </c>
      <c r="B55" s="14">
        <v>673</v>
      </c>
      <c r="C55" s="14">
        <v>286</v>
      </c>
      <c r="D55" s="14">
        <f t="shared" si="7"/>
        <v>959</v>
      </c>
      <c r="E55" s="14">
        <v>0</v>
      </c>
      <c r="F55" s="14">
        <v>0</v>
      </c>
      <c r="G55" s="14">
        <f t="shared" si="8"/>
        <v>0</v>
      </c>
      <c r="H55" s="14">
        <f t="shared" si="9"/>
        <v>673</v>
      </c>
      <c r="I55" s="14">
        <f t="shared" si="9"/>
        <v>286</v>
      </c>
      <c r="J55" s="14">
        <f t="shared" si="10"/>
        <v>959</v>
      </c>
      <c r="K55" s="15" t="s">
        <v>1386</v>
      </c>
    </row>
    <row r="56" spans="1:11" ht="21" customHeight="1" x14ac:dyDescent="0.2">
      <c r="A56" s="13" t="s">
        <v>1323</v>
      </c>
      <c r="B56" s="14">
        <v>147</v>
      </c>
      <c r="C56" s="14">
        <v>178</v>
      </c>
      <c r="D56" s="14">
        <f t="shared" si="7"/>
        <v>325</v>
      </c>
      <c r="E56" s="14">
        <v>0</v>
      </c>
      <c r="F56" s="14">
        <v>0</v>
      </c>
      <c r="G56" s="14">
        <f t="shared" si="8"/>
        <v>0</v>
      </c>
      <c r="H56" s="14">
        <f t="shared" si="9"/>
        <v>147</v>
      </c>
      <c r="I56" s="14">
        <f t="shared" si="9"/>
        <v>178</v>
      </c>
      <c r="J56" s="14">
        <f t="shared" si="10"/>
        <v>325</v>
      </c>
      <c r="K56" s="15" t="s">
        <v>1387</v>
      </c>
    </row>
    <row r="57" spans="1:11" ht="21" customHeight="1" x14ac:dyDescent="0.2">
      <c r="A57" s="13" t="s">
        <v>1388</v>
      </c>
      <c r="B57" s="14">
        <v>956</v>
      </c>
      <c r="C57" s="14">
        <v>510</v>
      </c>
      <c r="D57" s="14">
        <f t="shared" si="7"/>
        <v>1466</v>
      </c>
      <c r="E57" s="14">
        <v>0</v>
      </c>
      <c r="F57" s="14">
        <v>0</v>
      </c>
      <c r="G57" s="14">
        <f t="shared" si="8"/>
        <v>0</v>
      </c>
      <c r="H57" s="14">
        <f t="shared" si="9"/>
        <v>956</v>
      </c>
      <c r="I57" s="14">
        <f t="shared" si="9"/>
        <v>510</v>
      </c>
      <c r="J57" s="14">
        <f t="shared" si="10"/>
        <v>1466</v>
      </c>
      <c r="K57" s="15" t="s">
        <v>1389</v>
      </c>
    </row>
    <row r="58" spans="1:11" ht="21" customHeight="1" x14ac:dyDescent="0.2">
      <c r="A58" s="13" t="s">
        <v>1254</v>
      </c>
      <c r="B58" s="14">
        <v>500</v>
      </c>
      <c r="C58" s="14">
        <v>338</v>
      </c>
      <c r="D58" s="14">
        <f t="shared" si="7"/>
        <v>838</v>
      </c>
      <c r="E58" s="14">
        <v>0</v>
      </c>
      <c r="F58" s="14">
        <v>0</v>
      </c>
      <c r="G58" s="14">
        <f t="shared" si="8"/>
        <v>0</v>
      </c>
      <c r="H58" s="14">
        <f t="shared" si="9"/>
        <v>500</v>
      </c>
      <c r="I58" s="14">
        <f t="shared" si="9"/>
        <v>338</v>
      </c>
      <c r="J58" s="14">
        <f t="shared" si="10"/>
        <v>838</v>
      </c>
      <c r="K58" s="15" t="s">
        <v>1255</v>
      </c>
    </row>
    <row r="59" spans="1:11" ht="21" customHeight="1" x14ac:dyDescent="0.2">
      <c r="A59" s="13" t="s">
        <v>1256</v>
      </c>
      <c r="B59" s="14">
        <v>151</v>
      </c>
      <c r="C59" s="14">
        <v>103</v>
      </c>
      <c r="D59" s="14">
        <f t="shared" si="7"/>
        <v>254</v>
      </c>
      <c r="E59" s="14">
        <v>0</v>
      </c>
      <c r="F59" s="14">
        <v>0</v>
      </c>
      <c r="G59" s="14">
        <f t="shared" si="8"/>
        <v>0</v>
      </c>
      <c r="H59" s="14">
        <f t="shared" si="9"/>
        <v>151</v>
      </c>
      <c r="I59" s="14">
        <f t="shared" si="9"/>
        <v>103</v>
      </c>
      <c r="J59" s="14">
        <f t="shared" si="10"/>
        <v>254</v>
      </c>
      <c r="K59" s="15" t="s">
        <v>1390</v>
      </c>
    </row>
    <row r="60" spans="1:11" ht="21" customHeight="1" x14ac:dyDescent="0.2">
      <c r="A60" s="13" t="s">
        <v>1258</v>
      </c>
      <c r="B60" s="14">
        <v>1927</v>
      </c>
      <c r="C60" s="14">
        <v>686</v>
      </c>
      <c r="D60" s="14">
        <f t="shared" si="7"/>
        <v>2613</v>
      </c>
      <c r="E60" s="14">
        <v>0</v>
      </c>
      <c r="F60" s="14">
        <v>0</v>
      </c>
      <c r="G60" s="14">
        <f t="shared" si="8"/>
        <v>0</v>
      </c>
      <c r="H60" s="14">
        <f t="shared" si="9"/>
        <v>1927</v>
      </c>
      <c r="I60" s="14">
        <f t="shared" si="9"/>
        <v>686</v>
      </c>
      <c r="J60" s="14">
        <f t="shared" si="10"/>
        <v>2613</v>
      </c>
      <c r="K60" s="15" t="s">
        <v>1391</v>
      </c>
    </row>
    <row r="61" spans="1:11" ht="21" customHeight="1" x14ac:dyDescent="0.2">
      <c r="A61" s="13" t="s">
        <v>1262</v>
      </c>
      <c r="B61" s="14">
        <v>519</v>
      </c>
      <c r="C61" s="14">
        <v>330</v>
      </c>
      <c r="D61" s="14">
        <f t="shared" si="7"/>
        <v>849</v>
      </c>
      <c r="E61" s="14">
        <v>0</v>
      </c>
      <c r="F61" s="14">
        <v>0</v>
      </c>
      <c r="G61" s="14">
        <f t="shared" si="8"/>
        <v>0</v>
      </c>
      <c r="H61" s="14">
        <f t="shared" si="9"/>
        <v>519</v>
      </c>
      <c r="I61" s="14">
        <f t="shared" si="9"/>
        <v>330</v>
      </c>
      <c r="J61" s="14">
        <f t="shared" si="10"/>
        <v>849</v>
      </c>
      <c r="K61" s="15" t="s">
        <v>1392</v>
      </c>
    </row>
    <row r="62" spans="1:11" ht="21" customHeight="1" x14ac:dyDescent="0.2">
      <c r="A62" s="13" t="s">
        <v>1360</v>
      </c>
      <c r="B62" s="14">
        <v>481</v>
      </c>
      <c r="C62" s="14">
        <v>155</v>
      </c>
      <c r="D62" s="14">
        <f t="shared" si="7"/>
        <v>636</v>
      </c>
      <c r="E62" s="14">
        <v>0</v>
      </c>
      <c r="F62" s="14">
        <v>1</v>
      </c>
      <c r="G62" s="14">
        <f>SUM(E62:F62)</f>
        <v>1</v>
      </c>
      <c r="H62" s="14">
        <f t="shared" si="9"/>
        <v>481</v>
      </c>
      <c r="I62" s="14">
        <f t="shared" si="9"/>
        <v>156</v>
      </c>
      <c r="J62" s="14">
        <f t="shared" si="10"/>
        <v>637</v>
      </c>
      <c r="K62" s="15" t="s">
        <v>1393</v>
      </c>
    </row>
    <row r="63" spans="1:11" ht="21" customHeight="1" x14ac:dyDescent="0.2">
      <c r="A63" s="13" t="s">
        <v>1266</v>
      </c>
      <c r="B63" s="14">
        <v>640</v>
      </c>
      <c r="C63" s="14">
        <v>568</v>
      </c>
      <c r="D63" s="14">
        <f t="shared" si="7"/>
        <v>1208</v>
      </c>
      <c r="E63" s="14">
        <v>0</v>
      </c>
      <c r="F63" s="14">
        <v>1</v>
      </c>
      <c r="G63" s="14">
        <f t="shared" si="8"/>
        <v>1</v>
      </c>
      <c r="H63" s="14">
        <f t="shared" si="9"/>
        <v>640</v>
      </c>
      <c r="I63" s="14">
        <f t="shared" si="9"/>
        <v>569</v>
      </c>
      <c r="J63" s="14">
        <f t="shared" si="10"/>
        <v>1209</v>
      </c>
      <c r="K63" s="15" t="s">
        <v>1394</v>
      </c>
    </row>
    <row r="64" spans="1:11" ht="21" customHeight="1" x14ac:dyDescent="0.2">
      <c r="A64" s="13" t="s">
        <v>1268</v>
      </c>
      <c r="B64" s="14">
        <v>515</v>
      </c>
      <c r="C64" s="14">
        <v>253</v>
      </c>
      <c r="D64" s="14">
        <f t="shared" si="7"/>
        <v>768</v>
      </c>
      <c r="E64" s="14">
        <v>0</v>
      </c>
      <c r="F64" s="14">
        <v>0</v>
      </c>
      <c r="G64" s="14">
        <f>SUM(E64:F64)</f>
        <v>0</v>
      </c>
      <c r="H64" s="14">
        <f t="shared" si="9"/>
        <v>515</v>
      </c>
      <c r="I64" s="14">
        <f t="shared" si="9"/>
        <v>253</v>
      </c>
      <c r="J64" s="14">
        <f t="shared" si="10"/>
        <v>768</v>
      </c>
      <c r="K64" s="15" t="s">
        <v>1395</v>
      </c>
    </row>
    <row r="65" spans="1:11" ht="21" customHeight="1" x14ac:dyDescent="0.2">
      <c r="A65" s="13" t="s">
        <v>1270</v>
      </c>
      <c r="B65" s="14">
        <v>5156</v>
      </c>
      <c r="C65" s="14">
        <v>3157</v>
      </c>
      <c r="D65" s="14">
        <f t="shared" si="7"/>
        <v>8313</v>
      </c>
      <c r="E65" s="14">
        <v>0</v>
      </c>
      <c r="F65" s="14">
        <v>0</v>
      </c>
      <c r="G65" s="14">
        <f>SUM(E65:F65)</f>
        <v>0</v>
      </c>
      <c r="H65" s="14">
        <f t="shared" si="9"/>
        <v>5156</v>
      </c>
      <c r="I65" s="14">
        <f t="shared" si="9"/>
        <v>3157</v>
      </c>
      <c r="J65" s="14">
        <f t="shared" si="10"/>
        <v>8313</v>
      </c>
      <c r="K65" s="15" t="s">
        <v>1396</v>
      </c>
    </row>
    <row r="66" spans="1:11" ht="21" customHeight="1" thickBot="1" x14ac:dyDescent="0.25">
      <c r="A66" s="22" t="s">
        <v>1272</v>
      </c>
      <c r="B66" s="23">
        <v>57</v>
      </c>
      <c r="C66" s="23">
        <v>45</v>
      </c>
      <c r="D66" s="23">
        <f t="shared" si="7"/>
        <v>102</v>
      </c>
      <c r="E66" s="23">
        <v>0</v>
      </c>
      <c r="F66" s="23">
        <v>0</v>
      </c>
      <c r="G66" s="23">
        <f>SUM(E66:F66)</f>
        <v>0</v>
      </c>
      <c r="H66" s="23">
        <f t="shared" si="9"/>
        <v>57</v>
      </c>
      <c r="I66" s="23">
        <f t="shared" si="9"/>
        <v>45</v>
      </c>
      <c r="J66" s="23">
        <f t="shared" si="10"/>
        <v>102</v>
      </c>
      <c r="K66" s="24" t="s">
        <v>1423</v>
      </c>
    </row>
    <row r="67" spans="1:11" ht="15" thickTop="1" x14ac:dyDescent="0.2"/>
    <row r="78" spans="1:11" ht="16.5" thickBot="1" x14ac:dyDescent="0.25">
      <c r="A78" s="10" t="s">
        <v>2026</v>
      </c>
      <c r="K78" s="65" t="s">
        <v>2027</v>
      </c>
    </row>
    <row r="79" spans="1:11" ht="16.5" thickTop="1" x14ac:dyDescent="0.25">
      <c r="A79" s="111" t="s">
        <v>0</v>
      </c>
      <c r="B79" s="110" t="s">
        <v>1</v>
      </c>
      <c r="C79" s="110"/>
      <c r="D79" s="110"/>
      <c r="E79" s="110" t="s">
        <v>2</v>
      </c>
      <c r="F79" s="110"/>
      <c r="G79" s="110"/>
      <c r="H79" s="110" t="s">
        <v>3</v>
      </c>
      <c r="I79" s="110"/>
      <c r="J79" s="110"/>
      <c r="K79" s="111" t="s">
        <v>4</v>
      </c>
    </row>
    <row r="80" spans="1:11" ht="15.75" x14ac:dyDescent="0.25">
      <c r="A80" s="112"/>
      <c r="B80" s="109" t="s">
        <v>5</v>
      </c>
      <c r="C80" s="109"/>
      <c r="D80" s="109"/>
      <c r="E80" s="109" t="s">
        <v>6</v>
      </c>
      <c r="F80" s="109"/>
      <c r="G80" s="109"/>
      <c r="H80" s="109" t="s">
        <v>7</v>
      </c>
      <c r="I80" s="109"/>
      <c r="J80" s="109"/>
      <c r="K80" s="112"/>
    </row>
    <row r="81" spans="1:11" ht="15.75" x14ac:dyDescent="0.25">
      <c r="A81" s="112"/>
      <c r="B81" s="56" t="s">
        <v>153</v>
      </c>
      <c r="C81" s="56" t="s">
        <v>67</v>
      </c>
      <c r="D81" s="56" t="s">
        <v>10</v>
      </c>
      <c r="E81" s="56" t="s">
        <v>153</v>
      </c>
      <c r="F81" s="56" t="s">
        <v>67</v>
      </c>
      <c r="G81" s="56" t="s">
        <v>10</v>
      </c>
      <c r="H81" s="56" t="s">
        <v>153</v>
      </c>
      <c r="I81" s="56" t="s">
        <v>67</v>
      </c>
      <c r="J81" s="56" t="s">
        <v>10</v>
      </c>
      <c r="K81" s="112"/>
    </row>
    <row r="82" spans="1:11" ht="16.5" thickBot="1" x14ac:dyDescent="0.3">
      <c r="A82" s="113"/>
      <c r="B82" s="6" t="s">
        <v>11</v>
      </c>
      <c r="C82" s="6" t="s">
        <v>12</v>
      </c>
      <c r="D82" s="6" t="s">
        <v>7</v>
      </c>
      <c r="E82" s="6" t="s">
        <v>11</v>
      </c>
      <c r="F82" s="6" t="s">
        <v>12</v>
      </c>
      <c r="G82" s="6" t="s">
        <v>7</v>
      </c>
      <c r="H82" s="6" t="s">
        <v>11</v>
      </c>
      <c r="I82" s="6" t="s">
        <v>12</v>
      </c>
      <c r="J82" s="6" t="s">
        <v>7</v>
      </c>
      <c r="K82" s="113"/>
    </row>
    <row r="83" spans="1:11" ht="20.25" customHeight="1" x14ac:dyDescent="0.2">
      <c r="A83" s="13" t="s">
        <v>1274</v>
      </c>
      <c r="B83" s="14">
        <v>1393</v>
      </c>
      <c r="C83" s="14">
        <v>1185</v>
      </c>
      <c r="D83" s="14">
        <f>SUM(B83:C83)</f>
        <v>2578</v>
      </c>
      <c r="E83" s="14">
        <v>0</v>
      </c>
      <c r="F83" s="14">
        <v>0</v>
      </c>
      <c r="G83" s="14">
        <f>SUM(E83:F83)</f>
        <v>0</v>
      </c>
      <c r="H83" s="14">
        <f>SUM(E83,B83)</f>
        <v>1393</v>
      </c>
      <c r="I83" s="14">
        <f>SUM(F83,C83)</f>
        <v>1185</v>
      </c>
      <c r="J83" s="14">
        <f>SUM(H83:I83)</f>
        <v>2578</v>
      </c>
      <c r="K83" s="15" t="s">
        <v>1275</v>
      </c>
    </row>
    <row r="84" spans="1:11" ht="20.25" customHeight="1" x14ac:dyDescent="0.2">
      <c r="A84" s="13" t="s">
        <v>1278</v>
      </c>
      <c r="B84" s="14">
        <v>1103</v>
      </c>
      <c r="C84" s="14">
        <v>596</v>
      </c>
      <c r="D84" s="14">
        <f t="shared" ref="D84:D97" si="12">SUM(B84:C84)</f>
        <v>1699</v>
      </c>
      <c r="E84" s="14">
        <v>0</v>
      </c>
      <c r="F84" s="14">
        <v>0</v>
      </c>
      <c r="G84" s="14">
        <f>SUM(E84:F84)</f>
        <v>0</v>
      </c>
      <c r="H84" s="14">
        <f t="shared" ref="H84:I85" si="13">SUM(E84,B84)</f>
        <v>1103</v>
      </c>
      <c r="I84" s="14">
        <f t="shared" si="13"/>
        <v>596</v>
      </c>
      <c r="J84" s="14">
        <f t="shared" ref="J84:J85" si="14">SUM(H84:I84)</f>
        <v>1699</v>
      </c>
      <c r="K84" s="15" t="s">
        <v>1398</v>
      </c>
    </row>
    <row r="85" spans="1:11" ht="20.25" customHeight="1" x14ac:dyDescent="0.2">
      <c r="A85" s="13" t="s">
        <v>1280</v>
      </c>
      <c r="B85" s="14">
        <v>181</v>
      </c>
      <c r="C85" s="14">
        <v>102</v>
      </c>
      <c r="D85" s="14">
        <f t="shared" si="12"/>
        <v>283</v>
      </c>
      <c r="E85" s="14">
        <v>0</v>
      </c>
      <c r="F85" s="14">
        <v>1</v>
      </c>
      <c r="G85" s="14">
        <f>SUM(E85:F85)</f>
        <v>1</v>
      </c>
      <c r="H85" s="14">
        <f t="shared" si="13"/>
        <v>181</v>
      </c>
      <c r="I85" s="14">
        <f t="shared" si="13"/>
        <v>103</v>
      </c>
      <c r="J85" s="14">
        <f t="shared" si="14"/>
        <v>284</v>
      </c>
      <c r="K85" s="15" t="s">
        <v>1281</v>
      </c>
    </row>
    <row r="86" spans="1:11" ht="20.25" customHeight="1" x14ac:dyDescent="0.2">
      <c r="A86" s="13" t="s">
        <v>1282</v>
      </c>
      <c r="B86" s="14">
        <v>476</v>
      </c>
      <c r="C86" s="14">
        <v>165</v>
      </c>
      <c r="D86" s="14">
        <f t="shared" si="12"/>
        <v>641</v>
      </c>
      <c r="E86" s="14">
        <v>0</v>
      </c>
      <c r="F86" s="14">
        <v>0</v>
      </c>
      <c r="G86" s="14">
        <f t="shared" ref="G86:G95" si="15">SUM(E86:F86)</f>
        <v>0</v>
      </c>
      <c r="H86" s="14">
        <f>SUM(E86,B86)</f>
        <v>476</v>
      </c>
      <c r="I86" s="14">
        <f>SUM(F86,C86)</f>
        <v>165</v>
      </c>
      <c r="J86" s="14">
        <f>SUM(H86:I86)</f>
        <v>641</v>
      </c>
      <c r="K86" s="15" t="s">
        <v>1283</v>
      </c>
    </row>
    <row r="87" spans="1:11" ht="20.25" customHeight="1" x14ac:dyDescent="0.2">
      <c r="A87" s="13" t="s">
        <v>1284</v>
      </c>
      <c r="B87" s="14">
        <v>58</v>
      </c>
      <c r="C87" s="14">
        <v>19</v>
      </c>
      <c r="D87" s="14">
        <f t="shared" si="12"/>
        <v>77</v>
      </c>
      <c r="E87" s="14">
        <v>0</v>
      </c>
      <c r="F87" s="14">
        <v>0</v>
      </c>
      <c r="G87" s="14">
        <f t="shared" si="15"/>
        <v>0</v>
      </c>
      <c r="H87" s="14">
        <f>SUM(E87,B87)</f>
        <v>58</v>
      </c>
      <c r="I87" s="14">
        <f>SUM(F87,C87)</f>
        <v>19</v>
      </c>
      <c r="J87" s="14">
        <f>SUM(H87:I87)</f>
        <v>77</v>
      </c>
      <c r="K87" s="15" t="s">
        <v>1285</v>
      </c>
    </row>
    <row r="88" spans="1:11" ht="20.25" customHeight="1" x14ac:dyDescent="0.2">
      <c r="A88" s="13" t="s">
        <v>1286</v>
      </c>
      <c r="B88" s="14">
        <v>258</v>
      </c>
      <c r="C88" s="14">
        <v>101</v>
      </c>
      <c r="D88" s="14">
        <f t="shared" si="12"/>
        <v>359</v>
      </c>
      <c r="E88" s="14">
        <v>0</v>
      </c>
      <c r="F88" s="14">
        <v>0</v>
      </c>
      <c r="G88" s="14">
        <f t="shared" si="15"/>
        <v>0</v>
      </c>
      <c r="H88" s="14">
        <f t="shared" ref="H88:I90" si="16">SUM(E88,B88)</f>
        <v>258</v>
      </c>
      <c r="I88" s="14">
        <f t="shared" si="16"/>
        <v>101</v>
      </c>
      <c r="J88" s="14">
        <f t="shared" ref="J88:J90" si="17">SUM(H88:I88)</f>
        <v>359</v>
      </c>
      <c r="K88" s="15" t="s">
        <v>1287</v>
      </c>
    </row>
    <row r="89" spans="1:11" ht="20.25" customHeight="1" x14ac:dyDescent="0.2">
      <c r="A89" s="13" t="s">
        <v>1288</v>
      </c>
      <c r="B89" s="14">
        <v>665</v>
      </c>
      <c r="C89" s="14">
        <v>374</v>
      </c>
      <c r="D89" s="14">
        <f t="shared" si="12"/>
        <v>1039</v>
      </c>
      <c r="E89" s="14">
        <v>0</v>
      </c>
      <c r="F89" s="14">
        <v>0</v>
      </c>
      <c r="G89" s="14">
        <f t="shared" si="15"/>
        <v>0</v>
      </c>
      <c r="H89" s="14">
        <f t="shared" si="16"/>
        <v>665</v>
      </c>
      <c r="I89" s="14">
        <f t="shared" si="16"/>
        <v>374</v>
      </c>
      <c r="J89" s="14">
        <f t="shared" si="17"/>
        <v>1039</v>
      </c>
      <c r="K89" s="15" t="s">
        <v>1289</v>
      </c>
    </row>
    <row r="90" spans="1:11" ht="20.25" customHeight="1" x14ac:dyDescent="0.2">
      <c r="A90" s="13" t="s">
        <v>1290</v>
      </c>
      <c r="B90" s="14">
        <v>186</v>
      </c>
      <c r="C90" s="14">
        <v>85</v>
      </c>
      <c r="D90" s="14">
        <f t="shared" si="12"/>
        <v>271</v>
      </c>
      <c r="E90" s="14">
        <v>0</v>
      </c>
      <c r="F90" s="14">
        <v>0</v>
      </c>
      <c r="G90" s="14">
        <f t="shared" si="15"/>
        <v>0</v>
      </c>
      <c r="H90" s="14">
        <f t="shared" si="16"/>
        <v>186</v>
      </c>
      <c r="I90" s="14">
        <f t="shared" si="16"/>
        <v>85</v>
      </c>
      <c r="J90" s="14">
        <f t="shared" si="17"/>
        <v>271</v>
      </c>
      <c r="K90" s="15" t="s">
        <v>1293</v>
      </c>
    </row>
    <row r="91" spans="1:11" ht="20.25" customHeight="1" x14ac:dyDescent="0.2">
      <c r="A91" s="13" t="s">
        <v>1292</v>
      </c>
      <c r="B91" s="14">
        <v>681</v>
      </c>
      <c r="C91" s="14">
        <v>960</v>
      </c>
      <c r="D91" s="14">
        <f t="shared" si="12"/>
        <v>1641</v>
      </c>
      <c r="E91" s="14">
        <v>0</v>
      </c>
      <c r="F91" s="14">
        <v>0</v>
      </c>
      <c r="G91" s="14">
        <f t="shared" si="15"/>
        <v>0</v>
      </c>
      <c r="H91" s="14">
        <f>SUM(E91,B91)</f>
        <v>681</v>
      </c>
      <c r="I91" s="14">
        <f>SUM(F91,C91)</f>
        <v>960</v>
      </c>
      <c r="J91" s="14">
        <f>SUM(H91:I91)</f>
        <v>1641</v>
      </c>
      <c r="K91" s="15" t="s">
        <v>1303</v>
      </c>
    </row>
    <row r="92" spans="1:11" ht="33.75" customHeight="1" x14ac:dyDescent="0.2">
      <c r="A92" s="13" t="s">
        <v>1300</v>
      </c>
      <c r="B92" s="14"/>
      <c r="C92" s="14"/>
      <c r="D92" s="14"/>
      <c r="E92" s="14"/>
      <c r="F92" s="14"/>
      <c r="G92" s="14"/>
      <c r="H92" s="14"/>
      <c r="I92" s="14"/>
      <c r="J92" s="14"/>
      <c r="K92" s="26" t="s">
        <v>1301</v>
      </c>
    </row>
    <row r="93" spans="1:11" ht="20.25" customHeight="1" x14ac:dyDescent="0.2">
      <c r="A93" s="13" t="s">
        <v>693</v>
      </c>
      <c r="B93" s="14">
        <v>14</v>
      </c>
      <c r="C93" s="14">
        <v>15</v>
      </c>
      <c r="D93" s="14">
        <f t="shared" si="12"/>
        <v>29</v>
      </c>
      <c r="E93" s="14">
        <v>0</v>
      </c>
      <c r="F93" s="14">
        <v>0</v>
      </c>
      <c r="G93" s="14">
        <f t="shared" si="15"/>
        <v>0</v>
      </c>
      <c r="H93" s="14">
        <f t="shared" ref="H93:I95" si="18">SUM(E93,B93)</f>
        <v>14</v>
      </c>
      <c r="I93" s="14">
        <f t="shared" si="18"/>
        <v>15</v>
      </c>
      <c r="J93" s="14">
        <f t="shared" ref="J93:J95" si="19">SUM(H93:I93)</f>
        <v>29</v>
      </c>
      <c r="K93" s="15" t="s">
        <v>19</v>
      </c>
    </row>
    <row r="94" spans="1:11" ht="20.25" customHeight="1" x14ac:dyDescent="0.2">
      <c r="A94" s="13" t="s">
        <v>20</v>
      </c>
      <c r="B94" s="14">
        <v>10</v>
      </c>
      <c r="C94" s="14">
        <v>10</v>
      </c>
      <c r="D94" s="14">
        <f t="shared" si="12"/>
        <v>20</v>
      </c>
      <c r="E94" s="14">
        <v>0</v>
      </c>
      <c r="F94" s="14">
        <v>0</v>
      </c>
      <c r="G94" s="14">
        <f t="shared" si="15"/>
        <v>0</v>
      </c>
      <c r="H94" s="14">
        <f t="shared" si="18"/>
        <v>10</v>
      </c>
      <c r="I94" s="14">
        <f t="shared" si="18"/>
        <v>10</v>
      </c>
      <c r="J94" s="14">
        <f t="shared" si="19"/>
        <v>20</v>
      </c>
      <c r="K94" s="15" t="s">
        <v>330</v>
      </c>
    </row>
    <row r="95" spans="1:11" ht="20.25" customHeight="1" x14ac:dyDescent="0.2">
      <c r="A95" s="13" t="s">
        <v>144</v>
      </c>
      <c r="B95" s="14">
        <v>2</v>
      </c>
      <c r="C95" s="14">
        <v>1</v>
      </c>
      <c r="D95" s="14">
        <f t="shared" si="12"/>
        <v>3</v>
      </c>
      <c r="E95" s="14">
        <v>0</v>
      </c>
      <c r="F95" s="14">
        <v>0</v>
      </c>
      <c r="G95" s="14">
        <f t="shared" si="15"/>
        <v>0</v>
      </c>
      <c r="H95" s="14">
        <f t="shared" si="18"/>
        <v>2</v>
      </c>
      <c r="I95" s="14">
        <f t="shared" si="18"/>
        <v>1</v>
      </c>
      <c r="J95" s="14">
        <f t="shared" si="19"/>
        <v>3</v>
      </c>
      <c r="K95" s="15" t="s">
        <v>23</v>
      </c>
    </row>
    <row r="96" spans="1:11" ht="40.5" customHeight="1" x14ac:dyDescent="0.2">
      <c r="A96" s="55" t="s">
        <v>1302</v>
      </c>
      <c r="B96" s="14">
        <f>SUM(B93:B95)</f>
        <v>26</v>
      </c>
      <c r="C96" s="14">
        <f t="shared" ref="C96:G96" si="20">SUM(C93:C95)</f>
        <v>26</v>
      </c>
      <c r="D96" s="14">
        <f t="shared" si="12"/>
        <v>52</v>
      </c>
      <c r="E96" s="14">
        <f t="shared" si="20"/>
        <v>0</v>
      </c>
      <c r="F96" s="14">
        <f t="shared" si="20"/>
        <v>0</v>
      </c>
      <c r="G96" s="14">
        <f t="shared" si="20"/>
        <v>0</v>
      </c>
      <c r="H96" s="14">
        <f>SUM(E96,B96)</f>
        <v>26</v>
      </c>
      <c r="I96" s="14">
        <f>SUM(F96,C96)</f>
        <v>26</v>
      </c>
      <c r="J96" s="14">
        <f>SUM(H96:I96)</f>
        <v>52</v>
      </c>
      <c r="K96" s="26" t="s">
        <v>1424</v>
      </c>
    </row>
    <row r="97" spans="1:11" ht="20.25" customHeight="1" x14ac:dyDescent="0.2">
      <c r="A97" s="13" t="s">
        <v>56</v>
      </c>
      <c r="B97" s="14">
        <f>SUM(B9:B22,B27,B48,B53,B54:B66,B83,B84:B91,B96)</f>
        <v>48037</v>
      </c>
      <c r="C97" s="14">
        <f>SUM(C9:C22,C27,C48,C53,C54:C66,C83,C84:C91,C96)</f>
        <v>29484</v>
      </c>
      <c r="D97" s="14">
        <f t="shared" si="12"/>
        <v>77521</v>
      </c>
      <c r="E97" s="14">
        <f>SUM(E9:E22,E27,E48,E53,E54:E66,E83,E84:E91,E96)</f>
        <v>18</v>
      </c>
      <c r="F97" s="14">
        <f>SUM(F9:F22,F27,F48,F53,F54:F66,F83,F84:F91,F96)</f>
        <v>18</v>
      </c>
      <c r="G97" s="14">
        <f>SUM(G9:G22,G27,G48,G53,G54:G66,G83,G84:G91,G96)</f>
        <v>36</v>
      </c>
      <c r="H97" s="14">
        <f t="shared" ref="H97:I97" si="21">SUM(E97,B97)</f>
        <v>48055</v>
      </c>
      <c r="I97" s="14">
        <f t="shared" si="21"/>
        <v>29502</v>
      </c>
      <c r="J97" s="14">
        <f t="shared" ref="J97" si="22">SUM(H97:I97)</f>
        <v>77557</v>
      </c>
      <c r="K97" s="15" t="s">
        <v>57</v>
      </c>
    </row>
    <row r="98" spans="1:11" ht="20.25" customHeight="1" x14ac:dyDescent="0.2">
      <c r="A98" s="13" t="s">
        <v>58</v>
      </c>
      <c r="B98" s="14"/>
      <c r="C98" s="14"/>
      <c r="D98" s="14"/>
      <c r="E98" s="14"/>
      <c r="F98" s="14"/>
      <c r="G98" s="14"/>
      <c r="H98" s="14"/>
      <c r="I98" s="14"/>
      <c r="J98" s="14"/>
      <c r="K98" s="15" t="s">
        <v>59</v>
      </c>
    </row>
    <row r="99" spans="1:11" ht="20.25" customHeight="1" x14ac:dyDescent="0.2">
      <c r="A99" s="13" t="s">
        <v>1199</v>
      </c>
      <c r="B99" s="14">
        <v>527</v>
      </c>
      <c r="C99" s="14">
        <v>232</v>
      </c>
      <c r="D99" s="14">
        <f>SUM(B99:C99)</f>
        <v>759</v>
      </c>
      <c r="E99" s="14">
        <v>0</v>
      </c>
      <c r="F99" s="14">
        <v>0</v>
      </c>
      <c r="G99" s="14">
        <f>SUM(E99:F99)</f>
        <v>0</v>
      </c>
      <c r="H99" s="14">
        <f>SUM(E99,B99)</f>
        <v>527</v>
      </c>
      <c r="I99" s="14">
        <f>SUM(F99,C99)</f>
        <v>232</v>
      </c>
      <c r="J99" s="14">
        <f>SUM(H99:I99)</f>
        <v>759</v>
      </c>
      <c r="K99" s="15" t="s">
        <v>1200</v>
      </c>
    </row>
    <row r="100" spans="1:11" ht="20.25" customHeight="1" x14ac:dyDescent="0.2">
      <c r="A100" s="13" t="s">
        <v>1201</v>
      </c>
      <c r="B100" s="14">
        <v>1284</v>
      </c>
      <c r="C100" s="14">
        <v>439</v>
      </c>
      <c r="D100" s="14">
        <f t="shared" ref="D100:D106" si="23">SUM(B100:C100)</f>
        <v>1723</v>
      </c>
      <c r="E100" s="14">
        <v>2</v>
      </c>
      <c r="F100" s="14">
        <v>0</v>
      </c>
      <c r="G100" s="14">
        <f t="shared" ref="G100:G106" si="24">SUM(E100:F100)</f>
        <v>2</v>
      </c>
      <c r="H100" s="14">
        <f t="shared" ref="H100:I106" si="25">SUM(E100,B100)</f>
        <v>1286</v>
      </c>
      <c r="I100" s="14">
        <f t="shared" si="25"/>
        <v>439</v>
      </c>
      <c r="J100" s="14">
        <f t="shared" ref="J100:J106" si="26">SUM(H100:I100)</f>
        <v>1725</v>
      </c>
      <c r="K100" s="15" t="s">
        <v>1202</v>
      </c>
    </row>
    <row r="101" spans="1:11" ht="20.25" customHeight="1" x14ac:dyDescent="0.2">
      <c r="A101" s="13" t="s">
        <v>1203</v>
      </c>
      <c r="B101" s="14">
        <v>1613</v>
      </c>
      <c r="C101" s="14">
        <v>606</v>
      </c>
      <c r="D101" s="14">
        <f t="shared" si="23"/>
        <v>2219</v>
      </c>
      <c r="E101" s="14">
        <v>1</v>
      </c>
      <c r="F101" s="14">
        <v>0</v>
      </c>
      <c r="G101" s="14">
        <f t="shared" si="24"/>
        <v>1</v>
      </c>
      <c r="H101" s="14">
        <f t="shared" si="25"/>
        <v>1614</v>
      </c>
      <c r="I101" s="14">
        <f t="shared" si="25"/>
        <v>606</v>
      </c>
      <c r="J101" s="14">
        <f t="shared" si="26"/>
        <v>2220</v>
      </c>
      <c r="K101" s="15" t="s">
        <v>1348</v>
      </c>
    </row>
    <row r="102" spans="1:11" ht="20.25" customHeight="1" x14ac:dyDescent="0.2">
      <c r="A102" s="13" t="s">
        <v>1205</v>
      </c>
      <c r="B102" s="14">
        <v>527</v>
      </c>
      <c r="C102" s="14">
        <v>364</v>
      </c>
      <c r="D102" s="14">
        <f t="shared" si="23"/>
        <v>891</v>
      </c>
      <c r="E102" s="14">
        <v>1</v>
      </c>
      <c r="F102" s="14">
        <v>0</v>
      </c>
      <c r="G102" s="14">
        <f t="shared" si="24"/>
        <v>1</v>
      </c>
      <c r="H102" s="14">
        <f t="shared" si="25"/>
        <v>528</v>
      </c>
      <c r="I102" s="14">
        <f t="shared" si="25"/>
        <v>364</v>
      </c>
      <c r="J102" s="14">
        <f t="shared" si="26"/>
        <v>892</v>
      </c>
      <c r="K102" s="15" t="s">
        <v>1206</v>
      </c>
    </row>
    <row r="103" spans="1:11" ht="20.25" customHeight="1" x14ac:dyDescent="0.2">
      <c r="A103" s="13" t="s">
        <v>1209</v>
      </c>
      <c r="B103" s="14">
        <v>1233</v>
      </c>
      <c r="C103" s="14">
        <v>480</v>
      </c>
      <c r="D103" s="14">
        <f t="shared" si="23"/>
        <v>1713</v>
      </c>
      <c r="E103" s="14">
        <v>0</v>
      </c>
      <c r="F103" s="14">
        <v>0</v>
      </c>
      <c r="G103" s="14">
        <f t="shared" si="24"/>
        <v>0</v>
      </c>
      <c r="H103" s="14">
        <f t="shared" si="25"/>
        <v>1233</v>
      </c>
      <c r="I103" s="14">
        <f t="shared" si="25"/>
        <v>480</v>
      </c>
      <c r="J103" s="14">
        <f t="shared" si="26"/>
        <v>1713</v>
      </c>
      <c r="K103" s="15" t="s">
        <v>1210</v>
      </c>
    </row>
    <row r="104" spans="1:11" ht="20.25" customHeight="1" x14ac:dyDescent="0.2">
      <c r="A104" s="13" t="s">
        <v>1211</v>
      </c>
      <c r="B104" s="14">
        <v>281</v>
      </c>
      <c r="C104" s="14">
        <v>68</v>
      </c>
      <c r="D104" s="14">
        <f t="shared" si="23"/>
        <v>349</v>
      </c>
      <c r="E104" s="14">
        <v>0</v>
      </c>
      <c r="F104" s="14">
        <v>0</v>
      </c>
      <c r="G104" s="14">
        <f t="shared" si="24"/>
        <v>0</v>
      </c>
      <c r="H104" s="14">
        <f t="shared" si="25"/>
        <v>281</v>
      </c>
      <c r="I104" s="14">
        <f t="shared" si="25"/>
        <v>68</v>
      </c>
      <c r="J104" s="14">
        <f t="shared" si="26"/>
        <v>349</v>
      </c>
      <c r="K104" s="15" t="s">
        <v>1212</v>
      </c>
    </row>
    <row r="105" spans="1:11" ht="20.25" customHeight="1" x14ac:dyDescent="0.2">
      <c r="A105" s="13" t="s">
        <v>1213</v>
      </c>
      <c r="B105" s="14">
        <v>1026</v>
      </c>
      <c r="C105" s="14">
        <v>131</v>
      </c>
      <c r="D105" s="14">
        <f t="shared" si="23"/>
        <v>1157</v>
      </c>
      <c r="E105" s="14">
        <v>0</v>
      </c>
      <c r="F105" s="14">
        <v>0</v>
      </c>
      <c r="G105" s="14">
        <f t="shared" si="24"/>
        <v>0</v>
      </c>
      <c r="H105" s="14">
        <f t="shared" si="25"/>
        <v>1026</v>
      </c>
      <c r="I105" s="14">
        <f t="shared" si="25"/>
        <v>131</v>
      </c>
      <c r="J105" s="14">
        <f t="shared" si="26"/>
        <v>1157</v>
      </c>
      <c r="K105" s="15" t="s">
        <v>1214</v>
      </c>
    </row>
    <row r="106" spans="1:11" ht="20.25" customHeight="1" thickBot="1" x14ac:dyDescent="0.25">
      <c r="A106" s="22" t="s">
        <v>1215</v>
      </c>
      <c r="B106" s="23">
        <v>1524</v>
      </c>
      <c r="C106" s="23">
        <v>569</v>
      </c>
      <c r="D106" s="23">
        <f t="shared" si="23"/>
        <v>2093</v>
      </c>
      <c r="E106" s="23">
        <v>0</v>
      </c>
      <c r="F106" s="23">
        <v>0</v>
      </c>
      <c r="G106" s="23">
        <f t="shared" si="24"/>
        <v>0</v>
      </c>
      <c r="H106" s="23">
        <f t="shared" si="25"/>
        <v>1524</v>
      </c>
      <c r="I106" s="23">
        <f t="shared" si="25"/>
        <v>569</v>
      </c>
      <c r="J106" s="23">
        <f t="shared" si="26"/>
        <v>2093</v>
      </c>
      <c r="K106" s="24" t="s">
        <v>1315</v>
      </c>
    </row>
    <row r="107" spans="1:11" ht="21" customHeight="1" thickTop="1" x14ac:dyDescent="0.2"/>
    <row r="108" spans="1:11" ht="21" customHeight="1" x14ac:dyDescent="0.2"/>
    <row r="109" spans="1:11" ht="21" customHeight="1" x14ac:dyDescent="0.2"/>
    <row r="110" spans="1:11" ht="21" customHeight="1" x14ac:dyDescent="0.2"/>
    <row r="111" spans="1:11" ht="16.5" thickBot="1" x14ac:dyDescent="0.25">
      <c r="A111" s="10" t="s">
        <v>2026</v>
      </c>
      <c r="K111" s="65" t="s">
        <v>2027</v>
      </c>
    </row>
    <row r="112" spans="1:11" ht="16.5" thickTop="1" x14ac:dyDescent="0.25">
      <c r="A112" s="111" t="s">
        <v>0</v>
      </c>
      <c r="B112" s="110" t="s">
        <v>1</v>
      </c>
      <c r="C112" s="110"/>
      <c r="D112" s="110"/>
      <c r="E112" s="110" t="s">
        <v>2</v>
      </c>
      <c r="F112" s="110"/>
      <c r="G112" s="110"/>
      <c r="H112" s="110" t="s">
        <v>3</v>
      </c>
      <c r="I112" s="110"/>
      <c r="J112" s="110"/>
      <c r="K112" s="111" t="s">
        <v>4</v>
      </c>
    </row>
    <row r="113" spans="1:11" ht="15.75" x14ac:dyDescent="0.25">
      <c r="A113" s="112"/>
      <c r="B113" s="109" t="s">
        <v>5</v>
      </c>
      <c r="C113" s="109"/>
      <c r="D113" s="109"/>
      <c r="E113" s="109" t="s">
        <v>6</v>
      </c>
      <c r="F113" s="109"/>
      <c r="G113" s="109"/>
      <c r="H113" s="109" t="s">
        <v>7</v>
      </c>
      <c r="I113" s="109"/>
      <c r="J113" s="109"/>
      <c r="K113" s="112"/>
    </row>
    <row r="114" spans="1:11" ht="15.75" x14ac:dyDescent="0.25">
      <c r="A114" s="112"/>
      <c r="B114" s="56" t="s">
        <v>153</v>
      </c>
      <c r="C114" s="56" t="s">
        <v>67</v>
      </c>
      <c r="D114" s="56" t="s">
        <v>10</v>
      </c>
      <c r="E114" s="56" t="s">
        <v>153</v>
      </c>
      <c r="F114" s="56" t="s">
        <v>67</v>
      </c>
      <c r="G114" s="56" t="s">
        <v>10</v>
      </c>
      <c r="H114" s="56" t="s">
        <v>153</v>
      </c>
      <c r="I114" s="56" t="s">
        <v>67</v>
      </c>
      <c r="J114" s="56" t="s">
        <v>10</v>
      </c>
      <c r="K114" s="112"/>
    </row>
    <row r="115" spans="1:11" ht="16.5" thickBot="1" x14ac:dyDescent="0.3">
      <c r="A115" s="113"/>
      <c r="B115" s="6" t="s">
        <v>11</v>
      </c>
      <c r="C115" s="6" t="s">
        <v>12</v>
      </c>
      <c r="D115" s="6" t="s">
        <v>7</v>
      </c>
      <c r="E115" s="6" t="s">
        <v>11</v>
      </c>
      <c r="F115" s="6" t="s">
        <v>12</v>
      </c>
      <c r="G115" s="6" t="s">
        <v>7</v>
      </c>
      <c r="H115" s="6" t="s">
        <v>11</v>
      </c>
      <c r="I115" s="6" t="s">
        <v>12</v>
      </c>
      <c r="J115" s="6" t="s">
        <v>7</v>
      </c>
      <c r="K115" s="113"/>
    </row>
    <row r="116" spans="1:11" ht="21" customHeight="1" x14ac:dyDescent="0.2">
      <c r="A116" s="13" t="s">
        <v>1217</v>
      </c>
      <c r="B116" s="14">
        <v>2006</v>
      </c>
      <c r="C116" s="14">
        <v>511</v>
      </c>
      <c r="D116" s="14">
        <f>SUM(B116:C116)</f>
        <v>2517</v>
      </c>
      <c r="E116" s="14">
        <v>0</v>
      </c>
      <c r="F116" s="14">
        <v>0</v>
      </c>
      <c r="G116" s="14">
        <f>SUM(E116:F116)</f>
        <v>0</v>
      </c>
      <c r="H116" s="14">
        <f>SUM(E116,B116)</f>
        <v>2006</v>
      </c>
      <c r="I116" s="14">
        <f>SUM(F116,C116)</f>
        <v>511</v>
      </c>
      <c r="J116" s="14">
        <f>SUM(H116:I116)</f>
        <v>2517</v>
      </c>
      <c r="K116" s="15" t="s">
        <v>1359</v>
      </c>
    </row>
    <row r="117" spans="1:11" ht="21" customHeight="1" x14ac:dyDescent="0.2">
      <c r="A117" s="13" t="s">
        <v>1219</v>
      </c>
      <c r="B117" s="14">
        <v>3026</v>
      </c>
      <c r="C117" s="14">
        <v>978</v>
      </c>
      <c r="D117" s="14">
        <f t="shared" ref="D117:D119" si="27">SUM(B117:C117)</f>
        <v>4004</v>
      </c>
      <c r="E117" s="14">
        <v>0</v>
      </c>
      <c r="F117" s="14">
        <v>0</v>
      </c>
      <c r="G117" s="14">
        <f>SUM(E117:F117)</f>
        <v>0</v>
      </c>
      <c r="H117" s="14">
        <f t="shared" ref="H117:I119" si="28">SUM(E117,B117)</f>
        <v>3026</v>
      </c>
      <c r="I117" s="14">
        <f t="shared" si="28"/>
        <v>978</v>
      </c>
      <c r="J117" s="14">
        <f t="shared" ref="J117:J119" si="29">SUM(H117:I117)</f>
        <v>4004</v>
      </c>
      <c r="K117" s="15" t="s">
        <v>1220</v>
      </c>
    </row>
    <row r="118" spans="1:11" ht="21" customHeight="1" x14ac:dyDescent="0.2">
      <c r="A118" s="13" t="s">
        <v>1221</v>
      </c>
      <c r="B118" s="14">
        <v>762</v>
      </c>
      <c r="C118" s="14">
        <v>360</v>
      </c>
      <c r="D118" s="14">
        <f t="shared" si="27"/>
        <v>1122</v>
      </c>
      <c r="E118" s="14">
        <v>0</v>
      </c>
      <c r="F118" s="14">
        <v>0</v>
      </c>
      <c r="G118" s="14">
        <f>SUM(E118:F118)</f>
        <v>0</v>
      </c>
      <c r="H118" s="14">
        <f t="shared" si="28"/>
        <v>762</v>
      </c>
      <c r="I118" s="14">
        <f t="shared" si="28"/>
        <v>360</v>
      </c>
      <c r="J118" s="14">
        <f t="shared" si="29"/>
        <v>1122</v>
      </c>
      <c r="K118" s="15" t="s">
        <v>1222</v>
      </c>
    </row>
    <row r="119" spans="1:11" ht="21" customHeight="1" x14ac:dyDescent="0.2">
      <c r="A119" s="13" t="s">
        <v>1223</v>
      </c>
      <c r="B119" s="14">
        <v>709</v>
      </c>
      <c r="C119" s="14">
        <v>208</v>
      </c>
      <c r="D119" s="14">
        <f t="shared" si="27"/>
        <v>917</v>
      </c>
      <c r="E119" s="14">
        <v>0</v>
      </c>
      <c r="F119" s="14">
        <v>0</v>
      </c>
      <c r="G119" s="14">
        <f>SUM(E119:F119)</f>
        <v>0</v>
      </c>
      <c r="H119" s="14">
        <f t="shared" si="28"/>
        <v>709</v>
      </c>
      <c r="I119" s="14">
        <f t="shared" si="28"/>
        <v>208</v>
      </c>
      <c r="J119" s="14">
        <f t="shared" si="29"/>
        <v>917</v>
      </c>
      <c r="K119" s="15" t="s">
        <v>1316</v>
      </c>
    </row>
    <row r="120" spans="1:11" ht="21" customHeight="1" x14ac:dyDescent="0.2">
      <c r="A120" s="13" t="s">
        <v>1317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5" t="s">
        <v>1399</v>
      </c>
    </row>
    <row r="121" spans="1:11" ht="21" customHeight="1" x14ac:dyDescent="0.2">
      <c r="A121" s="13" t="s">
        <v>1425</v>
      </c>
      <c r="B121" s="14">
        <v>92</v>
      </c>
      <c r="C121" s="14">
        <v>32</v>
      </c>
      <c r="D121" s="14">
        <f>SUM(B121:C121)</f>
        <v>124</v>
      </c>
      <c r="E121" s="14">
        <v>0</v>
      </c>
      <c r="F121" s="14">
        <v>0</v>
      </c>
      <c r="G121" s="14">
        <f>SUM(E121:F121)</f>
        <v>0</v>
      </c>
      <c r="H121" s="14">
        <f>SUM(E121,B121)</f>
        <v>92</v>
      </c>
      <c r="I121" s="14">
        <f>SUM(F121,C121)</f>
        <v>32</v>
      </c>
      <c r="J121" s="14">
        <f>SUM(H121:I121)</f>
        <v>124</v>
      </c>
      <c r="K121" s="15" t="s">
        <v>1228</v>
      </c>
    </row>
    <row r="122" spans="1:11" ht="21" customHeight="1" x14ac:dyDescent="0.2">
      <c r="A122" s="13" t="s">
        <v>1229</v>
      </c>
      <c r="B122" s="14">
        <v>405</v>
      </c>
      <c r="C122" s="14">
        <v>42</v>
      </c>
      <c r="D122" s="14">
        <f t="shared" ref="D122:D124" si="30">SUM(B122:C122)</f>
        <v>447</v>
      </c>
      <c r="E122" s="14">
        <v>0</v>
      </c>
      <c r="F122" s="14">
        <v>0</v>
      </c>
      <c r="G122" s="14">
        <f>SUM(E122:F122)</f>
        <v>0</v>
      </c>
      <c r="H122" s="14">
        <f t="shared" ref="H122:I124" si="31">SUM(E122,B122)</f>
        <v>405</v>
      </c>
      <c r="I122" s="14">
        <f t="shared" si="31"/>
        <v>42</v>
      </c>
      <c r="J122" s="14">
        <f t="shared" ref="J122:J124" si="32">SUM(H122:I122)</f>
        <v>447</v>
      </c>
      <c r="K122" s="15" t="s">
        <v>1230</v>
      </c>
    </row>
    <row r="123" spans="1:11" ht="21" customHeight="1" x14ac:dyDescent="0.2">
      <c r="A123" s="13" t="s">
        <v>1231</v>
      </c>
      <c r="B123" s="14">
        <v>262</v>
      </c>
      <c r="C123" s="14">
        <v>65</v>
      </c>
      <c r="D123" s="14">
        <f t="shared" si="30"/>
        <v>327</v>
      </c>
      <c r="E123" s="14">
        <v>0</v>
      </c>
      <c r="F123" s="14">
        <v>0</v>
      </c>
      <c r="G123" s="14">
        <f>SUM(E123:F123)</f>
        <v>0</v>
      </c>
      <c r="H123" s="14">
        <f t="shared" si="31"/>
        <v>262</v>
      </c>
      <c r="I123" s="14">
        <f t="shared" si="31"/>
        <v>65</v>
      </c>
      <c r="J123" s="14">
        <f t="shared" si="32"/>
        <v>327</v>
      </c>
      <c r="K123" s="15" t="s">
        <v>1380</v>
      </c>
    </row>
    <row r="124" spans="1:11" ht="21" customHeight="1" x14ac:dyDescent="0.2">
      <c r="A124" s="13" t="s">
        <v>1235</v>
      </c>
      <c r="B124" s="14">
        <f>SUM(B121:B123)</f>
        <v>759</v>
      </c>
      <c r="C124" s="14">
        <f t="shared" ref="C124" si="33">SUM(C121:C123)</f>
        <v>139</v>
      </c>
      <c r="D124" s="14">
        <f t="shared" si="30"/>
        <v>898</v>
      </c>
      <c r="E124" s="14">
        <v>0</v>
      </c>
      <c r="F124" s="14">
        <v>0</v>
      </c>
      <c r="G124" s="14">
        <f>SUM(E124:F124)</f>
        <v>0</v>
      </c>
      <c r="H124" s="14">
        <f t="shared" si="31"/>
        <v>759</v>
      </c>
      <c r="I124" s="14">
        <f t="shared" si="31"/>
        <v>139</v>
      </c>
      <c r="J124" s="14">
        <f t="shared" si="32"/>
        <v>898</v>
      </c>
      <c r="K124" s="15" t="s">
        <v>1381</v>
      </c>
    </row>
    <row r="125" spans="1:11" ht="21" customHeight="1" x14ac:dyDescent="0.2">
      <c r="A125" s="13" t="s">
        <v>1237</v>
      </c>
      <c r="B125" s="14">
        <v>183</v>
      </c>
      <c r="C125" s="14">
        <v>77</v>
      </c>
      <c r="D125" s="14">
        <v>260</v>
      </c>
      <c r="E125" s="14">
        <v>1</v>
      </c>
      <c r="F125" s="14">
        <v>0</v>
      </c>
      <c r="G125" s="14">
        <f>SUM(E125:F125)</f>
        <v>1</v>
      </c>
      <c r="H125" s="14">
        <f>SUM(E125,B125)</f>
        <v>184</v>
      </c>
      <c r="I125" s="14">
        <f>SUM(F125,C125)</f>
        <v>77</v>
      </c>
      <c r="J125" s="14">
        <f>SUM(H125:I125)</f>
        <v>261</v>
      </c>
      <c r="K125" s="15" t="s">
        <v>1426</v>
      </c>
    </row>
    <row r="126" spans="1:11" ht="21" customHeight="1" x14ac:dyDescent="0.2">
      <c r="A126" s="13" t="s">
        <v>1239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5" t="s">
        <v>1382</v>
      </c>
    </row>
    <row r="127" spans="1:11" ht="21" customHeight="1" x14ac:dyDescent="0.2">
      <c r="A127" s="13" t="s">
        <v>1241</v>
      </c>
      <c r="B127" s="14">
        <v>52</v>
      </c>
      <c r="C127" s="14">
        <v>18</v>
      </c>
      <c r="D127" s="14">
        <v>70</v>
      </c>
      <c r="E127" s="14">
        <v>0</v>
      </c>
      <c r="F127" s="14">
        <v>0</v>
      </c>
      <c r="G127" s="14">
        <f>SUM(E127:F127)</f>
        <v>0</v>
      </c>
      <c r="H127" s="14">
        <f>SUM(E127,B127)</f>
        <v>52</v>
      </c>
      <c r="I127" s="14">
        <f t="shared" ref="I127:J138" si="34">SUM(F127,C127)</f>
        <v>18</v>
      </c>
      <c r="J127" s="14">
        <f t="shared" si="34"/>
        <v>70</v>
      </c>
      <c r="K127" s="15" t="s">
        <v>783</v>
      </c>
    </row>
    <row r="128" spans="1:11" ht="21" customHeight="1" x14ac:dyDescent="0.2">
      <c r="A128" s="13" t="s">
        <v>869</v>
      </c>
      <c r="B128" s="14">
        <v>1085</v>
      </c>
      <c r="C128" s="14">
        <v>391</v>
      </c>
      <c r="D128" s="14">
        <v>1476</v>
      </c>
      <c r="E128" s="14">
        <v>0</v>
      </c>
      <c r="F128" s="14">
        <v>0</v>
      </c>
      <c r="G128" s="14">
        <f t="shared" ref="G128:G138" si="35">SUM(E128:F128)</f>
        <v>0</v>
      </c>
      <c r="H128" s="14">
        <f t="shared" ref="H128:H138" si="36">SUM(E128,B128)</f>
        <v>1085</v>
      </c>
      <c r="I128" s="14">
        <f t="shared" si="34"/>
        <v>391</v>
      </c>
      <c r="J128" s="14">
        <f t="shared" si="34"/>
        <v>1476</v>
      </c>
      <c r="K128" s="15" t="s">
        <v>152</v>
      </c>
    </row>
    <row r="129" spans="1:11" ht="21" customHeight="1" x14ac:dyDescent="0.2">
      <c r="A129" s="13" t="s">
        <v>298</v>
      </c>
      <c r="B129" s="14">
        <v>1201</v>
      </c>
      <c r="C129" s="14">
        <v>321</v>
      </c>
      <c r="D129" s="14">
        <v>1522</v>
      </c>
      <c r="E129" s="14">
        <v>0</v>
      </c>
      <c r="F129" s="14">
        <v>0</v>
      </c>
      <c r="G129" s="14">
        <f t="shared" si="35"/>
        <v>0</v>
      </c>
      <c r="H129" s="14">
        <f t="shared" si="36"/>
        <v>1201</v>
      </c>
      <c r="I129" s="14">
        <f t="shared" si="34"/>
        <v>321</v>
      </c>
      <c r="J129" s="14">
        <f t="shared" si="34"/>
        <v>1522</v>
      </c>
      <c r="K129" s="15" t="s">
        <v>49</v>
      </c>
    </row>
    <row r="130" spans="1:11" ht="21" customHeight="1" x14ac:dyDescent="0.2">
      <c r="A130" s="13" t="s">
        <v>1244</v>
      </c>
      <c r="B130" s="14">
        <v>2338</v>
      </c>
      <c r="C130" s="14">
        <v>730</v>
      </c>
      <c r="D130" s="14">
        <v>3068</v>
      </c>
      <c r="E130" s="14">
        <v>0</v>
      </c>
      <c r="F130" s="14">
        <v>0</v>
      </c>
      <c r="G130" s="14">
        <f t="shared" si="35"/>
        <v>0</v>
      </c>
      <c r="H130" s="14">
        <f t="shared" si="36"/>
        <v>2338</v>
      </c>
      <c r="I130" s="14">
        <f t="shared" si="34"/>
        <v>730</v>
      </c>
      <c r="J130" s="14">
        <f t="shared" si="34"/>
        <v>3068</v>
      </c>
      <c r="K130" s="15" t="s">
        <v>1384</v>
      </c>
    </row>
    <row r="131" spans="1:11" ht="21" customHeight="1" x14ac:dyDescent="0.2">
      <c r="A131" s="13" t="s">
        <v>1422</v>
      </c>
      <c r="B131" s="14">
        <v>320</v>
      </c>
      <c r="C131" s="14">
        <v>140</v>
      </c>
      <c r="D131" s="14">
        <v>460</v>
      </c>
      <c r="E131" s="14">
        <v>0</v>
      </c>
      <c r="F131" s="14">
        <v>0</v>
      </c>
      <c r="G131" s="14">
        <f t="shared" si="35"/>
        <v>0</v>
      </c>
      <c r="H131" s="14">
        <f t="shared" si="36"/>
        <v>320</v>
      </c>
      <c r="I131" s="14">
        <f t="shared" si="34"/>
        <v>140</v>
      </c>
      <c r="J131" s="14">
        <f t="shared" si="34"/>
        <v>460</v>
      </c>
      <c r="K131" s="15" t="s">
        <v>1247</v>
      </c>
    </row>
    <row r="132" spans="1:11" ht="21" customHeight="1" x14ac:dyDescent="0.2">
      <c r="A132" s="13" t="s">
        <v>1248</v>
      </c>
      <c r="B132" s="14">
        <v>342</v>
      </c>
      <c r="C132" s="14">
        <v>42</v>
      </c>
      <c r="D132" s="14">
        <v>384</v>
      </c>
      <c r="E132" s="14">
        <v>0</v>
      </c>
      <c r="F132" s="14">
        <v>0</v>
      </c>
      <c r="G132" s="14">
        <f t="shared" si="35"/>
        <v>0</v>
      </c>
      <c r="H132" s="14">
        <f t="shared" si="36"/>
        <v>342</v>
      </c>
      <c r="I132" s="14">
        <f t="shared" si="34"/>
        <v>42</v>
      </c>
      <c r="J132" s="14">
        <f t="shared" si="34"/>
        <v>384</v>
      </c>
      <c r="K132" s="15" t="s">
        <v>1249</v>
      </c>
    </row>
    <row r="133" spans="1:11" ht="21" customHeight="1" x14ac:dyDescent="0.2">
      <c r="A133" s="13" t="s">
        <v>1323</v>
      </c>
      <c r="B133" s="14">
        <v>165</v>
      </c>
      <c r="C133" s="14">
        <v>71</v>
      </c>
      <c r="D133" s="14">
        <v>236</v>
      </c>
      <c r="E133" s="14">
        <v>0</v>
      </c>
      <c r="F133" s="14">
        <v>0</v>
      </c>
      <c r="G133" s="14">
        <f t="shared" si="35"/>
        <v>0</v>
      </c>
      <c r="H133" s="14">
        <f t="shared" si="36"/>
        <v>165</v>
      </c>
      <c r="I133" s="14">
        <f t="shared" si="34"/>
        <v>71</v>
      </c>
      <c r="J133" s="14">
        <f t="shared" si="34"/>
        <v>236</v>
      </c>
      <c r="K133" s="15" t="s">
        <v>1251</v>
      </c>
    </row>
    <row r="134" spans="1:11" ht="21" customHeight="1" x14ac:dyDescent="0.2">
      <c r="A134" s="13" t="s">
        <v>1388</v>
      </c>
      <c r="B134" s="14">
        <v>1492</v>
      </c>
      <c r="C134" s="14">
        <v>329</v>
      </c>
      <c r="D134" s="14">
        <v>1821</v>
      </c>
      <c r="E134" s="14">
        <v>0</v>
      </c>
      <c r="F134" s="14">
        <v>0</v>
      </c>
      <c r="G134" s="14">
        <f t="shared" si="35"/>
        <v>0</v>
      </c>
      <c r="H134" s="14">
        <f t="shared" si="36"/>
        <v>1492</v>
      </c>
      <c r="I134" s="14">
        <f t="shared" si="34"/>
        <v>329</v>
      </c>
      <c r="J134" s="14">
        <f t="shared" si="34"/>
        <v>1821</v>
      </c>
      <c r="K134" s="15" t="s">
        <v>1253</v>
      </c>
    </row>
    <row r="135" spans="1:11" ht="21" customHeight="1" x14ac:dyDescent="0.2">
      <c r="A135" s="13" t="s">
        <v>1254</v>
      </c>
      <c r="B135" s="14">
        <v>19</v>
      </c>
      <c r="C135" s="14">
        <v>1</v>
      </c>
      <c r="D135" s="14">
        <v>20</v>
      </c>
      <c r="E135" s="14">
        <v>0</v>
      </c>
      <c r="F135" s="14">
        <v>0</v>
      </c>
      <c r="G135" s="14">
        <f t="shared" si="35"/>
        <v>0</v>
      </c>
      <c r="H135" s="14">
        <f t="shared" si="36"/>
        <v>19</v>
      </c>
      <c r="I135" s="14">
        <f t="shared" si="34"/>
        <v>1</v>
      </c>
      <c r="J135" s="14">
        <f t="shared" si="34"/>
        <v>20</v>
      </c>
      <c r="K135" s="15" t="s">
        <v>1255</v>
      </c>
    </row>
    <row r="136" spans="1:11" ht="21" customHeight="1" x14ac:dyDescent="0.2">
      <c r="A136" s="13" t="s">
        <v>1256</v>
      </c>
      <c r="B136" s="14">
        <v>398</v>
      </c>
      <c r="C136" s="14">
        <v>143</v>
      </c>
      <c r="D136" s="14">
        <v>541</v>
      </c>
      <c r="E136" s="14">
        <v>0</v>
      </c>
      <c r="F136" s="14">
        <v>0</v>
      </c>
      <c r="G136" s="14">
        <f t="shared" si="35"/>
        <v>0</v>
      </c>
      <c r="H136" s="14">
        <f t="shared" si="36"/>
        <v>398</v>
      </c>
      <c r="I136" s="14">
        <f t="shared" si="34"/>
        <v>143</v>
      </c>
      <c r="J136" s="14">
        <f t="shared" si="34"/>
        <v>541</v>
      </c>
      <c r="K136" s="15" t="s">
        <v>1257</v>
      </c>
    </row>
    <row r="137" spans="1:11" ht="21" customHeight="1" x14ac:dyDescent="0.2">
      <c r="A137" s="16" t="s">
        <v>1258</v>
      </c>
      <c r="B137" s="17">
        <v>1717</v>
      </c>
      <c r="C137" s="17">
        <v>376</v>
      </c>
      <c r="D137" s="17">
        <v>2093</v>
      </c>
      <c r="E137" s="17">
        <v>0</v>
      </c>
      <c r="F137" s="17">
        <v>0</v>
      </c>
      <c r="G137" s="17">
        <f t="shared" si="35"/>
        <v>0</v>
      </c>
      <c r="H137" s="17">
        <f t="shared" si="36"/>
        <v>1717</v>
      </c>
      <c r="I137" s="17">
        <f t="shared" si="34"/>
        <v>376</v>
      </c>
      <c r="J137" s="17">
        <f t="shared" si="34"/>
        <v>2093</v>
      </c>
      <c r="K137" s="18" t="s">
        <v>1391</v>
      </c>
    </row>
    <row r="138" spans="1:11" ht="21" customHeight="1" thickBot="1" x14ac:dyDescent="0.25">
      <c r="A138" s="22" t="s">
        <v>1262</v>
      </c>
      <c r="B138" s="23">
        <v>570</v>
      </c>
      <c r="C138" s="23">
        <v>273</v>
      </c>
      <c r="D138" s="23">
        <v>843</v>
      </c>
      <c r="E138" s="23">
        <v>0</v>
      </c>
      <c r="F138" s="23">
        <v>0</v>
      </c>
      <c r="G138" s="23">
        <f t="shared" si="35"/>
        <v>0</v>
      </c>
      <c r="H138" s="23">
        <f t="shared" si="36"/>
        <v>570</v>
      </c>
      <c r="I138" s="23">
        <f t="shared" si="34"/>
        <v>273</v>
      </c>
      <c r="J138" s="23">
        <f t="shared" si="34"/>
        <v>843</v>
      </c>
      <c r="K138" s="24" t="s">
        <v>1263</v>
      </c>
    </row>
    <row r="139" spans="1:11" ht="21" customHeight="1" thickTop="1" x14ac:dyDescent="0.2"/>
    <row r="140" spans="1:11" ht="21" customHeight="1" x14ac:dyDescent="0.2"/>
    <row r="141" spans="1:11" ht="21" customHeight="1" x14ac:dyDescent="0.2"/>
    <row r="142" spans="1:11" ht="21" customHeight="1" x14ac:dyDescent="0.2"/>
    <row r="143" spans="1:11" ht="21" customHeight="1" x14ac:dyDescent="0.2"/>
    <row r="144" spans="1:11" s="99" customFormat="1" ht="21" customHeight="1" x14ac:dyDescent="0.2"/>
    <row r="145" spans="1:11" ht="16.5" thickBot="1" x14ac:dyDescent="0.25">
      <c r="A145" s="10" t="s">
        <v>2026</v>
      </c>
      <c r="K145" s="65" t="s">
        <v>2027</v>
      </c>
    </row>
    <row r="146" spans="1:11" ht="16.5" thickTop="1" x14ac:dyDescent="0.25">
      <c r="A146" s="111" t="s">
        <v>0</v>
      </c>
      <c r="B146" s="110" t="s">
        <v>1</v>
      </c>
      <c r="C146" s="110"/>
      <c r="D146" s="110"/>
      <c r="E146" s="110" t="s">
        <v>2</v>
      </c>
      <c r="F146" s="110"/>
      <c r="G146" s="110"/>
      <c r="H146" s="110" t="s">
        <v>3</v>
      </c>
      <c r="I146" s="110"/>
      <c r="J146" s="110"/>
      <c r="K146" s="111" t="s">
        <v>4</v>
      </c>
    </row>
    <row r="147" spans="1:11" ht="15.75" x14ac:dyDescent="0.25">
      <c r="A147" s="112"/>
      <c r="B147" s="109" t="s">
        <v>5</v>
      </c>
      <c r="C147" s="109"/>
      <c r="D147" s="109"/>
      <c r="E147" s="109" t="s">
        <v>6</v>
      </c>
      <c r="F147" s="109"/>
      <c r="G147" s="109"/>
      <c r="H147" s="109" t="s">
        <v>7</v>
      </c>
      <c r="I147" s="109"/>
      <c r="J147" s="109"/>
      <c r="K147" s="112"/>
    </row>
    <row r="148" spans="1:11" ht="15.75" x14ac:dyDescent="0.25">
      <c r="A148" s="112"/>
      <c r="B148" s="56" t="s">
        <v>153</v>
      </c>
      <c r="C148" s="56" t="s">
        <v>67</v>
      </c>
      <c r="D148" s="56" t="s">
        <v>10</v>
      </c>
      <c r="E148" s="56" t="s">
        <v>153</v>
      </c>
      <c r="F148" s="56" t="s">
        <v>67</v>
      </c>
      <c r="G148" s="56" t="s">
        <v>10</v>
      </c>
      <c r="H148" s="56" t="s">
        <v>153</v>
      </c>
      <c r="I148" s="56" t="s">
        <v>67</v>
      </c>
      <c r="J148" s="56" t="s">
        <v>10</v>
      </c>
      <c r="K148" s="112"/>
    </row>
    <row r="149" spans="1:11" ht="16.5" thickBot="1" x14ac:dyDescent="0.3">
      <c r="A149" s="113"/>
      <c r="B149" s="6" t="s">
        <v>11</v>
      </c>
      <c r="C149" s="6" t="s">
        <v>12</v>
      </c>
      <c r="D149" s="6" t="s">
        <v>7</v>
      </c>
      <c r="E149" s="6" t="s">
        <v>11</v>
      </c>
      <c r="F149" s="6" t="s">
        <v>12</v>
      </c>
      <c r="G149" s="6" t="s">
        <v>7</v>
      </c>
      <c r="H149" s="6" t="s">
        <v>11</v>
      </c>
      <c r="I149" s="6" t="s">
        <v>12</v>
      </c>
      <c r="J149" s="6" t="s">
        <v>7</v>
      </c>
      <c r="K149" s="113"/>
    </row>
    <row r="150" spans="1:11" ht="25.5" customHeight="1" x14ac:dyDescent="0.2">
      <c r="A150" s="13" t="s">
        <v>1360</v>
      </c>
      <c r="B150" s="14">
        <v>806</v>
      </c>
      <c r="C150" s="14">
        <v>122</v>
      </c>
      <c r="D150" s="14">
        <f>SUM(B150:C150)</f>
        <v>928</v>
      </c>
      <c r="E150" s="14">
        <v>0</v>
      </c>
      <c r="F150" s="14">
        <v>0</v>
      </c>
      <c r="G150" s="14">
        <f>SUM(E150:F150)</f>
        <v>0</v>
      </c>
      <c r="H150" s="14">
        <f>SUM(E150,B150)</f>
        <v>806</v>
      </c>
      <c r="I150" s="14">
        <f>SUM(F150,C150)</f>
        <v>122</v>
      </c>
      <c r="J150" s="14">
        <f>SUM(H150:I150)</f>
        <v>928</v>
      </c>
      <c r="K150" s="15" t="s">
        <v>1265</v>
      </c>
    </row>
    <row r="151" spans="1:11" ht="25.5" customHeight="1" x14ac:dyDescent="0.2">
      <c r="A151" s="13" t="s">
        <v>1266</v>
      </c>
      <c r="B151" s="14">
        <v>270</v>
      </c>
      <c r="C151" s="14">
        <v>113</v>
      </c>
      <c r="D151" s="14">
        <f t="shared" ref="D151:D164" si="37">SUM(B151:C151)</f>
        <v>383</v>
      </c>
      <c r="E151" s="14">
        <v>0</v>
      </c>
      <c r="F151" s="14">
        <v>0</v>
      </c>
      <c r="G151" s="14">
        <f t="shared" ref="G151:G152" si="38">SUM(E151:F151)</f>
        <v>0</v>
      </c>
      <c r="H151" s="14">
        <f t="shared" ref="H151:I164" si="39">SUM(E151,B151)</f>
        <v>270</v>
      </c>
      <c r="I151" s="14">
        <f t="shared" si="39"/>
        <v>113</v>
      </c>
      <c r="J151" s="14">
        <f t="shared" ref="J151:J161" si="40">SUM(H151:I151)</f>
        <v>383</v>
      </c>
      <c r="K151" s="15" t="s">
        <v>1267</v>
      </c>
    </row>
    <row r="152" spans="1:11" ht="25.5" customHeight="1" x14ac:dyDescent="0.2">
      <c r="A152" s="13" t="s">
        <v>1268</v>
      </c>
      <c r="B152" s="14">
        <v>401</v>
      </c>
      <c r="C152" s="14">
        <v>192</v>
      </c>
      <c r="D152" s="14">
        <f t="shared" si="37"/>
        <v>593</v>
      </c>
      <c r="E152" s="14">
        <v>0</v>
      </c>
      <c r="F152" s="14">
        <v>0</v>
      </c>
      <c r="G152" s="14">
        <f t="shared" si="38"/>
        <v>0</v>
      </c>
      <c r="H152" s="14">
        <f t="shared" si="39"/>
        <v>401</v>
      </c>
      <c r="I152" s="14">
        <f t="shared" si="39"/>
        <v>192</v>
      </c>
      <c r="J152" s="14">
        <f t="shared" si="40"/>
        <v>593</v>
      </c>
      <c r="K152" s="15" t="s">
        <v>1269</v>
      </c>
    </row>
    <row r="153" spans="1:11" ht="25.5" customHeight="1" x14ac:dyDescent="0.2">
      <c r="A153" s="13" t="s">
        <v>1270</v>
      </c>
      <c r="B153" s="14">
        <v>2168</v>
      </c>
      <c r="C153" s="14">
        <v>651</v>
      </c>
      <c r="D153" s="14">
        <f t="shared" si="37"/>
        <v>2819</v>
      </c>
      <c r="E153" s="14">
        <v>0</v>
      </c>
      <c r="F153" s="14">
        <v>1</v>
      </c>
      <c r="G153" s="14">
        <f>SUM(E153:F153)</f>
        <v>1</v>
      </c>
      <c r="H153" s="14">
        <f t="shared" si="39"/>
        <v>2168</v>
      </c>
      <c r="I153" s="14">
        <f t="shared" si="39"/>
        <v>652</v>
      </c>
      <c r="J153" s="14">
        <f t="shared" si="40"/>
        <v>2820</v>
      </c>
      <c r="K153" s="15" t="s">
        <v>1271</v>
      </c>
    </row>
    <row r="154" spans="1:11" ht="25.5" customHeight="1" x14ac:dyDescent="0.2">
      <c r="A154" s="13" t="s">
        <v>1272</v>
      </c>
      <c r="B154" s="14">
        <v>31</v>
      </c>
      <c r="C154" s="14">
        <v>28</v>
      </c>
      <c r="D154" s="14">
        <f t="shared" si="37"/>
        <v>59</v>
      </c>
      <c r="E154" s="14">
        <v>0</v>
      </c>
      <c r="F154" s="14">
        <v>0</v>
      </c>
      <c r="G154" s="14">
        <f t="shared" ref="G154:G160" si="41">SUM(E154:F154)</f>
        <v>0</v>
      </c>
      <c r="H154" s="14">
        <f t="shared" si="39"/>
        <v>31</v>
      </c>
      <c r="I154" s="14">
        <f t="shared" si="39"/>
        <v>28</v>
      </c>
      <c r="J154" s="14">
        <f t="shared" si="40"/>
        <v>59</v>
      </c>
      <c r="K154" s="15" t="s">
        <v>1273</v>
      </c>
    </row>
    <row r="155" spans="1:11" ht="25.5" customHeight="1" x14ac:dyDescent="0.2">
      <c r="A155" s="13" t="s">
        <v>1274</v>
      </c>
      <c r="B155" s="14">
        <v>933</v>
      </c>
      <c r="C155" s="14">
        <v>244</v>
      </c>
      <c r="D155" s="14">
        <f t="shared" si="37"/>
        <v>1177</v>
      </c>
      <c r="E155" s="14">
        <v>0</v>
      </c>
      <c r="F155" s="14">
        <v>0</v>
      </c>
      <c r="G155" s="14">
        <f t="shared" si="41"/>
        <v>0</v>
      </c>
      <c r="H155" s="14">
        <f t="shared" si="39"/>
        <v>933</v>
      </c>
      <c r="I155" s="14">
        <f t="shared" si="39"/>
        <v>244</v>
      </c>
      <c r="J155" s="14">
        <f t="shared" si="40"/>
        <v>1177</v>
      </c>
      <c r="K155" s="15" t="s">
        <v>1275</v>
      </c>
    </row>
    <row r="156" spans="1:11" ht="25.5" customHeight="1" x14ac:dyDescent="0.2">
      <c r="A156" s="13" t="s">
        <v>1278</v>
      </c>
      <c r="B156" s="14">
        <v>227</v>
      </c>
      <c r="C156" s="14">
        <v>99</v>
      </c>
      <c r="D156" s="14">
        <f t="shared" si="37"/>
        <v>326</v>
      </c>
      <c r="E156" s="14">
        <v>0</v>
      </c>
      <c r="F156" s="14">
        <v>0</v>
      </c>
      <c r="G156" s="14">
        <f t="shared" si="41"/>
        <v>0</v>
      </c>
      <c r="H156" s="14">
        <f t="shared" si="39"/>
        <v>227</v>
      </c>
      <c r="I156" s="14">
        <f t="shared" si="39"/>
        <v>99</v>
      </c>
      <c r="J156" s="14">
        <f t="shared" si="40"/>
        <v>326</v>
      </c>
      <c r="K156" s="15" t="s">
        <v>1279</v>
      </c>
    </row>
    <row r="157" spans="1:11" ht="25.5" customHeight="1" x14ac:dyDescent="0.2">
      <c r="A157" s="13" t="s">
        <v>1326</v>
      </c>
      <c r="B157" s="14">
        <v>800</v>
      </c>
      <c r="C157" s="14">
        <v>292</v>
      </c>
      <c r="D157" s="14">
        <f t="shared" si="37"/>
        <v>1092</v>
      </c>
      <c r="E157" s="14">
        <v>0</v>
      </c>
      <c r="F157" s="14">
        <v>0</v>
      </c>
      <c r="G157" s="14">
        <f t="shared" si="41"/>
        <v>0</v>
      </c>
      <c r="H157" s="14">
        <f t="shared" si="39"/>
        <v>800</v>
      </c>
      <c r="I157" s="14">
        <f t="shared" si="39"/>
        <v>292</v>
      </c>
      <c r="J157" s="14">
        <f t="shared" si="40"/>
        <v>1092</v>
      </c>
      <c r="K157" s="15" t="s">
        <v>1327</v>
      </c>
    </row>
    <row r="158" spans="1:11" ht="25.5" customHeight="1" x14ac:dyDescent="0.2">
      <c r="A158" s="13" t="s">
        <v>1282</v>
      </c>
      <c r="B158" s="14">
        <v>506</v>
      </c>
      <c r="C158" s="14">
        <v>156</v>
      </c>
      <c r="D158" s="14">
        <f t="shared" si="37"/>
        <v>662</v>
      </c>
      <c r="E158" s="14">
        <v>0</v>
      </c>
      <c r="F158" s="14">
        <v>0</v>
      </c>
      <c r="G158" s="14">
        <f t="shared" si="41"/>
        <v>0</v>
      </c>
      <c r="H158" s="14">
        <f t="shared" si="39"/>
        <v>506</v>
      </c>
      <c r="I158" s="14">
        <f t="shared" si="39"/>
        <v>156</v>
      </c>
      <c r="J158" s="14">
        <f t="shared" si="40"/>
        <v>662</v>
      </c>
      <c r="K158" s="15" t="s">
        <v>1283</v>
      </c>
    </row>
    <row r="159" spans="1:11" ht="25.5" customHeight="1" x14ac:dyDescent="0.2">
      <c r="A159" s="13" t="s">
        <v>1284</v>
      </c>
      <c r="B159" s="14">
        <v>70</v>
      </c>
      <c r="C159" s="14">
        <v>9</v>
      </c>
      <c r="D159" s="14">
        <f t="shared" si="37"/>
        <v>79</v>
      </c>
      <c r="E159" s="14">
        <v>0</v>
      </c>
      <c r="F159" s="14">
        <v>0</v>
      </c>
      <c r="G159" s="14">
        <f t="shared" si="41"/>
        <v>0</v>
      </c>
      <c r="H159" s="14">
        <f t="shared" si="39"/>
        <v>70</v>
      </c>
      <c r="I159" s="14">
        <f t="shared" si="39"/>
        <v>9</v>
      </c>
      <c r="J159" s="14">
        <f t="shared" si="40"/>
        <v>79</v>
      </c>
      <c r="K159" s="15" t="s">
        <v>1285</v>
      </c>
    </row>
    <row r="160" spans="1:11" ht="25.5" customHeight="1" x14ac:dyDescent="0.2">
      <c r="A160" s="13" t="s">
        <v>1286</v>
      </c>
      <c r="B160" s="14">
        <v>238</v>
      </c>
      <c r="C160" s="14">
        <v>101</v>
      </c>
      <c r="D160" s="14">
        <f t="shared" si="37"/>
        <v>339</v>
      </c>
      <c r="E160" s="14">
        <v>0</v>
      </c>
      <c r="F160" s="14">
        <v>0</v>
      </c>
      <c r="G160" s="14">
        <f t="shared" si="41"/>
        <v>0</v>
      </c>
      <c r="H160" s="14">
        <f t="shared" si="39"/>
        <v>238</v>
      </c>
      <c r="I160" s="14">
        <f t="shared" si="39"/>
        <v>101</v>
      </c>
      <c r="J160" s="14">
        <f t="shared" si="40"/>
        <v>339</v>
      </c>
      <c r="K160" s="15" t="s">
        <v>1287</v>
      </c>
    </row>
    <row r="161" spans="1:11" ht="25.5" customHeight="1" x14ac:dyDescent="0.2">
      <c r="A161" s="13" t="s">
        <v>1288</v>
      </c>
      <c r="B161" s="14">
        <v>797</v>
      </c>
      <c r="C161" s="14">
        <v>346</v>
      </c>
      <c r="D161" s="14">
        <f t="shared" si="37"/>
        <v>1143</v>
      </c>
      <c r="E161" s="14">
        <v>0</v>
      </c>
      <c r="F161" s="14">
        <v>1</v>
      </c>
      <c r="G161" s="14">
        <f>SUM(E161:F161)</f>
        <v>1</v>
      </c>
      <c r="H161" s="14">
        <f t="shared" si="39"/>
        <v>797</v>
      </c>
      <c r="I161" s="14">
        <f t="shared" si="39"/>
        <v>347</v>
      </c>
      <c r="J161" s="14">
        <f t="shared" si="40"/>
        <v>1144</v>
      </c>
      <c r="K161" s="15" t="s">
        <v>1289</v>
      </c>
    </row>
    <row r="162" spans="1:11" ht="25.5" customHeight="1" x14ac:dyDescent="0.2">
      <c r="A162" s="13" t="s">
        <v>1353</v>
      </c>
      <c r="B162" s="14">
        <v>149</v>
      </c>
      <c r="C162" s="14">
        <v>37</v>
      </c>
      <c r="D162" s="14">
        <f t="shared" si="37"/>
        <v>186</v>
      </c>
      <c r="E162" s="14">
        <v>0</v>
      </c>
      <c r="F162" s="14">
        <v>0</v>
      </c>
      <c r="G162" s="14">
        <f>SUM(E162:F162)</f>
        <v>0</v>
      </c>
      <c r="H162" s="14">
        <f>SUM(E162,B162)</f>
        <v>149</v>
      </c>
      <c r="I162" s="14">
        <f t="shared" si="39"/>
        <v>37</v>
      </c>
      <c r="J162" s="14">
        <f>SUM(H162:I162)</f>
        <v>186</v>
      </c>
      <c r="K162" s="15" t="s">
        <v>1291</v>
      </c>
    </row>
    <row r="163" spans="1:11" ht="25.5" customHeight="1" x14ac:dyDescent="0.2">
      <c r="A163" s="13" t="s">
        <v>1290</v>
      </c>
      <c r="B163" s="14">
        <v>151</v>
      </c>
      <c r="C163" s="14">
        <v>82</v>
      </c>
      <c r="D163" s="14">
        <f t="shared" si="37"/>
        <v>233</v>
      </c>
      <c r="E163" s="14">
        <v>0</v>
      </c>
      <c r="F163" s="14">
        <v>0</v>
      </c>
      <c r="G163" s="14">
        <f t="shared" ref="G163" si="42">SUM(E163:F163)</f>
        <v>0</v>
      </c>
      <c r="H163" s="14">
        <f>SUM(E163,B163)</f>
        <v>151</v>
      </c>
      <c r="I163" s="14">
        <f t="shared" si="39"/>
        <v>82</v>
      </c>
      <c r="J163" s="14">
        <f>SUM(H163:I163)</f>
        <v>233</v>
      </c>
      <c r="K163" s="15" t="s">
        <v>1293</v>
      </c>
    </row>
    <row r="164" spans="1:11" ht="25.5" customHeight="1" thickBot="1" x14ac:dyDescent="0.25">
      <c r="A164" s="13" t="s">
        <v>770</v>
      </c>
      <c r="B164" s="14">
        <f>SUM(B156:B163,B150:B155,B130:B138,B125,B124,B116:B119,B99:B106)</f>
        <v>30368</v>
      </c>
      <c r="C164" s="14">
        <f>SUM(C156:C163,C150:C155,C130:C138,C125,C124,C116:C119,C99:C106)</f>
        <v>9739</v>
      </c>
      <c r="D164" s="14">
        <f t="shared" si="37"/>
        <v>40107</v>
      </c>
      <c r="E164" s="14">
        <f>SUM(E156:E163,E150:E155,E130:E138,E125,E124,E116:E119,E99:E106)</f>
        <v>5</v>
      </c>
      <c r="F164" s="14">
        <f>SUM(F156:F163,F150:F155,F130:F138,F125,F124,F116:F119,F99:F106)</f>
        <v>2</v>
      </c>
      <c r="G164" s="14">
        <f>SUM(E164:F164)</f>
        <v>7</v>
      </c>
      <c r="H164" s="14">
        <f t="shared" ref="H164" si="43">SUM(E164,B164)</f>
        <v>30373</v>
      </c>
      <c r="I164" s="14">
        <f t="shared" si="39"/>
        <v>9741</v>
      </c>
      <c r="J164" s="14">
        <f t="shared" ref="J164" si="44">SUM(H164:I164)</f>
        <v>40114</v>
      </c>
      <c r="K164" s="15" t="s">
        <v>692</v>
      </c>
    </row>
    <row r="165" spans="1:11" ht="25.5" customHeight="1" thickBot="1" x14ac:dyDescent="0.25">
      <c r="A165" s="19" t="s">
        <v>154</v>
      </c>
      <c r="B165" s="20">
        <f>SUM(B164,B97)</f>
        <v>78405</v>
      </c>
      <c r="C165" s="20">
        <f>SUM(C164,C97)</f>
        <v>39223</v>
      </c>
      <c r="D165" s="20">
        <f>SUM(D164,D97)</f>
        <v>117628</v>
      </c>
      <c r="E165" s="20">
        <f>SUM(E164,E97)</f>
        <v>23</v>
      </c>
      <c r="F165" s="20">
        <f>SUM(F164,F97)</f>
        <v>20</v>
      </c>
      <c r="G165" s="20">
        <f>SUM(E165:F165)</f>
        <v>43</v>
      </c>
      <c r="H165" s="20">
        <f>SUM(H164,H97)</f>
        <v>78428</v>
      </c>
      <c r="I165" s="20">
        <f>SUM(I164,I97)</f>
        <v>39243</v>
      </c>
      <c r="J165" s="20">
        <f>SUM(J164,J97)</f>
        <v>117671</v>
      </c>
      <c r="K165" s="57" t="s">
        <v>7</v>
      </c>
    </row>
    <row r="166" spans="1:11" ht="15" thickTop="1" x14ac:dyDescent="0.2"/>
    <row r="172" spans="1:11" s="99" customFormat="1" x14ac:dyDescent="0.2"/>
    <row r="173" spans="1:11" s="99" customFormat="1" x14ac:dyDescent="0.2"/>
    <row r="174" spans="1:11" s="99" customFormat="1" x14ac:dyDescent="0.2"/>
    <row r="175" spans="1:11" s="99" customFormat="1" x14ac:dyDescent="0.2"/>
    <row r="176" spans="1:11" s="99" customFormat="1" x14ac:dyDescent="0.2"/>
    <row r="177" spans="1:11" s="99" customFormat="1" x14ac:dyDescent="0.2"/>
    <row r="178" spans="1:11" s="99" customFormat="1" x14ac:dyDescent="0.2"/>
    <row r="179" spans="1:11" s="99" customFormat="1" x14ac:dyDescent="0.2"/>
    <row r="180" spans="1:11" s="99" customFormat="1" x14ac:dyDescent="0.2"/>
    <row r="181" spans="1:11" s="99" customFormat="1" x14ac:dyDescent="0.2"/>
    <row r="185" spans="1:11" ht="26.25" customHeight="1" x14ac:dyDescent="0.2">
      <c r="A185" s="118" t="s">
        <v>1427</v>
      </c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</row>
    <row r="186" spans="1:11" ht="39.75" customHeight="1" x14ac:dyDescent="0.25">
      <c r="A186" s="114" t="s">
        <v>1428</v>
      </c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</row>
    <row r="187" spans="1:11" ht="19.5" customHeight="1" thickBot="1" x14ac:dyDescent="0.25">
      <c r="A187" s="10" t="s">
        <v>2028</v>
      </c>
      <c r="K187" s="64" t="s">
        <v>2029</v>
      </c>
    </row>
    <row r="188" spans="1:11" ht="19.5" customHeight="1" thickTop="1" x14ac:dyDescent="0.25">
      <c r="A188" s="111" t="s">
        <v>0</v>
      </c>
      <c r="B188" s="110" t="s">
        <v>1</v>
      </c>
      <c r="C188" s="110"/>
      <c r="D188" s="110"/>
      <c r="E188" s="110" t="s">
        <v>2</v>
      </c>
      <c r="F188" s="110"/>
      <c r="G188" s="110"/>
      <c r="H188" s="110" t="s">
        <v>3</v>
      </c>
      <c r="I188" s="110"/>
      <c r="J188" s="110"/>
      <c r="K188" s="111" t="s">
        <v>4</v>
      </c>
    </row>
    <row r="189" spans="1:11" ht="19.5" customHeight="1" x14ac:dyDescent="0.25">
      <c r="A189" s="112"/>
      <c r="B189" s="109" t="s">
        <v>5</v>
      </c>
      <c r="C189" s="109"/>
      <c r="D189" s="109"/>
      <c r="E189" s="109" t="s">
        <v>6</v>
      </c>
      <c r="F189" s="109"/>
      <c r="G189" s="109"/>
      <c r="H189" s="109" t="s">
        <v>7</v>
      </c>
      <c r="I189" s="109"/>
      <c r="J189" s="109"/>
      <c r="K189" s="112"/>
    </row>
    <row r="190" spans="1:11" ht="19.5" customHeight="1" x14ac:dyDescent="0.25">
      <c r="A190" s="112"/>
      <c r="B190" s="56" t="s">
        <v>153</v>
      </c>
      <c r="C190" s="56" t="s">
        <v>67</v>
      </c>
      <c r="D190" s="56" t="s">
        <v>10</v>
      </c>
      <c r="E190" s="56" t="s">
        <v>153</v>
      </c>
      <c r="F190" s="56" t="s">
        <v>67</v>
      </c>
      <c r="G190" s="56" t="s">
        <v>10</v>
      </c>
      <c r="H190" s="56" t="s">
        <v>153</v>
      </c>
      <c r="I190" s="56" t="s">
        <v>67</v>
      </c>
      <c r="J190" s="56" t="s">
        <v>10</v>
      </c>
      <c r="K190" s="112"/>
    </row>
    <row r="191" spans="1:11" ht="19.5" customHeight="1" thickBot="1" x14ac:dyDescent="0.3">
      <c r="A191" s="113"/>
      <c r="B191" s="6" t="s">
        <v>11</v>
      </c>
      <c r="C191" s="6" t="s">
        <v>12</v>
      </c>
      <c r="D191" s="6" t="s">
        <v>7</v>
      </c>
      <c r="E191" s="6" t="s">
        <v>11</v>
      </c>
      <c r="F191" s="6" t="s">
        <v>12</v>
      </c>
      <c r="G191" s="6" t="s">
        <v>7</v>
      </c>
      <c r="H191" s="6" t="s">
        <v>11</v>
      </c>
      <c r="I191" s="6" t="s">
        <v>12</v>
      </c>
      <c r="J191" s="6" t="s">
        <v>7</v>
      </c>
      <c r="K191" s="113"/>
    </row>
    <row r="192" spans="1:11" ht="24" customHeight="1" x14ac:dyDescent="0.2">
      <c r="A192" s="13" t="s">
        <v>13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5" t="s">
        <v>103</v>
      </c>
    </row>
    <row r="193" spans="1:11" ht="24" customHeight="1" x14ac:dyDescent="0.2">
      <c r="A193" s="13" t="s">
        <v>1197</v>
      </c>
      <c r="B193" s="14">
        <v>1836</v>
      </c>
      <c r="C193" s="14">
        <v>1096</v>
      </c>
      <c r="D193" s="14">
        <f>SUM(B193:C193)</f>
        <v>2932</v>
      </c>
      <c r="E193" s="14">
        <v>5</v>
      </c>
      <c r="F193" s="14">
        <v>3</v>
      </c>
      <c r="G193" s="14">
        <f>SUM(E193:F193)</f>
        <v>8</v>
      </c>
      <c r="H193" s="14">
        <f>SUM(E193,B193)</f>
        <v>1841</v>
      </c>
      <c r="I193" s="14">
        <f>SUM(F193,C193)</f>
        <v>1099</v>
      </c>
      <c r="J193" s="14">
        <f>SUM(H193:I193)</f>
        <v>2940</v>
      </c>
      <c r="K193" s="15" t="s">
        <v>1198</v>
      </c>
    </row>
    <row r="194" spans="1:11" ht="24" customHeight="1" x14ac:dyDescent="0.2">
      <c r="A194" s="13" t="s">
        <v>1199</v>
      </c>
      <c r="B194" s="14">
        <v>1595</v>
      </c>
      <c r="C194" s="14">
        <v>995</v>
      </c>
      <c r="D194" s="14">
        <f t="shared" ref="D194:D206" si="45">SUM(B194:C194)</f>
        <v>2590</v>
      </c>
      <c r="E194" s="14">
        <v>0</v>
      </c>
      <c r="F194" s="14">
        <v>3</v>
      </c>
      <c r="G194" s="14">
        <f t="shared" ref="G194:G206" si="46">SUM(E194:F194)</f>
        <v>3</v>
      </c>
      <c r="H194" s="14">
        <f t="shared" ref="H194:I206" si="47">SUM(E194,B194)</f>
        <v>1595</v>
      </c>
      <c r="I194" s="14">
        <f t="shared" si="47"/>
        <v>998</v>
      </c>
      <c r="J194" s="14">
        <f t="shared" ref="J194:J206" si="48">SUM(H194:I194)</f>
        <v>2593</v>
      </c>
      <c r="K194" s="15" t="s">
        <v>1200</v>
      </c>
    </row>
    <row r="195" spans="1:11" ht="24" customHeight="1" x14ac:dyDescent="0.2">
      <c r="A195" s="13" t="s">
        <v>1201</v>
      </c>
      <c r="B195" s="14">
        <v>3157</v>
      </c>
      <c r="C195" s="14">
        <v>2051</v>
      </c>
      <c r="D195" s="14">
        <f t="shared" si="45"/>
        <v>5208</v>
      </c>
      <c r="E195" s="14">
        <v>5</v>
      </c>
      <c r="F195" s="14">
        <v>3</v>
      </c>
      <c r="G195" s="14">
        <f t="shared" si="46"/>
        <v>8</v>
      </c>
      <c r="H195" s="14">
        <f t="shared" si="47"/>
        <v>3162</v>
      </c>
      <c r="I195" s="14">
        <f t="shared" si="47"/>
        <v>2054</v>
      </c>
      <c r="J195" s="14">
        <f t="shared" si="48"/>
        <v>5216</v>
      </c>
      <c r="K195" s="15" t="s">
        <v>1202</v>
      </c>
    </row>
    <row r="196" spans="1:11" ht="24" customHeight="1" x14ac:dyDescent="0.2">
      <c r="A196" s="13" t="s">
        <v>1203</v>
      </c>
      <c r="B196" s="14">
        <v>2437</v>
      </c>
      <c r="C196" s="14">
        <v>1960</v>
      </c>
      <c r="D196" s="14">
        <f t="shared" si="45"/>
        <v>4397</v>
      </c>
      <c r="E196" s="14">
        <v>1</v>
      </c>
      <c r="F196" s="14">
        <v>2</v>
      </c>
      <c r="G196" s="14">
        <f t="shared" si="46"/>
        <v>3</v>
      </c>
      <c r="H196" s="14">
        <f t="shared" si="47"/>
        <v>2438</v>
      </c>
      <c r="I196" s="14">
        <f t="shared" si="47"/>
        <v>1962</v>
      </c>
      <c r="J196" s="14">
        <f t="shared" si="48"/>
        <v>4400</v>
      </c>
      <c r="K196" s="15" t="s">
        <v>1204</v>
      </c>
    </row>
    <row r="197" spans="1:11" ht="24" customHeight="1" x14ac:dyDescent="0.2">
      <c r="A197" s="13" t="s">
        <v>1205</v>
      </c>
      <c r="B197" s="14">
        <v>2229</v>
      </c>
      <c r="C197" s="14">
        <v>1289</v>
      </c>
      <c r="D197" s="14">
        <f t="shared" si="45"/>
        <v>3518</v>
      </c>
      <c r="E197" s="14">
        <v>4</v>
      </c>
      <c r="F197" s="14">
        <v>0</v>
      </c>
      <c r="G197" s="14">
        <f t="shared" si="46"/>
        <v>4</v>
      </c>
      <c r="H197" s="14">
        <f t="shared" si="47"/>
        <v>2233</v>
      </c>
      <c r="I197" s="14">
        <f t="shared" si="47"/>
        <v>1289</v>
      </c>
      <c r="J197" s="14">
        <f t="shared" si="48"/>
        <v>3522</v>
      </c>
      <c r="K197" s="15" t="s">
        <v>1206</v>
      </c>
    </row>
    <row r="198" spans="1:11" ht="24" customHeight="1" x14ac:dyDescent="0.2">
      <c r="A198" s="13" t="s">
        <v>1207</v>
      </c>
      <c r="B198" s="14">
        <v>190</v>
      </c>
      <c r="C198" s="14">
        <v>498</v>
      </c>
      <c r="D198" s="14">
        <f t="shared" si="45"/>
        <v>688</v>
      </c>
      <c r="E198" s="14">
        <v>0</v>
      </c>
      <c r="F198" s="14">
        <v>0</v>
      </c>
      <c r="G198" s="14">
        <f t="shared" si="46"/>
        <v>0</v>
      </c>
      <c r="H198" s="14">
        <f t="shared" si="47"/>
        <v>190</v>
      </c>
      <c r="I198" s="14">
        <f t="shared" si="47"/>
        <v>498</v>
      </c>
      <c r="J198" s="14">
        <f t="shared" si="48"/>
        <v>688</v>
      </c>
      <c r="K198" s="15" t="s">
        <v>1208</v>
      </c>
    </row>
    <row r="199" spans="1:11" ht="24" customHeight="1" x14ac:dyDescent="0.2">
      <c r="A199" s="13" t="s">
        <v>1209</v>
      </c>
      <c r="B199" s="14">
        <v>1063</v>
      </c>
      <c r="C199" s="14">
        <v>628</v>
      </c>
      <c r="D199" s="14">
        <f t="shared" si="45"/>
        <v>1691</v>
      </c>
      <c r="E199" s="14">
        <v>0</v>
      </c>
      <c r="F199" s="14">
        <v>0</v>
      </c>
      <c r="G199" s="14">
        <f t="shared" si="46"/>
        <v>0</v>
      </c>
      <c r="H199" s="14">
        <f t="shared" si="47"/>
        <v>1063</v>
      </c>
      <c r="I199" s="14">
        <f t="shared" si="47"/>
        <v>628</v>
      </c>
      <c r="J199" s="14">
        <f t="shared" si="48"/>
        <v>1691</v>
      </c>
      <c r="K199" s="15" t="s">
        <v>1210</v>
      </c>
    </row>
    <row r="200" spans="1:11" ht="24" customHeight="1" x14ac:dyDescent="0.2">
      <c r="A200" s="13" t="s">
        <v>1211</v>
      </c>
      <c r="B200" s="14">
        <v>1319</v>
      </c>
      <c r="C200" s="14">
        <v>1322</v>
      </c>
      <c r="D200" s="14">
        <f t="shared" si="45"/>
        <v>2641</v>
      </c>
      <c r="E200" s="14">
        <v>1</v>
      </c>
      <c r="F200" s="14">
        <v>0</v>
      </c>
      <c r="G200" s="14">
        <f t="shared" si="46"/>
        <v>1</v>
      </c>
      <c r="H200" s="14">
        <f t="shared" si="47"/>
        <v>1320</v>
      </c>
      <c r="I200" s="14">
        <f t="shared" si="47"/>
        <v>1322</v>
      </c>
      <c r="J200" s="14">
        <f t="shared" si="48"/>
        <v>2642</v>
      </c>
      <c r="K200" s="15" t="s">
        <v>1212</v>
      </c>
    </row>
    <row r="201" spans="1:11" ht="24" customHeight="1" x14ac:dyDescent="0.2">
      <c r="A201" s="13" t="s">
        <v>1213</v>
      </c>
      <c r="B201" s="14">
        <v>1103</v>
      </c>
      <c r="C201" s="14">
        <v>331</v>
      </c>
      <c r="D201" s="14">
        <f t="shared" si="45"/>
        <v>1434</v>
      </c>
      <c r="E201" s="14">
        <v>0</v>
      </c>
      <c r="F201" s="14">
        <v>1</v>
      </c>
      <c r="G201" s="14">
        <f t="shared" si="46"/>
        <v>1</v>
      </c>
      <c r="H201" s="14">
        <f t="shared" si="47"/>
        <v>1103</v>
      </c>
      <c r="I201" s="14">
        <f t="shared" si="47"/>
        <v>332</v>
      </c>
      <c r="J201" s="14">
        <f t="shared" si="48"/>
        <v>1435</v>
      </c>
      <c r="K201" s="15" t="s">
        <v>1214</v>
      </c>
    </row>
    <row r="202" spans="1:11" ht="24" customHeight="1" x14ac:dyDescent="0.2">
      <c r="A202" s="13" t="s">
        <v>1215</v>
      </c>
      <c r="B202" s="14">
        <v>2404</v>
      </c>
      <c r="C202" s="14">
        <v>1219</v>
      </c>
      <c r="D202" s="14">
        <f t="shared" si="45"/>
        <v>3623</v>
      </c>
      <c r="E202" s="14">
        <v>0</v>
      </c>
      <c r="F202" s="14">
        <v>3</v>
      </c>
      <c r="G202" s="14">
        <f t="shared" si="46"/>
        <v>3</v>
      </c>
      <c r="H202" s="14">
        <f t="shared" si="47"/>
        <v>2404</v>
      </c>
      <c r="I202" s="14">
        <f t="shared" si="47"/>
        <v>1222</v>
      </c>
      <c r="J202" s="14">
        <f t="shared" si="48"/>
        <v>3626</v>
      </c>
      <c r="K202" s="15" t="s">
        <v>1315</v>
      </c>
    </row>
    <row r="203" spans="1:11" ht="24" customHeight="1" x14ac:dyDescent="0.2">
      <c r="A203" s="13" t="s">
        <v>1217</v>
      </c>
      <c r="B203" s="14">
        <v>2023</v>
      </c>
      <c r="C203" s="14">
        <v>1115</v>
      </c>
      <c r="D203" s="14">
        <f t="shared" si="45"/>
        <v>3138</v>
      </c>
      <c r="E203" s="14">
        <v>0</v>
      </c>
      <c r="F203" s="14">
        <v>0</v>
      </c>
      <c r="G203" s="14">
        <f t="shared" si="46"/>
        <v>0</v>
      </c>
      <c r="H203" s="14">
        <f t="shared" si="47"/>
        <v>2023</v>
      </c>
      <c r="I203" s="14">
        <f t="shared" si="47"/>
        <v>1115</v>
      </c>
      <c r="J203" s="14">
        <f t="shared" si="48"/>
        <v>3138</v>
      </c>
      <c r="K203" s="15" t="s">
        <v>1218</v>
      </c>
    </row>
    <row r="204" spans="1:11" ht="24" customHeight="1" x14ac:dyDescent="0.2">
      <c r="A204" s="13" t="s">
        <v>1219</v>
      </c>
      <c r="B204" s="14">
        <v>1103</v>
      </c>
      <c r="C204" s="14">
        <v>536</v>
      </c>
      <c r="D204" s="14">
        <f t="shared" si="45"/>
        <v>1639</v>
      </c>
      <c r="E204" s="14">
        <v>0</v>
      </c>
      <c r="F204" s="14">
        <v>0</v>
      </c>
      <c r="G204" s="14">
        <f t="shared" si="46"/>
        <v>0</v>
      </c>
      <c r="H204" s="14">
        <f t="shared" si="47"/>
        <v>1103</v>
      </c>
      <c r="I204" s="14">
        <f t="shared" si="47"/>
        <v>536</v>
      </c>
      <c r="J204" s="14">
        <f t="shared" si="48"/>
        <v>1639</v>
      </c>
      <c r="K204" s="15" t="s">
        <v>1220</v>
      </c>
    </row>
    <row r="205" spans="1:11" ht="24" customHeight="1" x14ac:dyDescent="0.2">
      <c r="A205" s="13" t="s">
        <v>1221</v>
      </c>
      <c r="B205" s="14">
        <v>1047</v>
      </c>
      <c r="C205" s="14">
        <v>861</v>
      </c>
      <c r="D205" s="14">
        <f t="shared" si="45"/>
        <v>1908</v>
      </c>
      <c r="E205" s="14">
        <v>0</v>
      </c>
      <c r="F205" s="14">
        <v>0</v>
      </c>
      <c r="G205" s="14">
        <f t="shared" si="46"/>
        <v>0</v>
      </c>
      <c r="H205" s="14">
        <f t="shared" si="47"/>
        <v>1047</v>
      </c>
      <c r="I205" s="14">
        <f t="shared" si="47"/>
        <v>861</v>
      </c>
      <c r="J205" s="14">
        <f t="shared" si="48"/>
        <v>1908</v>
      </c>
      <c r="K205" s="15" t="s">
        <v>1222</v>
      </c>
    </row>
    <row r="206" spans="1:11" ht="24" customHeight="1" thickBot="1" x14ac:dyDescent="0.25">
      <c r="A206" s="22" t="s">
        <v>1223</v>
      </c>
      <c r="B206" s="23">
        <v>729</v>
      </c>
      <c r="C206" s="23">
        <v>631</v>
      </c>
      <c r="D206" s="23">
        <f t="shared" si="45"/>
        <v>1360</v>
      </c>
      <c r="E206" s="23">
        <v>0</v>
      </c>
      <c r="F206" s="23">
        <v>0</v>
      </c>
      <c r="G206" s="23">
        <f t="shared" si="46"/>
        <v>0</v>
      </c>
      <c r="H206" s="23">
        <f t="shared" si="47"/>
        <v>729</v>
      </c>
      <c r="I206" s="23">
        <f t="shared" si="47"/>
        <v>631</v>
      </c>
      <c r="J206" s="23">
        <f t="shared" si="48"/>
        <v>1360</v>
      </c>
      <c r="K206" s="24" t="s">
        <v>1316</v>
      </c>
    </row>
    <row r="207" spans="1:11" ht="21.75" customHeight="1" thickTop="1" x14ac:dyDescent="0.2"/>
    <row r="208" spans="1:11" ht="21.75" customHeight="1" x14ac:dyDescent="0.2"/>
    <row r="209" spans="1:11" ht="21.75" customHeight="1" x14ac:dyDescent="0.2"/>
    <row r="210" spans="1:11" ht="21.75" customHeight="1" x14ac:dyDescent="0.2"/>
    <row r="211" spans="1:11" ht="21.75" customHeight="1" x14ac:dyDescent="0.2"/>
    <row r="212" spans="1:11" ht="21.75" customHeight="1" x14ac:dyDescent="0.2"/>
    <row r="213" spans="1:11" ht="21.75" customHeight="1" thickBot="1" x14ac:dyDescent="0.25">
      <c r="A213" s="10" t="s">
        <v>2030</v>
      </c>
      <c r="K213" s="65" t="s">
        <v>2031</v>
      </c>
    </row>
    <row r="214" spans="1:11" ht="21.75" customHeight="1" thickTop="1" x14ac:dyDescent="0.25">
      <c r="A214" s="111" t="s">
        <v>0</v>
      </c>
      <c r="B214" s="110" t="s">
        <v>1</v>
      </c>
      <c r="C214" s="110"/>
      <c r="D214" s="110"/>
      <c r="E214" s="110" t="s">
        <v>2</v>
      </c>
      <c r="F214" s="110"/>
      <c r="G214" s="110"/>
      <c r="H214" s="110" t="s">
        <v>3</v>
      </c>
      <c r="I214" s="110"/>
      <c r="J214" s="110"/>
      <c r="K214" s="111" t="s">
        <v>4</v>
      </c>
    </row>
    <row r="215" spans="1:11" ht="21.75" customHeight="1" x14ac:dyDescent="0.25">
      <c r="A215" s="112"/>
      <c r="B215" s="109" t="s">
        <v>5</v>
      </c>
      <c r="C215" s="109"/>
      <c r="D215" s="109"/>
      <c r="E215" s="109" t="s">
        <v>6</v>
      </c>
      <c r="F215" s="109"/>
      <c r="G215" s="109"/>
      <c r="H215" s="109" t="s">
        <v>7</v>
      </c>
      <c r="I215" s="109"/>
      <c r="J215" s="109"/>
      <c r="K215" s="112"/>
    </row>
    <row r="216" spans="1:11" ht="21.75" customHeight="1" x14ac:dyDescent="0.25">
      <c r="A216" s="112"/>
      <c r="B216" s="56" t="s">
        <v>153</v>
      </c>
      <c r="C216" s="56" t="s">
        <v>67</v>
      </c>
      <c r="D216" s="56" t="s">
        <v>10</v>
      </c>
      <c r="E216" s="56" t="s">
        <v>153</v>
      </c>
      <c r="F216" s="56" t="s">
        <v>67</v>
      </c>
      <c r="G216" s="56" t="s">
        <v>10</v>
      </c>
      <c r="H216" s="56" t="s">
        <v>153</v>
      </c>
      <c r="I216" s="56" t="s">
        <v>67</v>
      </c>
      <c r="J216" s="56" t="s">
        <v>10</v>
      </c>
      <c r="K216" s="112"/>
    </row>
    <row r="217" spans="1:11" ht="21.75" customHeight="1" thickBot="1" x14ac:dyDescent="0.3">
      <c r="A217" s="113"/>
      <c r="B217" s="6" t="s">
        <v>11</v>
      </c>
      <c r="C217" s="6" t="s">
        <v>12</v>
      </c>
      <c r="D217" s="6" t="s">
        <v>7</v>
      </c>
      <c r="E217" s="6" t="s">
        <v>11</v>
      </c>
      <c r="F217" s="6" t="s">
        <v>12</v>
      </c>
      <c r="G217" s="6" t="s">
        <v>7</v>
      </c>
      <c r="H217" s="6" t="s">
        <v>11</v>
      </c>
      <c r="I217" s="6" t="s">
        <v>12</v>
      </c>
      <c r="J217" s="6" t="s">
        <v>7</v>
      </c>
      <c r="K217" s="113"/>
    </row>
    <row r="218" spans="1:11" ht="21.75" customHeight="1" x14ac:dyDescent="0.2">
      <c r="A218" s="13" t="s">
        <v>1317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5" t="s">
        <v>1318</v>
      </c>
    </row>
    <row r="219" spans="1:11" ht="21.75" customHeight="1" x14ac:dyDescent="0.2">
      <c r="A219" s="13" t="s">
        <v>1227</v>
      </c>
      <c r="B219" s="14">
        <v>124</v>
      </c>
      <c r="C219" s="14">
        <v>137</v>
      </c>
      <c r="D219" s="14">
        <f>SUM(B219:C219)</f>
        <v>261</v>
      </c>
      <c r="E219" s="14">
        <v>0</v>
      </c>
      <c r="F219" s="14">
        <v>0</v>
      </c>
      <c r="G219" s="14">
        <f>SUM(E219:F219)</f>
        <v>0</v>
      </c>
      <c r="H219" s="14">
        <f>SUM(E219,B219)</f>
        <v>124</v>
      </c>
      <c r="I219" s="14">
        <f>SUM(F219,C219)</f>
        <v>137</v>
      </c>
      <c r="J219" s="14">
        <f>SUM(H219:I219)</f>
        <v>261</v>
      </c>
      <c r="K219" s="15" t="s">
        <v>1429</v>
      </c>
    </row>
    <row r="220" spans="1:11" ht="21.75" customHeight="1" x14ac:dyDescent="0.2">
      <c r="A220" s="13" t="s">
        <v>1229</v>
      </c>
      <c r="B220" s="14">
        <v>223</v>
      </c>
      <c r="C220" s="14">
        <v>164</v>
      </c>
      <c r="D220" s="14">
        <f t="shared" ref="D220:D222" si="49">SUM(B220:C220)</f>
        <v>387</v>
      </c>
      <c r="E220" s="14">
        <v>0</v>
      </c>
      <c r="F220" s="14">
        <v>0</v>
      </c>
      <c r="G220" s="14">
        <f t="shared" ref="G220:G223" si="50">SUM(E220:F220)</f>
        <v>0</v>
      </c>
      <c r="H220" s="14">
        <f t="shared" ref="H220:I223" si="51">SUM(E220,B220)</f>
        <v>223</v>
      </c>
      <c r="I220" s="14">
        <f t="shared" si="51"/>
        <v>164</v>
      </c>
      <c r="J220" s="14">
        <f t="shared" ref="J220:J223" si="52">SUM(H220:I220)</f>
        <v>387</v>
      </c>
      <c r="K220" s="15" t="s">
        <v>1430</v>
      </c>
    </row>
    <row r="221" spans="1:11" ht="21.75" customHeight="1" x14ac:dyDescent="0.2">
      <c r="A221" s="13" t="s">
        <v>1231</v>
      </c>
      <c r="B221" s="14">
        <v>447</v>
      </c>
      <c r="C221" s="14">
        <v>181</v>
      </c>
      <c r="D221" s="14">
        <f t="shared" si="49"/>
        <v>628</v>
      </c>
      <c r="E221" s="14">
        <v>0</v>
      </c>
      <c r="F221" s="14">
        <v>0</v>
      </c>
      <c r="G221" s="14">
        <f t="shared" si="50"/>
        <v>0</v>
      </c>
      <c r="H221" s="14">
        <f t="shared" si="51"/>
        <v>447</v>
      </c>
      <c r="I221" s="14">
        <f t="shared" si="51"/>
        <v>181</v>
      </c>
      <c r="J221" s="14">
        <f t="shared" si="52"/>
        <v>628</v>
      </c>
      <c r="K221" s="15" t="s">
        <v>1380</v>
      </c>
    </row>
    <row r="222" spans="1:11" ht="21.75" customHeight="1" x14ac:dyDescent="0.2">
      <c r="A222" s="13" t="s">
        <v>1235</v>
      </c>
      <c r="B222" s="14">
        <f>SUM(B219:B221)</f>
        <v>794</v>
      </c>
      <c r="C222" s="14">
        <f t="shared" ref="C222:F222" si="53">SUM(C219:C221)</f>
        <v>482</v>
      </c>
      <c r="D222" s="14">
        <f t="shared" si="49"/>
        <v>1276</v>
      </c>
      <c r="E222" s="14">
        <f t="shared" si="53"/>
        <v>0</v>
      </c>
      <c r="F222" s="14">
        <f t="shared" si="53"/>
        <v>0</v>
      </c>
      <c r="G222" s="14">
        <f t="shared" si="50"/>
        <v>0</v>
      </c>
      <c r="H222" s="14">
        <f t="shared" si="51"/>
        <v>794</v>
      </c>
      <c r="I222" s="14">
        <f t="shared" si="51"/>
        <v>482</v>
      </c>
      <c r="J222" s="14">
        <f t="shared" si="52"/>
        <v>1276</v>
      </c>
      <c r="K222" s="15" t="s">
        <v>1319</v>
      </c>
    </row>
    <row r="223" spans="1:11" ht="21.75" customHeight="1" x14ac:dyDescent="0.2">
      <c r="A223" s="13" t="s">
        <v>1237</v>
      </c>
      <c r="B223" s="14">
        <v>154</v>
      </c>
      <c r="C223" s="14">
        <v>106</v>
      </c>
      <c r="D223" s="14">
        <v>260</v>
      </c>
      <c r="E223" s="14">
        <v>0</v>
      </c>
      <c r="F223" s="14">
        <v>0</v>
      </c>
      <c r="G223" s="14">
        <f t="shared" si="50"/>
        <v>0</v>
      </c>
      <c r="H223" s="14">
        <f t="shared" si="51"/>
        <v>154</v>
      </c>
      <c r="I223" s="14">
        <f t="shared" si="51"/>
        <v>106</v>
      </c>
      <c r="J223" s="14">
        <f t="shared" si="52"/>
        <v>260</v>
      </c>
      <c r="K223" s="15" t="s">
        <v>1426</v>
      </c>
    </row>
    <row r="224" spans="1:11" ht="21.75" customHeight="1" x14ac:dyDescent="0.2">
      <c r="A224" s="13" t="s">
        <v>1239</v>
      </c>
      <c r="B224" s="14"/>
      <c r="C224" s="14"/>
      <c r="D224" s="14"/>
      <c r="E224" s="14"/>
      <c r="F224" s="14"/>
      <c r="G224" s="14"/>
      <c r="H224" s="14"/>
      <c r="I224" s="14"/>
      <c r="J224" s="14"/>
      <c r="K224" s="15" t="s">
        <v>1421</v>
      </c>
    </row>
    <row r="225" spans="1:11" ht="21.75" customHeight="1" x14ac:dyDescent="0.2">
      <c r="A225" s="13" t="s">
        <v>1241</v>
      </c>
      <c r="B225" s="14">
        <v>52</v>
      </c>
      <c r="C225" s="14">
        <v>41</v>
      </c>
      <c r="D225" s="14">
        <f>SUM(B225:C225)</f>
        <v>93</v>
      </c>
      <c r="E225" s="14">
        <v>0</v>
      </c>
      <c r="F225" s="14">
        <v>0</v>
      </c>
      <c r="G225" s="14">
        <f>SUM(E225:F225)</f>
        <v>0</v>
      </c>
      <c r="H225" s="14">
        <f>SUM(E225,B225)</f>
        <v>52</v>
      </c>
      <c r="I225" s="14">
        <f>SUM(F225,C225)</f>
        <v>41</v>
      </c>
      <c r="J225" s="14">
        <f>SUM(H225:I225)</f>
        <v>93</v>
      </c>
      <c r="K225" s="15" t="s">
        <v>783</v>
      </c>
    </row>
    <row r="226" spans="1:11" ht="21.75" customHeight="1" x14ac:dyDescent="0.2">
      <c r="A226" s="13" t="s">
        <v>869</v>
      </c>
      <c r="B226" s="14">
        <v>848</v>
      </c>
      <c r="C226" s="14">
        <v>772</v>
      </c>
      <c r="D226" s="14">
        <f t="shared" ref="D226:D236" si="54">SUM(B226:C226)</f>
        <v>1620</v>
      </c>
      <c r="E226" s="14">
        <v>0</v>
      </c>
      <c r="F226" s="14">
        <v>0</v>
      </c>
      <c r="G226" s="14">
        <f t="shared" ref="G226:G236" si="55">SUM(E226:F226)</f>
        <v>0</v>
      </c>
      <c r="H226" s="14">
        <f t="shared" ref="H226:I236" si="56">SUM(E226,B226)</f>
        <v>848</v>
      </c>
      <c r="I226" s="14">
        <f t="shared" si="56"/>
        <v>772</v>
      </c>
      <c r="J226" s="14">
        <f t="shared" ref="J226:J236" si="57">SUM(H226:I226)</f>
        <v>1620</v>
      </c>
      <c r="K226" s="15" t="s">
        <v>1431</v>
      </c>
    </row>
    <row r="227" spans="1:11" ht="21.75" customHeight="1" x14ac:dyDescent="0.2">
      <c r="A227" s="13" t="s">
        <v>298</v>
      </c>
      <c r="B227" s="14">
        <v>1146</v>
      </c>
      <c r="C227" s="14">
        <v>528</v>
      </c>
      <c r="D227" s="14">
        <f t="shared" si="54"/>
        <v>1674</v>
      </c>
      <c r="E227" s="14">
        <v>0</v>
      </c>
      <c r="F227" s="14">
        <v>0</v>
      </c>
      <c r="G227" s="14">
        <f t="shared" si="55"/>
        <v>0</v>
      </c>
      <c r="H227" s="14">
        <f t="shared" si="56"/>
        <v>1146</v>
      </c>
      <c r="I227" s="14">
        <f t="shared" si="56"/>
        <v>528</v>
      </c>
      <c r="J227" s="14">
        <f t="shared" si="57"/>
        <v>1674</v>
      </c>
      <c r="K227" s="15" t="s">
        <v>1432</v>
      </c>
    </row>
    <row r="228" spans="1:11" ht="21.75" customHeight="1" x14ac:dyDescent="0.2">
      <c r="A228" s="13" t="s">
        <v>1244</v>
      </c>
      <c r="B228" s="14">
        <v>2046</v>
      </c>
      <c r="C228" s="14">
        <v>1341</v>
      </c>
      <c r="D228" s="14">
        <f t="shared" si="54"/>
        <v>3387</v>
      </c>
      <c r="E228" s="14">
        <v>0</v>
      </c>
      <c r="F228" s="14">
        <v>0</v>
      </c>
      <c r="G228" s="14">
        <f t="shared" si="55"/>
        <v>0</v>
      </c>
      <c r="H228" s="14">
        <f t="shared" si="56"/>
        <v>2046</v>
      </c>
      <c r="I228" s="14">
        <f t="shared" si="56"/>
        <v>1341</v>
      </c>
      <c r="J228" s="14">
        <f t="shared" si="57"/>
        <v>3387</v>
      </c>
      <c r="K228" s="15" t="s">
        <v>1384</v>
      </c>
    </row>
    <row r="229" spans="1:11" ht="21.75" customHeight="1" x14ac:dyDescent="0.2">
      <c r="A229" s="13" t="s">
        <v>1246</v>
      </c>
      <c r="B229" s="14">
        <v>738</v>
      </c>
      <c r="C229" s="14">
        <v>1005</v>
      </c>
      <c r="D229" s="14">
        <f t="shared" si="54"/>
        <v>1743</v>
      </c>
      <c r="E229" s="14">
        <v>0</v>
      </c>
      <c r="F229" s="14">
        <v>0</v>
      </c>
      <c r="G229" s="14">
        <f t="shared" si="55"/>
        <v>0</v>
      </c>
      <c r="H229" s="14">
        <f t="shared" si="56"/>
        <v>738</v>
      </c>
      <c r="I229" s="14">
        <f t="shared" si="56"/>
        <v>1005</v>
      </c>
      <c r="J229" s="14">
        <f t="shared" si="57"/>
        <v>1743</v>
      </c>
      <c r="K229" s="15" t="s">
        <v>1247</v>
      </c>
    </row>
    <row r="230" spans="1:11" ht="21.75" customHeight="1" x14ac:dyDescent="0.2">
      <c r="A230" s="13" t="s">
        <v>1248</v>
      </c>
      <c r="B230" s="14">
        <v>557</v>
      </c>
      <c r="C230" s="14">
        <v>243</v>
      </c>
      <c r="D230" s="14">
        <f t="shared" si="54"/>
        <v>800</v>
      </c>
      <c r="E230" s="14">
        <v>0</v>
      </c>
      <c r="F230" s="14">
        <v>0</v>
      </c>
      <c r="G230" s="14">
        <f t="shared" si="55"/>
        <v>0</v>
      </c>
      <c r="H230" s="14">
        <f t="shared" si="56"/>
        <v>557</v>
      </c>
      <c r="I230" s="14">
        <f t="shared" si="56"/>
        <v>243</v>
      </c>
      <c r="J230" s="14">
        <f t="shared" si="57"/>
        <v>800</v>
      </c>
      <c r="K230" s="15" t="s">
        <v>1249</v>
      </c>
    </row>
    <row r="231" spans="1:11" ht="21.75" customHeight="1" x14ac:dyDescent="0.2">
      <c r="A231" s="13" t="s">
        <v>1323</v>
      </c>
      <c r="B231" s="14">
        <v>133</v>
      </c>
      <c r="C231" s="14">
        <v>172</v>
      </c>
      <c r="D231" s="14">
        <f t="shared" si="54"/>
        <v>305</v>
      </c>
      <c r="E231" s="14">
        <v>0</v>
      </c>
      <c r="F231" s="14">
        <v>0</v>
      </c>
      <c r="G231" s="14">
        <f t="shared" si="55"/>
        <v>0</v>
      </c>
      <c r="H231" s="14">
        <f t="shared" si="56"/>
        <v>133</v>
      </c>
      <c r="I231" s="14">
        <f t="shared" si="56"/>
        <v>172</v>
      </c>
      <c r="J231" s="14">
        <f t="shared" si="57"/>
        <v>305</v>
      </c>
      <c r="K231" s="15" t="s">
        <v>1251</v>
      </c>
    </row>
    <row r="232" spans="1:11" ht="21.75" customHeight="1" x14ac:dyDescent="0.2">
      <c r="A232" s="13" t="s">
        <v>1388</v>
      </c>
      <c r="B232" s="14">
        <v>924</v>
      </c>
      <c r="C232" s="14">
        <v>503</v>
      </c>
      <c r="D232" s="14">
        <f t="shared" si="54"/>
        <v>1427</v>
      </c>
      <c r="E232" s="14">
        <v>0</v>
      </c>
      <c r="F232" s="14">
        <v>0</v>
      </c>
      <c r="G232" s="14">
        <f t="shared" si="55"/>
        <v>0</v>
      </c>
      <c r="H232" s="14">
        <f t="shared" si="56"/>
        <v>924</v>
      </c>
      <c r="I232" s="14">
        <f t="shared" si="56"/>
        <v>503</v>
      </c>
      <c r="J232" s="14">
        <f t="shared" si="57"/>
        <v>1427</v>
      </c>
      <c r="K232" s="15" t="s">
        <v>1253</v>
      </c>
    </row>
    <row r="233" spans="1:11" ht="21.75" customHeight="1" x14ac:dyDescent="0.2">
      <c r="A233" s="13" t="s">
        <v>1254</v>
      </c>
      <c r="B233" s="14">
        <v>397</v>
      </c>
      <c r="C233" s="14">
        <v>267</v>
      </c>
      <c r="D233" s="14">
        <f t="shared" si="54"/>
        <v>664</v>
      </c>
      <c r="E233" s="14">
        <v>0</v>
      </c>
      <c r="F233" s="14">
        <v>0</v>
      </c>
      <c r="G233" s="14">
        <f t="shared" si="55"/>
        <v>0</v>
      </c>
      <c r="H233" s="14">
        <f t="shared" si="56"/>
        <v>397</v>
      </c>
      <c r="I233" s="14">
        <f t="shared" si="56"/>
        <v>267</v>
      </c>
      <c r="J233" s="14">
        <f t="shared" si="57"/>
        <v>664</v>
      </c>
      <c r="K233" s="15" t="s">
        <v>1255</v>
      </c>
    </row>
    <row r="234" spans="1:11" ht="21.75" customHeight="1" x14ac:dyDescent="0.2">
      <c r="A234" s="13" t="s">
        <v>1256</v>
      </c>
      <c r="B234" s="14">
        <v>151</v>
      </c>
      <c r="C234" s="14">
        <v>103</v>
      </c>
      <c r="D234" s="14">
        <f t="shared" si="54"/>
        <v>254</v>
      </c>
      <c r="E234" s="14">
        <v>0</v>
      </c>
      <c r="F234" s="14">
        <v>0</v>
      </c>
      <c r="G234" s="14">
        <f t="shared" si="55"/>
        <v>0</v>
      </c>
      <c r="H234" s="14">
        <f t="shared" si="56"/>
        <v>151</v>
      </c>
      <c r="I234" s="14">
        <f t="shared" si="56"/>
        <v>103</v>
      </c>
      <c r="J234" s="14">
        <f t="shared" si="57"/>
        <v>254</v>
      </c>
      <c r="K234" s="15" t="s">
        <v>1257</v>
      </c>
    </row>
    <row r="235" spans="1:11" ht="21.75" customHeight="1" x14ac:dyDescent="0.2">
      <c r="A235" s="13" t="s">
        <v>1258</v>
      </c>
      <c r="B235" s="14">
        <v>1432</v>
      </c>
      <c r="C235" s="14">
        <v>602</v>
      </c>
      <c r="D235" s="14">
        <f t="shared" si="54"/>
        <v>2034</v>
      </c>
      <c r="E235" s="14">
        <v>0</v>
      </c>
      <c r="F235" s="14">
        <v>0</v>
      </c>
      <c r="G235" s="14">
        <f t="shared" si="55"/>
        <v>0</v>
      </c>
      <c r="H235" s="14">
        <f t="shared" si="56"/>
        <v>1432</v>
      </c>
      <c r="I235" s="14">
        <f t="shared" si="56"/>
        <v>602</v>
      </c>
      <c r="J235" s="14">
        <f t="shared" si="57"/>
        <v>2034</v>
      </c>
      <c r="K235" s="15" t="s">
        <v>1259</v>
      </c>
    </row>
    <row r="236" spans="1:11" ht="21.75" customHeight="1" thickBot="1" x14ac:dyDescent="0.25">
      <c r="A236" s="22" t="s">
        <v>1262</v>
      </c>
      <c r="B236" s="23">
        <v>488</v>
      </c>
      <c r="C236" s="23">
        <v>298</v>
      </c>
      <c r="D236" s="23">
        <f t="shared" si="54"/>
        <v>786</v>
      </c>
      <c r="E236" s="23">
        <v>0</v>
      </c>
      <c r="F236" s="23">
        <v>0</v>
      </c>
      <c r="G236" s="23">
        <f t="shared" si="55"/>
        <v>0</v>
      </c>
      <c r="H236" s="23">
        <f t="shared" si="56"/>
        <v>488</v>
      </c>
      <c r="I236" s="23">
        <f t="shared" si="56"/>
        <v>298</v>
      </c>
      <c r="J236" s="23">
        <f t="shared" si="57"/>
        <v>786</v>
      </c>
      <c r="K236" s="24" t="s">
        <v>1263</v>
      </c>
    </row>
    <row r="237" spans="1:11" ht="21.75" customHeight="1" thickTop="1" x14ac:dyDescent="0.2"/>
    <row r="238" spans="1:11" ht="21.75" customHeight="1" x14ac:dyDescent="0.2"/>
    <row r="239" spans="1:11" ht="21.75" customHeight="1" x14ac:dyDescent="0.2"/>
    <row r="240" spans="1:11" ht="21.75" customHeight="1" x14ac:dyDescent="0.2"/>
    <row r="241" spans="1:11" ht="21.75" customHeight="1" x14ac:dyDescent="0.2"/>
    <row r="242" spans="1:11" ht="21.75" customHeight="1" x14ac:dyDescent="0.2"/>
    <row r="243" spans="1:11" ht="21.75" customHeight="1" x14ac:dyDescent="0.2"/>
    <row r="244" spans="1:11" ht="21.75" customHeight="1" thickBot="1" x14ac:dyDescent="0.25">
      <c r="A244" s="10" t="s">
        <v>2030</v>
      </c>
      <c r="K244" s="65" t="s">
        <v>2031</v>
      </c>
    </row>
    <row r="245" spans="1:11" ht="18" customHeight="1" thickTop="1" x14ac:dyDescent="0.25">
      <c r="A245" s="111" t="s">
        <v>0</v>
      </c>
      <c r="B245" s="110" t="s">
        <v>1</v>
      </c>
      <c r="C245" s="110"/>
      <c r="D245" s="110"/>
      <c r="E245" s="110" t="s">
        <v>2</v>
      </c>
      <c r="F245" s="110"/>
      <c r="G245" s="110"/>
      <c r="H245" s="110" t="s">
        <v>3</v>
      </c>
      <c r="I245" s="110"/>
      <c r="J245" s="110"/>
      <c r="K245" s="111" t="s">
        <v>4</v>
      </c>
    </row>
    <row r="246" spans="1:11" ht="18" customHeight="1" x14ac:dyDescent="0.25">
      <c r="A246" s="112"/>
      <c r="B246" s="109" t="s">
        <v>5</v>
      </c>
      <c r="C246" s="109"/>
      <c r="D246" s="109"/>
      <c r="E246" s="109" t="s">
        <v>6</v>
      </c>
      <c r="F246" s="109"/>
      <c r="G246" s="109"/>
      <c r="H246" s="109" t="s">
        <v>7</v>
      </c>
      <c r="I246" s="109"/>
      <c r="J246" s="109"/>
      <c r="K246" s="112"/>
    </row>
    <row r="247" spans="1:11" ht="18" customHeight="1" x14ac:dyDescent="0.25">
      <c r="A247" s="112"/>
      <c r="B247" s="56" t="s">
        <v>153</v>
      </c>
      <c r="C247" s="56" t="s">
        <v>67</v>
      </c>
      <c r="D247" s="56" t="s">
        <v>10</v>
      </c>
      <c r="E247" s="56" t="s">
        <v>153</v>
      </c>
      <c r="F247" s="56" t="s">
        <v>67</v>
      </c>
      <c r="G247" s="56" t="s">
        <v>10</v>
      </c>
      <c r="H247" s="56" t="s">
        <v>153</v>
      </c>
      <c r="I247" s="56" t="s">
        <v>67</v>
      </c>
      <c r="J247" s="56" t="s">
        <v>10</v>
      </c>
      <c r="K247" s="112"/>
    </row>
    <row r="248" spans="1:11" ht="18" customHeight="1" thickBot="1" x14ac:dyDescent="0.3">
      <c r="A248" s="113"/>
      <c r="B248" s="6" t="s">
        <v>11</v>
      </c>
      <c r="C248" s="6" t="s">
        <v>12</v>
      </c>
      <c r="D248" s="6" t="s">
        <v>7</v>
      </c>
      <c r="E248" s="6" t="s">
        <v>11</v>
      </c>
      <c r="F248" s="6" t="s">
        <v>12</v>
      </c>
      <c r="G248" s="6" t="s">
        <v>7</v>
      </c>
      <c r="H248" s="6" t="s">
        <v>11</v>
      </c>
      <c r="I248" s="6" t="s">
        <v>12</v>
      </c>
      <c r="J248" s="6" t="s">
        <v>7</v>
      </c>
      <c r="K248" s="113"/>
    </row>
    <row r="249" spans="1:11" ht="18" customHeight="1" x14ac:dyDescent="0.2">
      <c r="A249" s="13" t="s">
        <v>1360</v>
      </c>
      <c r="B249" s="14">
        <v>398</v>
      </c>
      <c r="C249" s="14">
        <v>148</v>
      </c>
      <c r="D249" s="14">
        <f>SUM(B249:C249)</f>
        <v>546</v>
      </c>
      <c r="E249" s="14">
        <v>0</v>
      </c>
      <c r="F249" s="14">
        <v>1</v>
      </c>
      <c r="G249" s="14">
        <f>SUM(E249:F249)</f>
        <v>1</v>
      </c>
      <c r="H249" s="14">
        <f>SUM(E249,B249)</f>
        <v>398</v>
      </c>
      <c r="I249" s="14">
        <f t="shared" ref="I249:J262" si="58">SUM(F249,C249)</f>
        <v>149</v>
      </c>
      <c r="J249" s="14">
        <f t="shared" si="58"/>
        <v>547</v>
      </c>
      <c r="K249" s="15" t="s">
        <v>1265</v>
      </c>
    </row>
    <row r="250" spans="1:11" ht="18" customHeight="1" x14ac:dyDescent="0.2">
      <c r="A250" s="13" t="s">
        <v>1266</v>
      </c>
      <c r="B250" s="14">
        <v>555</v>
      </c>
      <c r="C250" s="14">
        <v>520</v>
      </c>
      <c r="D250" s="14">
        <f t="shared" ref="D250:D262" si="59">SUM(B250:C250)</f>
        <v>1075</v>
      </c>
      <c r="E250" s="14">
        <v>0</v>
      </c>
      <c r="F250" s="14">
        <v>1</v>
      </c>
      <c r="G250" s="14">
        <f t="shared" ref="G250:G262" si="60">SUM(E250:F250)</f>
        <v>1</v>
      </c>
      <c r="H250" s="14">
        <f t="shared" ref="H250:H256" si="61">SUM(E250,B250)</f>
        <v>555</v>
      </c>
      <c r="I250" s="14">
        <f t="shared" si="58"/>
        <v>521</v>
      </c>
      <c r="J250" s="14">
        <f t="shared" si="58"/>
        <v>1076</v>
      </c>
      <c r="K250" s="15" t="s">
        <v>1267</v>
      </c>
    </row>
    <row r="251" spans="1:11" ht="18" customHeight="1" x14ac:dyDescent="0.2">
      <c r="A251" s="13" t="s">
        <v>1268</v>
      </c>
      <c r="B251" s="14">
        <v>511</v>
      </c>
      <c r="C251" s="14">
        <v>253</v>
      </c>
      <c r="D251" s="14">
        <f t="shared" si="59"/>
        <v>764</v>
      </c>
      <c r="E251" s="14">
        <v>0</v>
      </c>
      <c r="F251" s="14">
        <v>0</v>
      </c>
      <c r="G251" s="14">
        <f t="shared" si="60"/>
        <v>0</v>
      </c>
      <c r="H251" s="14">
        <f t="shared" si="61"/>
        <v>511</v>
      </c>
      <c r="I251" s="14">
        <f t="shared" si="58"/>
        <v>253</v>
      </c>
      <c r="J251" s="14">
        <f t="shared" si="58"/>
        <v>764</v>
      </c>
      <c r="K251" s="15" t="s">
        <v>1269</v>
      </c>
    </row>
    <row r="252" spans="1:11" ht="18" customHeight="1" x14ac:dyDescent="0.2">
      <c r="A252" s="13" t="s">
        <v>1270</v>
      </c>
      <c r="B252" s="14">
        <v>5038</v>
      </c>
      <c r="C252" s="14">
        <v>3144</v>
      </c>
      <c r="D252" s="14">
        <f t="shared" si="59"/>
        <v>8182</v>
      </c>
      <c r="E252" s="14">
        <v>0</v>
      </c>
      <c r="F252" s="14">
        <v>0</v>
      </c>
      <c r="G252" s="14">
        <f t="shared" si="60"/>
        <v>0</v>
      </c>
      <c r="H252" s="14">
        <f t="shared" si="61"/>
        <v>5038</v>
      </c>
      <c r="I252" s="14">
        <f t="shared" si="58"/>
        <v>3144</v>
      </c>
      <c r="J252" s="14">
        <f t="shared" si="58"/>
        <v>8182</v>
      </c>
      <c r="K252" s="15" t="s">
        <v>1271</v>
      </c>
    </row>
    <row r="253" spans="1:11" ht="18" customHeight="1" x14ac:dyDescent="0.2">
      <c r="A253" s="13" t="s">
        <v>1272</v>
      </c>
      <c r="B253" s="14">
        <v>57</v>
      </c>
      <c r="C253" s="14">
        <v>45</v>
      </c>
      <c r="D253" s="14">
        <f t="shared" si="59"/>
        <v>102</v>
      </c>
      <c r="E253" s="14">
        <v>0</v>
      </c>
      <c r="F253" s="14">
        <v>0</v>
      </c>
      <c r="G253" s="14">
        <f t="shared" si="60"/>
        <v>0</v>
      </c>
      <c r="H253" s="14">
        <f t="shared" si="61"/>
        <v>57</v>
      </c>
      <c r="I253" s="14">
        <f t="shared" si="58"/>
        <v>45</v>
      </c>
      <c r="J253" s="14">
        <f t="shared" si="58"/>
        <v>102</v>
      </c>
      <c r="K253" s="15" t="s">
        <v>1397</v>
      </c>
    </row>
    <row r="254" spans="1:11" ht="18" customHeight="1" x14ac:dyDescent="0.2">
      <c r="A254" s="13" t="s">
        <v>1274</v>
      </c>
      <c r="B254" s="14">
        <v>1328</v>
      </c>
      <c r="C254" s="14">
        <v>1146</v>
      </c>
      <c r="D254" s="14">
        <f t="shared" si="59"/>
        <v>2474</v>
      </c>
      <c r="E254" s="14">
        <v>0</v>
      </c>
      <c r="F254" s="14">
        <v>0</v>
      </c>
      <c r="G254" s="14">
        <f t="shared" si="60"/>
        <v>0</v>
      </c>
      <c r="H254" s="14">
        <f t="shared" si="61"/>
        <v>1328</v>
      </c>
      <c r="I254" s="14">
        <f t="shared" si="58"/>
        <v>1146</v>
      </c>
      <c r="J254" s="14">
        <f t="shared" si="58"/>
        <v>2474</v>
      </c>
      <c r="K254" s="15" t="s">
        <v>1275</v>
      </c>
    </row>
    <row r="255" spans="1:11" ht="18" customHeight="1" x14ac:dyDescent="0.2">
      <c r="A255" s="13" t="s">
        <v>1278</v>
      </c>
      <c r="B255" s="14">
        <v>804</v>
      </c>
      <c r="C255" s="14">
        <v>531</v>
      </c>
      <c r="D255" s="14">
        <f t="shared" si="59"/>
        <v>1335</v>
      </c>
      <c r="E255" s="14">
        <v>0</v>
      </c>
      <c r="F255" s="14">
        <v>0</v>
      </c>
      <c r="G255" s="14">
        <f t="shared" si="60"/>
        <v>0</v>
      </c>
      <c r="H255" s="14">
        <f t="shared" si="61"/>
        <v>804</v>
      </c>
      <c r="I255" s="14">
        <f t="shared" si="58"/>
        <v>531</v>
      </c>
      <c r="J255" s="14">
        <f t="shared" si="58"/>
        <v>1335</v>
      </c>
      <c r="K255" s="15" t="s">
        <v>1398</v>
      </c>
    </row>
    <row r="256" spans="1:11" ht="18" customHeight="1" x14ac:dyDescent="0.2">
      <c r="A256" s="13" t="s">
        <v>1280</v>
      </c>
      <c r="B256" s="14">
        <v>180</v>
      </c>
      <c r="C256" s="14">
        <v>100</v>
      </c>
      <c r="D256" s="14">
        <f t="shared" si="59"/>
        <v>280</v>
      </c>
      <c r="E256" s="14">
        <v>0</v>
      </c>
      <c r="F256" s="14">
        <v>1</v>
      </c>
      <c r="G256" s="14">
        <f t="shared" si="60"/>
        <v>1</v>
      </c>
      <c r="H256" s="14">
        <f t="shared" si="61"/>
        <v>180</v>
      </c>
      <c r="I256" s="14">
        <f t="shared" si="58"/>
        <v>101</v>
      </c>
      <c r="J256" s="14">
        <f t="shared" si="58"/>
        <v>281</v>
      </c>
      <c r="K256" s="15" t="s">
        <v>1281</v>
      </c>
    </row>
    <row r="257" spans="1:11" ht="18" customHeight="1" x14ac:dyDescent="0.2">
      <c r="A257" s="13" t="s">
        <v>1282</v>
      </c>
      <c r="B257" s="14">
        <v>438</v>
      </c>
      <c r="C257" s="14">
        <v>135</v>
      </c>
      <c r="D257" s="14">
        <f t="shared" si="59"/>
        <v>573</v>
      </c>
      <c r="E257" s="14">
        <v>0</v>
      </c>
      <c r="F257" s="14">
        <v>0</v>
      </c>
      <c r="G257" s="14">
        <f t="shared" si="60"/>
        <v>0</v>
      </c>
      <c r="H257" s="14">
        <f>SUM(E257,B257)</f>
        <v>438</v>
      </c>
      <c r="I257" s="14">
        <f t="shared" si="58"/>
        <v>135</v>
      </c>
      <c r="J257" s="14">
        <f t="shared" si="58"/>
        <v>573</v>
      </c>
      <c r="K257" s="15" t="s">
        <v>1283</v>
      </c>
    </row>
    <row r="258" spans="1:11" ht="18" customHeight="1" x14ac:dyDescent="0.2">
      <c r="A258" s="13" t="s">
        <v>1284</v>
      </c>
      <c r="B258" s="14">
        <v>54</v>
      </c>
      <c r="C258" s="14">
        <v>18</v>
      </c>
      <c r="D258" s="14">
        <f t="shared" si="59"/>
        <v>72</v>
      </c>
      <c r="E258" s="14">
        <v>0</v>
      </c>
      <c r="F258" s="14">
        <v>0</v>
      </c>
      <c r="G258" s="14">
        <f t="shared" si="60"/>
        <v>0</v>
      </c>
      <c r="H258" s="14">
        <f>SUM(E258,B258)</f>
        <v>54</v>
      </c>
      <c r="I258" s="14">
        <f t="shared" si="58"/>
        <v>18</v>
      </c>
      <c r="J258" s="14">
        <f t="shared" si="58"/>
        <v>72</v>
      </c>
      <c r="K258" s="15" t="s">
        <v>1285</v>
      </c>
    </row>
    <row r="259" spans="1:11" ht="18" customHeight="1" x14ac:dyDescent="0.2">
      <c r="A259" s="13" t="s">
        <v>1286</v>
      </c>
      <c r="B259" s="14">
        <v>258</v>
      </c>
      <c r="C259" s="14">
        <v>101</v>
      </c>
      <c r="D259" s="14">
        <f t="shared" si="59"/>
        <v>359</v>
      </c>
      <c r="E259" s="14">
        <v>0</v>
      </c>
      <c r="F259" s="14">
        <v>0</v>
      </c>
      <c r="G259" s="14">
        <f t="shared" si="60"/>
        <v>0</v>
      </c>
      <c r="H259" s="14">
        <f t="shared" ref="H259:H262" si="62">SUM(E259,B259)</f>
        <v>258</v>
      </c>
      <c r="I259" s="14">
        <f t="shared" si="58"/>
        <v>101</v>
      </c>
      <c r="J259" s="14">
        <f t="shared" si="58"/>
        <v>359</v>
      </c>
      <c r="K259" s="15" t="s">
        <v>1287</v>
      </c>
    </row>
    <row r="260" spans="1:11" ht="18" customHeight="1" x14ac:dyDescent="0.2">
      <c r="A260" s="13" t="s">
        <v>1288</v>
      </c>
      <c r="B260" s="14">
        <v>624</v>
      </c>
      <c r="C260" s="14">
        <v>370</v>
      </c>
      <c r="D260" s="14">
        <f t="shared" si="59"/>
        <v>994</v>
      </c>
      <c r="E260" s="14">
        <v>0</v>
      </c>
      <c r="F260" s="14">
        <v>0</v>
      </c>
      <c r="G260" s="14">
        <f t="shared" si="60"/>
        <v>0</v>
      </c>
      <c r="H260" s="14">
        <f t="shared" si="62"/>
        <v>624</v>
      </c>
      <c r="I260" s="14">
        <f t="shared" si="58"/>
        <v>370</v>
      </c>
      <c r="J260" s="14">
        <f t="shared" si="58"/>
        <v>994</v>
      </c>
      <c r="K260" s="15" t="s">
        <v>1289</v>
      </c>
    </row>
    <row r="261" spans="1:11" ht="18" customHeight="1" x14ac:dyDescent="0.2">
      <c r="A261" s="13" t="s">
        <v>1290</v>
      </c>
      <c r="B261" s="14">
        <v>127</v>
      </c>
      <c r="C261" s="14">
        <v>79</v>
      </c>
      <c r="D261" s="14">
        <f t="shared" si="59"/>
        <v>206</v>
      </c>
      <c r="E261" s="14">
        <v>0</v>
      </c>
      <c r="F261" s="14">
        <v>0</v>
      </c>
      <c r="G261" s="14">
        <f t="shared" si="60"/>
        <v>0</v>
      </c>
      <c r="H261" s="14">
        <f t="shared" si="62"/>
        <v>127</v>
      </c>
      <c r="I261" s="14">
        <f t="shared" si="58"/>
        <v>79</v>
      </c>
      <c r="J261" s="14">
        <f t="shared" si="58"/>
        <v>206</v>
      </c>
      <c r="K261" s="15" t="s">
        <v>1293</v>
      </c>
    </row>
    <row r="262" spans="1:11" ht="18" customHeight="1" x14ac:dyDescent="0.2">
      <c r="A262" s="13" t="s">
        <v>1292</v>
      </c>
      <c r="B262" s="14">
        <v>656</v>
      </c>
      <c r="C262" s="14">
        <v>932</v>
      </c>
      <c r="D262" s="14">
        <f t="shared" si="59"/>
        <v>1588</v>
      </c>
      <c r="E262" s="14">
        <v>0</v>
      </c>
      <c r="F262" s="14">
        <v>0</v>
      </c>
      <c r="G262" s="14">
        <f t="shared" si="60"/>
        <v>0</v>
      </c>
      <c r="H262" s="14">
        <f t="shared" si="62"/>
        <v>656</v>
      </c>
      <c r="I262" s="14">
        <f t="shared" si="58"/>
        <v>932</v>
      </c>
      <c r="J262" s="14">
        <f t="shared" si="58"/>
        <v>1588</v>
      </c>
      <c r="K262" s="15" t="s">
        <v>1303</v>
      </c>
    </row>
    <row r="263" spans="1:11" ht="35.25" customHeight="1" x14ac:dyDescent="0.2">
      <c r="A263" s="13" t="s">
        <v>1300</v>
      </c>
      <c r="B263" s="14"/>
      <c r="C263" s="14"/>
      <c r="D263" s="14"/>
      <c r="E263" s="14"/>
      <c r="F263" s="14"/>
      <c r="G263" s="14"/>
      <c r="H263" s="14"/>
      <c r="I263" s="14"/>
      <c r="J263" s="14"/>
      <c r="K263" s="26" t="s">
        <v>1301</v>
      </c>
    </row>
    <row r="264" spans="1:11" ht="21" customHeight="1" x14ac:dyDescent="0.2">
      <c r="A264" s="13" t="s">
        <v>693</v>
      </c>
      <c r="B264" s="14">
        <v>14</v>
      </c>
      <c r="C264" s="14">
        <v>15</v>
      </c>
      <c r="D264" s="14">
        <f>SUM(B264:C264)</f>
        <v>29</v>
      </c>
      <c r="E264" s="14">
        <v>0</v>
      </c>
      <c r="F264" s="14">
        <v>0</v>
      </c>
      <c r="G264" s="14">
        <f>SUM(E264:F264)</f>
        <v>0</v>
      </c>
      <c r="H264" s="14">
        <f>SUM(E264,B264)</f>
        <v>14</v>
      </c>
      <c r="I264" s="14">
        <f>SUM(F264,C264)</f>
        <v>15</v>
      </c>
      <c r="J264" s="14">
        <f>SUM(H264:I264)</f>
        <v>29</v>
      </c>
      <c r="K264" s="15" t="s">
        <v>19</v>
      </c>
    </row>
    <row r="265" spans="1:11" ht="21" customHeight="1" x14ac:dyDescent="0.2">
      <c r="A265" s="13" t="s">
        <v>20</v>
      </c>
      <c r="B265" s="14">
        <v>10</v>
      </c>
      <c r="C265" s="14">
        <v>10</v>
      </c>
      <c r="D265" s="14">
        <f t="shared" ref="D265:D267" si="63">SUM(B265:C265)</f>
        <v>20</v>
      </c>
      <c r="E265" s="14">
        <v>0</v>
      </c>
      <c r="F265" s="14">
        <v>0</v>
      </c>
      <c r="G265" s="14">
        <f t="shared" ref="G265:G266" si="64">SUM(E265:F265)</f>
        <v>0</v>
      </c>
      <c r="H265" s="14">
        <f t="shared" ref="H265:I266" si="65">SUM(E265,B265)</f>
        <v>10</v>
      </c>
      <c r="I265" s="14">
        <f t="shared" si="65"/>
        <v>10</v>
      </c>
      <c r="J265" s="14">
        <f t="shared" ref="J265:J266" si="66">SUM(H265:I265)</f>
        <v>20</v>
      </c>
      <c r="K265" s="15" t="s">
        <v>330</v>
      </c>
    </row>
    <row r="266" spans="1:11" ht="21" customHeight="1" x14ac:dyDescent="0.2">
      <c r="A266" s="13" t="s">
        <v>144</v>
      </c>
      <c r="B266" s="14">
        <v>2</v>
      </c>
      <c r="C266" s="14">
        <v>1</v>
      </c>
      <c r="D266" s="14">
        <f t="shared" si="63"/>
        <v>3</v>
      </c>
      <c r="E266" s="14">
        <v>0</v>
      </c>
      <c r="F266" s="14">
        <v>0</v>
      </c>
      <c r="G266" s="14">
        <f t="shared" si="64"/>
        <v>0</v>
      </c>
      <c r="H266" s="14">
        <f t="shared" si="65"/>
        <v>2</v>
      </c>
      <c r="I266" s="14">
        <f t="shared" si="65"/>
        <v>1</v>
      </c>
      <c r="J266" s="14">
        <f t="shared" si="66"/>
        <v>3</v>
      </c>
      <c r="K266" s="15" t="s">
        <v>23</v>
      </c>
    </row>
    <row r="267" spans="1:11" ht="35.25" customHeight="1" x14ac:dyDescent="0.2">
      <c r="A267" s="55" t="s">
        <v>1302</v>
      </c>
      <c r="B267" s="14">
        <f>SUM(B264:B266)</f>
        <v>26</v>
      </c>
      <c r="C267" s="14">
        <f t="shared" ref="C267:J267" si="67">SUM(C264:C266)</f>
        <v>26</v>
      </c>
      <c r="D267" s="14">
        <f t="shared" si="63"/>
        <v>52</v>
      </c>
      <c r="E267" s="14">
        <f t="shared" si="67"/>
        <v>0</v>
      </c>
      <c r="F267" s="14">
        <f t="shared" si="67"/>
        <v>0</v>
      </c>
      <c r="G267" s="14">
        <f t="shared" si="67"/>
        <v>0</v>
      </c>
      <c r="H267" s="14">
        <f t="shared" si="67"/>
        <v>26</v>
      </c>
      <c r="I267" s="14">
        <f t="shared" si="67"/>
        <v>26</v>
      </c>
      <c r="J267" s="14">
        <f t="shared" si="67"/>
        <v>52</v>
      </c>
      <c r="K267" s="26" t="s">
        <v>1424</v>
      </c>
    </row>
    <row r="268" spans="1:11" ht="21.75" customHeight="1" x14ac:dyDescent="0.2">
      <c r="A268" s="13" t="s">
        <v>56</v>
      </c>
      <c r="B268" s="14">
        <f t="shared" ref="B268:J268" si="68">SUM(B267,B250:B262,B249,B228:B236,B222:B223,B193:B206)</f>
        <v>41103</v>
      </c>
      <c r="C268" s="14">
        <f t="shared" si="68"/>
        <v>27202</v>
      </c>
      <c r="D268" s="14">
        <f t="shared" si="68"/>
        <v>68305</v>
      </c>
      <c r="E268" s="14">
        <f t="shared" si="68"/>
        <v>16</v>
      </c>
      <c r="F268" s="14">
        <f t="shared" si="68"/>
        <v>18</v>
      </c>
      <c r="G268" s="14">
        <f t="shared" si="68"/>
        <v>34</v>
      </c>
      <c r="H268" s="14">
        <f t="shared" si="68"/>
        <v>41119</v>
      </c>
      <c r="I268" s="14">
        <f t="shared" si="68"/>
        <v>27220</v>
      </c>
      <c r="J268" s="14">
        <f t="shared" si="68"/>
        <v>68339</v>
      </c>
      <c r="K268" s="15" t="s">
        <v>57</v>
      </c>
    </row>
    <row r="269" spans="1:11" ht="21.75" customHeight="1" x14ac:dyDescent="0.2">
      <c r="A269" s="13" t="s">
        <v>669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5" t="s">
        <v>59</v>
      </c>
    </row>
    <row r="270" spans="1:11" ht="21.75" customHeight="1" x14ac:dyDescent="0.2">
      <c r="A270" s="13" t="s">
        <v>1199</v>
      </c>
      <c r="B270" s="14">
        <v>492</v>
      </c>
      <c r="C270" s="14">
        <v>218</v>
      </c>
      <c r="D270" s="14">
        <f>SUM(B270:C270)</f>
        <v>710</v>
      </c>
      <c r="E270" s="14">
        <v>0</v>
      </c>
      <c r="F270" s="14">
        <v>0</v>
      </c>
      <c r="G270" s="14">
        <f>SUM(E270:F270)</f>
        <v>0</v>
      </c>
      <c r="H270" s="14">
        <f>SUM(E270,B270)</f>
        <v>492</v>
      </c>
      <c r="I270" s="14">
        <f>SUM(F270,C270)</f>
        <v>218</v>
      </c>
      <c r="J270" s="14">
        <f>SUM(H270:I270)</f>
        <v>710</v>
      </c>
      <c r="K270" s="15" t="s">
        <v>1200</v>
      </c>
    </row>
    <row r="271" spans="1:11" ht="21.75" customHeight="1" x14ac:dyDescent="0.2">
      <c r="A271" s="13" t="s">
        <v>1201</v>
      </c>
      <c r="B271" s="14">
        <v>1160</v>
      </c>
      <c r="C271" s="14">
        <v>409</v>
      </c>
      <c r="D271" s="14">
        <v>1569</v>
      </c>
      <c r="E271" s="14">
        <v>2</v>
      </c>
      <c r="F271" s="14">
        <v>0</v>
      </c>
      <c r="G271" s="14">
        <f t="shared" ref="G271:G272" si="69">SUM(E271:F271)</f>
        <v>2</v>
      </c>
      <c r="H271" s="14">
        <f t="shared" ref="H271:I272" si="70">SUM(E271,B271)</f>
        <v>1162</v>
      </c>
      <c r="I271" s="14">
        <f t="shared" si="70"/>
        <v>409</v>
      </c>
      <c r="J271" s="14">
        <f t="shared" ref="J271:J272" si="71">SUM(H271:I271)</f>
        <v>1571</v>
      </c>
      <c r="K271" s="15" t="s">
        <v>1202</v>
      </c>
    </row>
    <row r="272" spans="1:11" ht="21.75" customHeight="1" thickBot="1" x14ac:dyDescent="0.25">
      <c r="A272" s="22" t="s">
        <v>1203</v>
      </c>
      <c r="B272" s="23">
        <v>1280</v>
      </c>
      <c r="C272" s="23">
        <v>536</v>
      </c>
      <c r="D272" s="23">
        <v>1816</v>
      </c>
      <c r="E272" s="23">
        <v>0</v>
      </c>
      <c r="F272" s="23">
        <v>0</v>
      </c>
      <c r="G272" s="23">
        <f t="shared" si="69"/>
        <v>0</v>
      </c>
      <c r="H272" s="23">
        <f t="shared" si="70"/>
        <v>1280</v>
      </c>
      <c r="I272" s="23">
        <f t="shared" si="70"/>
        <v>536</v>
      </c>
      <c r="J272" s="23">
        <f t="shared" si="71"/>
        <v>1816</v>
      </c>
      <c r="K272" s="24" t="s">
        <v>1204</v>
      </c>
    </row>
    <row r="273" spans="1:11" ht="18" customHeight="1" thickTop="1" x14ac:dyDescent="0.2"/>
    <row r="274" spans="1:11" ht="18" customHeight="1" x14ac:dyDescent="0.2"/>
    <row r="275" spans="1:11" ht="18" customHeight="1" x14ac:dyDescent="0.2"/>
    <row r="276" spans="1:11" ht="18" customHeight="1" x14ac:dyDescent="0.2"/>
    <row r="277" spans="1:11" ht="18" customHeight="1" x14ac:dyDescent="0.2"/>
    <row r="278" spans="1:11" ht="18" customHeight="1" x14ac:dyDescent="0.2"/>
    <row r="279" spans="1:11" ht="18" customHeight="1" x14ac:dyDescent="0.2"/>
    <row r="280" spans="1:11" ht="21.75" customHeight="1" thickBot="1" x14ac:dyDescent="0.25">
      <c r="A280" s="10" t="s">
        <v>2030</v>
      </c>
      <c r="K280" s="65" t="s">
        <v>2031</v>
      </c>
    </row>
    <row r="281" spans="1:11" ht="21.75" customHeight="1" thickTop="1" x14ac:dyDescent="0.25">
      <c r="A281" s="111" t="s">
        <v>0</v>
      </c>
      <c r="B281" s="110" t="s">
        <v>1</v>
      </c>
      <c r="C281" s="110"/>
      <c r="D281" s="110"/>
      <c r="E281" s="110" t="s">
        <v>2</v>
      </c>
      <c r="F281" s="110"/>
      <c r="G281" s="110"/>
      <c r="H281" s="110" t="s">
        <v>3</v>
      </c>
      <c r="I281" s="110"/>
      <c r="J281" s="110"/>
      <c r="K281" s="111" t="s">
        <v>4</v>
      </c>
    </row>
    <row r="282" spans="1:11" ht="21.75" customHeight="1" x14ac:dyDescent="0.25">
      <c r="A282" s="112"/>
      <c r="B282" s="109" t="s">
        <v>5</v>
      </c>
      <c r="C282" s="109"/>
      <c r="D282" s="109"/>
      <c r="E282" s="109" t="s">
        <v>6</v>
      </c>
      <c r="F282" s="109"/>
      <c r="G282" s="109"/>
      <c r="H282" s="109" t="s">
        <v>7</v>
      </c>
      <c r="I282" s="109"/>
      <c r="J282" s="109"/>
      <c r="K282" s="112"/>
    </row>
    <row r="283" spans="1:11" ht="21.75" customHeight="1" x14ac:dyDescent="0.25">
      <c r="A283" s="112"/>
      <c r="B283" s="56" t="s">
        <v>153</v>
      </c>
      <c r="C283" s="56" t="s">
        <v>67</v>
      </c>
      <c r="D283" s="56" t="s">
        <v>10</v>
      </c>
      <c r="E283" s="56" t="s">
        <v>153</v>
      </c>
      <c r="F283" s="56" t="s">
        <v>67</v>
      </c>
      <c r="G283" s="56" t="s">
        <v>10</v>
      </c>
      <c r="H283" s="56" t="s">
        <v>153</v>
      </c>
      <c r="I283" s="56" t="s">
        <v>67</v>
      </c>
      <c r="J283" s="56" t="s">
        <v>10</v>
      </c>
      <c r="K283" s="112"/>
    </row>
    <row r="284" spans="1:11" ht="21.75" customHeight="1" thickBot="1" x14ac:dyDescent="0.3">
      <c r="A284" s="113"/>
      <c r="B284" s="6" t="s">
        <v>11</v>
      </c>
      <c r="C284" s="6" t="s">
        <v>12</v>
      </c>
      <c r="D284" s="6" t="s">
        <v>7</v>
      </c>
      <c r="E284" s="6" t="s">
        <v>11</v>
      </c>
      <c r="F284" s="6" t="s">
        <v>12</v>
      </c>
      <c r="G284" s="6" t="s">
        <v>7</v>
      </c>
      <c r="H284" s="6" t="s">
        <v>11</v>
      </c>
      <c r="I284" s="6" t="s">
        <v>12</v>
      </c>
      <c r="J284" s="6" t="s">
        <v>7</v>
      </c>
      <c r="K284" s="113"/>
    </row>
    <row r="285" spans="1:11" ht="21.75" customHeight="1" x14ac:dyDescent="0.2">
      <c r="A285" s="13" t="s">
        <v>1205</v>
      </c>
      <c r="B285" s="14">
        <v>452</v>
      </c>
      <c r="C285" s="14">
        <v>353</v>
      </c>
      <c r="D285" s="14">
        <f>SUM(B285:C285)</f>
        <v>805</v>
      </c>
      <c r="E285" s="14">
        <v>1</v>
      </c>
      <c r="F285" s="14">
        <v>0</v>
      </c>
      <c r="G285" s="14">
        <f>SUM(E285:F285)</f>
        <v>1</v>
      </c>
      <c r="H285" s="14">
        <f>SUM(E285,B285)</f>
        <v>453</v>
      </c>
      <c r="I285" s="14">
        <f>SUM(F285,C285)</f>
        <v>353</v>
      </c>
      <c r="J285" s="14">
        <f>SUM(H285:I285)</f>
        <v>806</v>
      </c>
      <c r="K285" s="15" t="s">
        <v>1206</v>
      </c>
    </row>
    <row r="286" spans="1:11" ht="21.75" customHeight="1" x14ac:dyDescent="0.2">
      <c r="A286" s="13" t="s">
        <v>1209</v>
      </c>
      <c r="B286" s="14">
        <v>791</v>
      </c>
      <c r="C286" s="14">
        <v>371</v>
      </c>
      <c r="D286" s="14">
        <f t="shared" ref="D286:D303" si="72">SUM(B286:C286)</f>
        <v>1162</v>
      </c>
      <c r="E286" s="14">
        <v>0</v>
      </c>
      <c r="F286" s="14">
        <v>0</v>
      </c>
      <c r="G286" s="14">
        <f t="shared" ref="G286:G293" si="73">SUM(E286:F286)</f>
        <v>0</v>
      </c>
      <c r="H286" s="14">
        <f t="shared" ref="H286:I293" si="74">SUM(E286,B286)</f>
        <v>791</v>
      </c>
      <c r="I286" s="14">
        <f t="shared" si="74"/>
        <v>371</v>
      </c>
      <c r="J286" s="14">
        <f t="shared" ref="J286:J293" si="75">SUM(H286:I286)</f>
        <v>1162</v>
      </c>
      <c r="K286" s="15" t="s">
        <v>1210</v>
      </c>
    </row>
    <row r="287" spans="1:11" ht="21.75" customHeight="1" x14ac:dyDescent="0.2">
      <c r="A287" s="13" t="s">
        <v>1211</v>
      </c>
      <c r="B287" s="14">
        <v>249</v>
      </c>
      <c r="C287" s="14">
        <v>50</v>
      </c>
      <c r="D287" s="14">
        <f t="shared" si="72"/>
        <v>299</v>
      </c>
      <c r="E287" s="14">
        <v>0</v>
      </c>
      <c r="F287" s="14">
        <v>0</v>
      </c>
      <c r="G287" s="14">
        <f t="shared" si="73"/>
        <v>0</v>
      </c>
      <c r="H287" s="14">
        <f t="shared" si="74"/>
        <v>249</v>
      </c>
      <c r="I287" s="14">
        <f t="shared" si="74"/>
        <v>50</v>
      </c>
      <c r="J287" s="14">
        <f t="shared" si="75"/>
        <v>299</v>
      </c>
      <c r="K287" s="15" t="s">
        <v>1212</v>
      </c>
    </row>
    <row r="288" spans="1:11" ht="21.75" customHeight="1" x14ac:dyDescent="0.2">
      <c r="A288" s="13" t="s">
        <v>1213</v>
      </c>
      <c r="B288" s="14">
        <v>927</v>
      </c>
      <c r="C288" s="14">
        <v>125</v>
      </c>
      <c r="D288" s="14">
        <f t="shared" si="72"/>
        <v>1052</v>
      </c>
      <c r="E288" s="14">
        <v>0</v>
      </c>
      <c r="F288" s="14">
        <v>0</v>
      </c>
      <c r="G288" s="14">
        <f t="shared" si="73"/>
        <v>0</v>
      </c>
      <c r="H288" s="14">
        <f t="shared" si="74"/>
        <v>927</v>
      </c>
      <c r="I288" s="14">
        <f t="shared" si="74"/>
        <v>125</v>
      </c>
      <c r="J288" s="14">
        <f t="shared" si="75"/>
        <v>1052</v>
      </c>
      <c r="K288" s="15" t="s">
        <v>1214</v>
      </c>
    </row>
    <row r="289" spans="1:11" ht="21.75" customHeight="1" x14ac:dyDescent="0.2">
      <c r="A289" s="13" t="s">
        <v>1215</v>
      </c>
      <c r="B289" s="14">
        <v>1359</v>
      </c>
      <c r="C289" s="14">
        <v>544</v>
      </c>
      <c r="D289" s="14">
        <f t="shared" si="72"/>
        <v>1903</v>
      </c>
      <c r="E289" s="14">
        <v>0</v>
      </c>
      <c r="F289" s="14">
        <v>0</v>
      </c>
      <c r="G289" s="14">
        <f t="shared" si="73"/>
        <v>0</v>
      </c>
      <c r="H289" s="14">
        <f t="shared" si="74"/>
        <v>1359</v>
      </c>
      <c r="I289" s="14">
        <f t="shared" si="74"/>
        <v>544</v>
      </c>
      <c r="J289" s="14">
        <f t="shared" si="75"/>
        <v>1903</v>
      </c>
      <c r="K289" s="15" t="s">
        <v>1315</v>
      </c>
    </row>
    <row r="290" spans="1:11" ht="21.75" customHeight="1" x14ac:dyDescent="0.2">
      <c r="A290" s="13" t="s">
        <v>1217</v>
      </c>
      <c r="B290" s="14">
        <v>1720</v>
      </c>
      <c r="C290" s="14">
        <v>445</v>
      </c>
      <c r="D290" s="14">
        <f t="shared" si="72"/>
        <v>2165</v>
      </c>
      <c r="E290" s="14">
        <v>0</v>
      </c>
      <c r="F290" s="14">
        <v>0</v>
      </c>
      <c r="G290" s="14">
        <f t="shared" si="73"/>
        <v>0</v>
      </c>
      <c r="H290" s="14">
        <f t="shared" si="74"/>
        <v>1720</v>
      </c>
      <c r="I290" s="14">
        <f t="shared" si="74"/>
        <v>445</v>
      </c>
      <c r="J290" s="14">
        <f t="shared" si="75"/>
        <v>2165</v>
      </c>
      <c r="K290" s="15" t="s">
        <v>1218</v>
      </c>
    </row>
    <row r="291" spans="1:11" ht="21.75" customHeight="1" x14ac:dyDescent="0.2">
      <c r="A291" s="13" t="s">
        <v>1219</v>
      </c>
      <c r="B291" s="14">
        <v>2853</v>
      </c>
      <c r="C291" s="14">
        <v>932</v>
      </c>
      <c r="D291" s="14">
        <f t="shared" si="72"/>
        <v>3785</v>
      </c>
      <c r="E291" s="14">
        <v>0</v>
      </c>
      <c r="F291" s="14">
        <v>0</v>
      </c>
      <c r="G291" s="14">
        <f t="shared" si="73"/>
        <v>0</v>
      </c>
      <c r="H291" s="14">
        <f t="shared" si="74"/>
        <v>2853</v>
      </c>
      <c r="I291" s="14">
        <f t="shared" si="74"/>
        <v>932</v>
      </c>
      <c r="J291" s="14">
        <f t="shared" si="75"/>
        <v>3785</v>
      </c>
      <c r="K291" s="15" t="s">
        <v>1220</v>
      </c>
    </row>
    <row r="292" spans="1:11" ht="21.75" customHeight="1" x14ac:dyDescent="0.2">
      <c r="A292" s="13" t="s">
        <v>1221</v>
      </c>
      <c r="B292" s="14">
        <v>712</v>
      </c>
      <c r="C292" s="14">
        <v>352</v>
      </c>
      <c r="D292" s="14">
        <f t="shared" si="72"/>
        <v>1064</v>
      </c>
      <c r="E292" s="14">
        <v>0</v>
      </c>
      <c r="F292" s="14">
        <v>0</v>
      </c>
      <c r="G292" s="14">
        <f t="shared" si="73"/>
        <v>0</v>
      </c>
      <c r="H292" s="14">
        <f t="shared" si="74"/>
        <v>712</v>
      </c>
      <c r="I292" s="14">
        <f t="shared" si="74"/>
        <v>352</v>
      </c>
      <c r="J292" s="14">
        <f t="shared" si="75"/>
        <v>1064</v>
      </c>
      <c r="K292" s="15" t="s">
        <v>1222</v>
      </c>
    </row>
    <row r="293" spans="1:11" ht="21.75" customHeight="1" x14ac:dyDescent="0.2">
      <c r="A293" s="13" t="s">
        <v>1223</v>
      </c>
      <c r="B293" s="14">
        <v>604</v>
      </c>
      <c r="C293" s="14">
        <v>182</v>
      </c>
      <c r="D293" s="14">
        <f t="shared" si="72"/>
        <v>786</v>
      </c>
      <c r="E293" s="14">
        <v>0</v>
      </c>
      <c r="F293" s="14">
        <v>0</v>
      </c>
      <c r="G293" s="14">
        <f t="shared" si="73"/>
        <v>0</v>
      </c>
      <c r="H293" s="14">
        <f t="shared" si="74"/>
        <v>604</v>
      </c>
      <c r="I293" s="14">
        <f t="shared" si="74"/>
        <v>182</v>
      </c>
      <c r="J293" s="14">
        <f t="shared" si="75"/>
        <v>786</v>
      </c>
      <c r="K293" s="15" t="s">
        <v>1316</v>
      </c>
    </row>
    <row r="294" spans="1:11" ht="21.75" customHeight="1" x14ac:dyDescent="0.2">
      <c r="A294" s="13" t="s">
        <v>1317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5" t="s">
        <v>1416</v>
      </c>
    </row>
    <row r="295" spans="1:11" ht="21.75" customHeight="1" x14ac:dyDescent="0.2">
      <c r="A295" s="13" t="s">
        <v>1400</v>
      </c>
      <c r="B295" s="14">
        <v>86</v>
      </c>
      <c r="C295" s="14">
        <v>32</v>
      </c>
      <c r="D295" s="14">
        <f t="shared" si="72"/>
        <v>118</v>
      </c>
      <c r="E295" s="14">
        <v>0</v>
      </c>
      <c r="F295" s="14">
        <v>0</v>
      </c>
      <c r="G295" s="14">
        <f>SUM(E295:F295)</f>
        <v>0</v>
      </c>
      <c r="H295" s="14">
        <f>SUM(E295,B295)</f>
        <v>86</v>
      </c>
      <c r="I295" s="14">
        <f>SUM(F295,C295)</f>
        <v>32</v>
      </c>
      <c r="J295" s="14">
        <f>SUM(H295:I295)</f>
        <v>118</v>
      </c>
      <c r="K295" s="15" t="s">
        <v>152</v>
      </c>
    </row>
    <row r="296" spans="1:11" ht="21.75" customHeight="1" x14ac:dyDescent="0.2">
      <c r="A296" s="13" t="s">
        <v>1229</v>
      </c>
      <c r="B296" s="14">
        <v>395</v>
      </c>
      <c r="C296" s="14">
        <v>42</v>
      </c>
      <c r="D296" s="14">
        <f t="shared" si="72"/>
        <v>437</v>
      </c>
      <c r="E296" s="14">
        <v>0</v>
      </c>
      <c r="F296" s="14">
        <v>0</v>
      </c>
      <c r="G296" s="14">
        <f t="shared" ref="G296:G299" si="76">SUM(E296:F296)</f>
        <v>0</v>
      </c>
      <c r="H296" s="14">
        <f t="shared" ref="H296:I299" si="77">SUM(E296,B296)</f>
        <v>395</v>
      </c>
      <c r="I296" s="14">
        <f t="shared" si="77"/>
        <v>42</v>
      </c>
      <c r="J296" s="14">
        <f t="shared" ref="J296:J299" si="78">SUM(H296:I296)</f>
        <v>437</v>
      </c>
      <c r="K296" s="15" t="s">
        <v>1230</v>
      </c>
    </row>
    <row r="297" spans="1:11" ht="21.75" customHeight="1" x14ac:dyDescent="0.2">
      <c r="A297" s="13" t="s">
        <v>1231</v>
      </c>
      <c r="B297" s="14">
        <v>257</v>
      </c>
      <c r="C297" s="14">
        <v>57</v>
      </c>
      <c r="D297" s="14">
        <f t="shared" si="72"/>
        <v>314</v>
      </c>
      <c r="E297" s="14">
        <v>0</v>
      </c>
      <c r="F297" s="14">
        <v>0</v>
      </c>
      <c r="G297" s="14">
        <f t="shared" si="76"/>
        <v>0</v>
      </c>
      <c r="H297" s="14">
        <f t="shared" si="77"/>
        <v>257</v>
      </c>
      <c r="I297" s="14">
        <f t="shared" si="77"/>
        <v>57</v>
      </c>
      <c r="J297" s="14">
        <f t="shared" si="78"/>
        <v>314</v>
      </c>
      <c r="K297" s="15" t="s">
        <v>1232</v>
      </c>
    </row>
    <row r="298" spans="1:11" ht="21.75" customHeight="1" x14ac:dyDescent="0.2">
      <c r="A298" s="13" t="s">
        <v>1235</v>
      </c>
      <c r="B298" s="14">
        <f>SUM(B295:B297)</f>
        <v>738</v>
      </c>
      <c r="C298" s="14">
        <f t="shared" ref="C298:F298" si="79">SUM(C295:C297)</f>
        <v>131</v>
      </c>
      <c r="D298" s="14">
        <f t="shared" si="72"/>
        <v>869</v>
      </c>
      <c r="E298" s="14">
        <f t="shared" si="79"/>
        <v>0</v>
      </c>
      <c r="F298" s="14">
        <f t="shared" si="79"/>
        <v>0</v>
      </c>
      <c r="G298" s="14">
        <f t="shared" si="76"/>
        <v>0</v>
      </c>
      <c r="H298" s="14">
        <f t="shared" si="77"/>
        <v>738</v>
      </c>
      <c r="I298" s="14">
        <f t="shared" si="77"/>
        <v>131</v>
      </c>
      <c r="J298" s="14">
        <f t="shared" si="78"/>
        <v>869</v>
      </c>
      <c r="K298" s="15" t="s">
        <v>1381</v>
      </c>
    </row>
    <row r="299" spans="1:11" ht="21.75" customHeight="1" x14ac:dyDescent="0.2">
      <c r="A299" s="13" t="s">
        <v>1433</v>
      </c>
      <c r="B299" s="14">
        <v>180</v>
      </c>
      <c r="C299" s="14">
        <v>77</v>
      </c>
      <c r="D299" s="14">
        <f t="shared" si="72"/>
        <v>257</v>
      </c>
      <c r="E299" s="14">
        <v>1</v>
      </c>
      <c r="F299" s="14">
        <v>0</v>
      </c>
      <c r="G299" s="14">
        <f t="shared" si="76"/>
        <v>1</v>
      </c>
      <c r="H299" s="14">
        <f t="shared" si="77"/>
        <v>181</v>
      </c>
      <c r="I299" s="14">
        <f t="shared" si="77"/>
        <v>77</v>
      </c>
      <c r="J299" s="14">
        <f t="shared" si="78"/>
        <v>258</v>
      </c>
      <c r="K299" s="15" t="s">
        <v>1434</v>
      </c>
    </row>
    <row r="300" spans="1:11" ht="21.75" customHeight="1" x14ac:dyDescent="0.2">
      <c r="A300" s="13" t="s">
        <v>1239</v>
      </c>
      <c r="B300" s="14"/>
      <c r="C300" s="14"/>
      <c r="D300" s="14"/>
      <c r="E300" s="14"/>
      <c r="F300" s="14"/>
      <c r="G300" s="14"/>
      <c r="H300" s="14"/>
      <c r="I300" s="14"/>
      <c r="J300" s="14"/>
      <c r="K300" s="15" t="s">
        <v>1382</v>
      </c>
    </row>
    <row r="301" spans="1:11" ht="21.75" customHeight="1" x14ac:dyDescent="0.2">
      <c r="A301" s="13" t="s">
        <v>1241</v>
      </c>
      <c r="B301" s="14">
        <v>47</v>
      </c>
      <c r="C301" s="14">
        <v>17</v>
      </c>
      <c r="D301" s="14">
        <f t="shared" si="72"/>
        <v>64</v>
      </c>
      <c r="E301" s="14">
        <v>0</v>
      </c>
      <c r="F301" s="14">
        <v>0</v>
      </c>
      <c r="G301" s="14">
        <f>SUM(E301:F301)</f>
        <v>0</v>
      </c>
      <c r="H301" s="14">
        <f>SUM(E301,B301)</f>
        <v>47</v>
      </c>
      <c r="I301" s="14">
        <f>SUM(F301,C301)</f>
        <v>17</v>
      </c>
      <c r="J301" s="14">
        <f>SUM(H301:I301)</f>
        <v>64</v>
      </c>
      <c r="K301" s="15" t="s">
        <v>783</v>
      </c>
    </row>
    <row r="302" spans="1:11" ht="21.75" customHeight="1" x14ac:dyDescent="0.2">
      <c r="A302" s="13" t="s">
        <v>869</v>
      </c>
      <c r="B302" s="14">
        <v>974</v>
      </c>
      <c r="C302" s="14">
        <v>358</v>
      </c>
      <c r="D302" s="14">
        <f t="shared" si="72"/>
        <v>1332</v>
      </c>
      <c r="E302" s="14">
        <v>0</v>
      </c>
      <c r="F302" s="14">
        <v>0</v>
      </c>
      <c r="G302" s="14">
        <f t="shared" ref="G302:G304" si="80">SUM(E302:F302)</f>
        <v>0</v>
      </c>
      <c r="H302" s="14">
        <f t="shared" ref="H302:I304" si="81">SUM(E302,B302)</f>
        <v>974</v>
      </c>
      <c r="I302" s="14">
        <f t="shared" si="81"/>
        <v>358</v>
      </c>
      <c r="J302" s="14">
        <f t="shared" ref="J302:J304" si="82">SUM(H302:I302)</f>
        <v>1332</v>
      </c>
      <c r="K302" s="15" t="s">
        <v>152</v>
      </c>
    </row>
    <row r="303" spans="1:11" ht="21.75" customHeight="1" x14ac:dyDescent="0.2">
      <c r="A303" s="13" t="s">
        <v>298</v>
      </c>
      <c r="B303" s="14">
        <v>1188</v>
      </c>
      <c r="C303" s="14">
        <v>320</v>
      </c>
      <c r="D303" s="14">
        <f t="shared" si="72"/>
        <v>1508</v>
      </c>
      <c r="E303" s="14">
        <v>0</v>
      </c>
      <c r="F303" s="14">
        <v>0</v>
      </c>
      <c r="G303" s="14">
        <f t="shared" si="80"/>
        <v>0</v>
      </c>
      <c r="H303" s="14">
        <f t="shared" si="81"/>
        <v>1188</v>
      </c>
      <c r="I303" s="14">
        <f t="shared" si="81"/>
        <v>320</v>
      </c>
      <c r="J303" s="14">
        <f t="shared" si="82"/>
        <v>1508</v>
      </c>
      <c r="K303" s="15" t="s">
        <v>49</v>
      </c>
    </row>
    <row r="304" spans="1:11" ht="21.75" customHeight="1" thickBot="1" x14ac:dyDescent="0.25">
      <c r="A304" s="22" t="s">
        <v>1244</v>
      </c>
      <c r="B304" s="23">
        <f>SUM(B301:B303)</f>
        <v>2209</v>
      </c>
      <c r="C304" s="23">
        <f>SUM(C301:C303)</f>
        <v>695</v>
      </c>
      <c r="D304" s="23">
        <f>SUM(D301:D303)</f>
        <v>2904</v>
      </c>
      <c r="E304" s="23">
        <v>0</v>
      </c>
      <c r="F304" s="23">
        <f t="shared" ref="F304" si="83">SUM(F301:F303)</f>
        <v>0</v>
      </c>
      <c r="G304" s="23">
        <f t="shared" si="80"/>
        <v>0</v>
      </c>
      <c r="H304" s="23">
        <f t="shared" si="81"/>
        <v>2209</v>
      </c>
      <c r="I304" s="23">
        <f t="shared" si="81"/>
        <v>695</v>
      </c>
      <c r="J304" s="23">
        <f t="shared" si="82"/>
        <v>2904</v>
      </c>
      <c r="K304" s="24" t="s">
        <v>1435</v>
      </c>
    </row>
    <row r="305" spans="1:11" ht="21.75" customHeight="1" thickTop="1" x14ac:dyDescent="0.2"/>
    <row r="306" spans="1:11" ht="21.75" customHeight="1" x14ac:dyDescent="0.2"/>
    <row r="307" spans="1:11" ht="21.75" customHeight="1" x14ac:dyDescent="0.2"/>
    <row r="308" spans="1:11" ht="37.5" customHeight="1" x14ac:dyDescent="0.2"/>
    <row r="309" spans="1:11" ht="37.5" customHeight="1" x14ac:dyDescent="0.2"/>
    <row r="310" spans="1:11" ht="21.75" customHeight="1" thickBot="1" x14ac:dyDescent="0.25">
      <c r="A310" s="10" t="s">
        <v>2030</v>
      </c>
      <c r="K310" s="65" t="s">
        <v>2031</v>
      </c>
    </row>
    <row r="311" spans="1:11" ht="20.25" customHeight="1" thickTop="1" x14ac:dyDescent="0.25">
      <c r="A311" s="111" t="s">
        <v>0</v>
      </c>
      <c r="B311" s="110" t="s">
        <v>1</v>
      </c>
      <c r="C311" s="110"/>
      <c r="D311" s="110"/>
      <c r="E311" s="110" t="s">
        <v>2</v>
      </c>
      <c r="F311" s="110"/>
      <c r="G311" s="110"/>
      <c r="H311" s="110" t="s">
        <v>3</v>
      </c>
      <c r="I311" s="110"/>
      <c r="J311" s="110"/>
      <c r="K311" s="111" t="s">
        <v>4</v>
      </c>
    </row>
    <row r="312" spans="1:11" ht="18.75" customHeight="1" x14ac:dyDescent="0.25">
      <c r="A312" s="112"/>
      <c r="B312" s="109" t="s">
        <v>5</v>
      </c>
      <c r="C312" s="109"/>
      <c r="D312" s="109"/>
      <c r="E312" s="109" t="s">
        <v>6</v>
      </c>
      <c r="F312" s="109"/>
      <c r="G312" s="109"/>
      <c r="H312" s="109" t="s">
        <v>7</v>
      </c>
      <c r="I312" s="109"/>
      <c r="J312" s="109"/>
      <c r="K312" s="112"/>
    </row>
    <row r="313" spans="1:11" ht="18.75" customHeight="1" x14ac:dyDescent="0.25">
      <c r="A313" s="112"/>
      <c r="B313" s="56" t="s">
        <v>153</v>
      </c>
      <c r="C313" s="56" t="s">
        <v>67</v>
      </c>
      <c r="D313" s="56" t="s">
        <v>10</v>
      </c>
      <c r="E313" s="56" t="s">
        <v>153</v>
      </c>
      <c r="F313" s="56" t="s">
        <v>67</v>
      </c>
      <c r="G313" s="56" t="s">
        <v>10</v>
      </c>
      <c r="H313" s="56" t="s">
        <v>153</v>
      </c>
      <c r="I313" s="56" t="s">
        <v>67</v>
      </c>
      <c r="J313" s="56" t="s">
        <v>10</v>
      </c>
      <c r="K313" s="112"/>
    </row>
    <row r="314" spans="1:11" ht="21.75" customHeight="1" thickBot="1" x14ac:dyDescent="0.3">
      <c r="A314" s="113"/>
      <c r="B314" s="6" t="s">
        <v>11</v>
      </c>
      <c r="C314" s="6" t="s">
        <v>12</v>
      </c>
      <c r="D314" s="6" t="s">
        <v>7</v>
      </c>
      <c r="E314" s="6" t="s">
        <v>11</v>
      </c>
      <c r="F314" s="6" t="s">
        <v>12</v>
      </c>
      <c r="G314" s="6" t="s">
        <v>7</v>
      </c>
      <c r="H314" s="6" t="s">
        <v>11</v>
      </c>
      <c r="I314" s="6" t="s">
        <v>12</v>
      </c>
      <c r="J314" s="6" t="s">
        <v>7</v>
      </c>
      <c r="K314" s="113"/>
    </row>
    <row r="315" spans="1:11" ht="18.75" customHeight="1" x14ac:dyDescent="0.2">
      <c r="A315" s="13" t="s">
        <v>1246</v>
      </c>
      <c r="B315" s="14">
        <v>310</v>
      </c>
      <c r="C315" s="14">
        <v>139</v>
      </c>
      <c r="D315" s="14">
        <f>SUM(B315:C315)</f>
        <v>449</v>
      </c>
      <c r="E315" s="14">
        <v>0</v>
      </c>
      <c r="F315" s="14">
        <v>0</v>
      </c>
      <c r="G315" s="14">
        <f>SUM(E315:F315)</f>
        <v>0</v>
      </c>
      <c r="H315" s="14">
        <f>SUM(E315,B315)</f>
        <v>310</v>
      </c>
      <c r="I315" s="14">
        <f>SUM(F315,C315)</f>
        <v>139</v>
      </c>
      <c r="J315" s="14">
        <f>SUM(H315:I315)</f>
        <v>449</v>
      </c>
      <c r="K315" s="15" t="s">
        <v>1247</v>
      </c>
    </row>
    <row r="316" spans="1:11" ht="18.75" customHeight="1" x14ac:dyDescent="0.2">
      <c r="A316" s="13" t="s">
        <v>1248</v>
      </c>
      <c r="B316" s="14">
        <v>288</v>
      </c>
      <c r="C316" s="14">
        <v>29</v>
      </c>
      <c r="D316" s="14">
        <f t="shared" ref="D316:D337" si="84">SUM(B316:C316)</f>
        <v>317</v>
      </c>
      <c r="E316" s="14">
        <v>0</v>
      </c>
      <c r="F316" s="14">
        <v>0</v>
      </c>
      <c r="G316" s="14">
        <f t="shared" ref="G316:G325" si="85">SUM(E316:F316)</f>
        <v>0</v>
      </c>
      <c r="H316" s="14">
        <f t="shared" ref="H316:I320" si="86">SUM(E316,B316)</f>
        <v>288</v>
      </c>
      <c r="I316" s="14">
        <f t="shared" si="86"/>
        <v>29</v>
      </c>
      <c r="J316" s="14">
        <f t="shared" ref="J316:J320" si="87">SUM(H316:I316)</f>
        <v>317</v>
      </c>
      <c r="K316" s="15" t="s">
        <v>1249</v>
      </c>
    </row>
    <row r="317" spans="1:11" ht="18.75" customHeight="1" x14ac:dyDescent="0.2">
      <c r="A317" s="13" t="s">
        <v>1323</v>
      </c>
      <c r="B317" s="14">
        <v>154</v>
      </c>
      <c r="C317" s="14">
        <v>70</v>
      </c>
      <c r="D317" s="14">
        <f t="shared" si="84"/>
        <v>224</v>
      </c>
      <c r="E317" s="14">
        <v>0</v>
      </c>
      <c r="F317" s="14">
        <v>0</v>
      </c>
      <c r="G317" s="14">
        <f t="shared" si="85"/>
        <v>0</v>
      </c>
      <c r="H317" s="14">
        <f t="shared" si="86"/>
        <v>154</v>
      </c>
      <c r="I317" s="14">
        <f t="shared" si="86"/>
        <v>70</v>
      </c>
      <c r="J317" s="14">
        <f t="shared" si="87"/>
        <v>224</v>
      </c>
      <c r="K317" s="15" t="s">
        <v>1251</v>
      </c>
    </row>
    <row r="318" spans="1:11" ht="18.75" customHeight="1" x14ac:dyDescent="0.2">
      <c r="A318" s="13" t="s">
        <v>1388</v>
      </c>
      <c r="B318" s="14">
        <v>1392</v>
      </c>
      <c r="C318" s="14">
        <v>301</v>
      </c>
      <c r="D318" s="14">
        <f t="shared" si="84"/>
        <v>1693</v>
      </c>
      <c r="E318" s="14">
        <v>0</v>
      </c>
      <c r="F318" s="14">
        <v>0</v>
      </c>
      <c r="G318" s="14">
        <f t="shared" si="85"/>
        <v>0</v>
      </c>
      <c r="H318" s="14">
        <f t="shared" si="86"/>
        <v>1392</v>
      </c>
      <c r="I318" s="14">
        <f t="shared" si="86"/>
        <v>301</v>
      </c>
      <c r="J318" s="14">
        <f t="shared" si="87"/>
        <v>1693</v>
      </c>
      <c r="K318" s="15" t="s">
        <v>1253</v>
      </c>
    </row>
    <row r="319" spans="1:11" ht="18.75" customHeight="1" x14ac:dyDescent="0.2">
      <c r="A319" s="13" t="s">
        <v>1254</v>
      </c>
      <c r="B319" s="14">
        <v>19</v>
      </c>
      <c r="C319" s="14">
        <v>1</v>
      </c>
      <c r="D319" s="14">
        <f t="shared" si="84"/>
        <v>20</v>
      </c>
      <c r="E319" s="14">
        <v>0</v>
      </c>
      <c r="F319" s="14">
        <v>0</v>
      </c>
      <c r="G319" s="14">
        <f t="shared" si="85"/>
        <v>0</v>
      </c>
      <c r="H319" s="14">
        <f t="shared" si="86"/>
        <v>19</v>
      </c>
      <c r="I319" s="14">
        <f t="shared" si="86"/>
        <v>1</v>
      </c>
      <c r="J319" s="14">
        <f t="shared" si="87"/>
        <v>20</v>
      </c>
      <c r="K319" s="15" t="s">
        <v>1255</v>
      </c>
    </row>
    <row r="320" spans="1:11" ht="18.75" customHeight="1" x14ac:dyDescent="0.2">
      <c r="A320" s="13" t="s">
        <v>1256</v>
      </c>
      <c r="B320" s="14">
        <v>396</v>
      </c>
      <c r="C320" s="14">
        <v>143</v>
      </c>
      <c r="D320" s="14">
        <f t="shared" si="84"/>
        <v>539</v>
      </c>
      <c r="E320" s="14">
        <v>0</v>
      </c>
      <c r="F320" s="14">
        <v>0</v>
      </c>
      <c r="G320" s="14">
        <f t="shared" si="85"/>
        <v>0</v>
      </c>
      <c r="H320" s="14">
        <f t="shared" si="86"/>
        <v>396</v>
      </c>
      <c r="I320" s="14">
        <f t="shared" si="86"/>
        <v>143</v>
      </c>
      <c r="J320" s="14">
        <f t="shared" si="87"/>
        <v>539</v>
      </c>
      <c r="K320" s="15" t="s">
        <v>1257</v>
      </c>
    </row>
    <row r="321" spans="1:11" ht="18.75" customHeight="1" x14ac:dyDescent="0.2">
      <c r="A321" s="13" t="s">
        <v>1258</v>
      </c>
      <c r="B321" s="14">
        <v>1361</v>
      </c>
      <c r="C321" s="14">
        <v>334</v>
      </c>
      <c r="D321" s="14">
        <f t="shared" si="84"/>
        <v>1695</v>
      </c>
      <c r="E321" s="14">
        <v>0</v>
      </c>
      <c r="F321" s="14">
        <v>0</v>
      </c>
      <c r="G321" s="14">
        <f t="shared" si="85"/>
        <v>0</v>
      </c>
      <c r="H321" s="14">
        <f>SUM(E321,B321)</f>
        <v>1361</v>
      </c>
      <c r="I321" s="14">
        <f>SUM(F321,C321)</f>
        <v>334</v>
      </c>
      <c r="J321" s="14">
        <f>SUM(H321:I321)</f>
        <v>1695</v>
      </c>
      <c r="K321" s="15" t="s">
        <v>1324</v>
      </c>
    </row>
    <row r="322" spans="1:11" ht="18.75" customHeight="1" x14ac:dyDescent="0.2">
      <c r="A322" s="13" t="s">
        <v>1262</v>
      </c>
      <c r="B322" s="14">
        <v>516</v>
      </c>
      <c r="C322" s="14">
        <v>248</v>
      </c>
      <c r="D322" s="14">
        <f t="shared" si="84"/>
        <v>764</v>
      </c>
      <c r="E322" s="14">
        <v>0</v>
      </c>
      <c r="F322" s="14">
        <v>0</v>
      </c>
      <c r="G322" s="14">
        <f t="shared" si="85"/>
        <v>0</v>
      </c>
      <c r="H322" s="14">
        <f t="shared" ref="H322:I326" si="88">SUM(E322,B322)</f>
        <v>516</v>
      </c>
      <c r="I322" s="14">
        <f t="shared" si="88"/>
        <v>248</v>
      </c>
      <c r="J322" s="14">
        <f t="shared" ref="J322:J326" si="89">SUM(H322:I322)</f>
        <v>764</v>
      </c>
      <c r="K322" s="15" t="s">
        <v>1263</v>
      </c>
    </row>
    <row r="323" spans="1:11" ht="18.75" customHeight="1" x14ac:dyDescent="0.2">
      <c r="A323" s="13" t="s">
        <v>1360</v>
      </c>
      <c r="B323" s="14">
        <v>747</v>
      </c>
      <c r="C323" s="14">
        <v>116</v>
      </c>
      <c r="D323" s="14">
        <f t="shared" si="84"/>
        <v>863</v>
      </c>
      <c r="E323" s="14">
        <v>0</v>
      </c>
      <c r="F323" s="14">
        <v>0</v>
      </c>
      <c r="G323" s="14">
        <f t="shared" si="85"/>
        <v>0</v>
      </c>
      <c r="H323" s="14">
        <f t="shared" si="88"/>
        <v>747</v>
      </c>
      <c r="I323" s="14">
        <f t="shared" si="88"/>
        <v>116</v>
      </c>
      <c r="J323" s="14">
        <f t="shared" si="89"/>
        <v>863</v>
      </c>
      <c r="K323" s="15" t="s">
        <v>1265</v>
      </c>
    </row>
    <row r="324" spans="1:11" ht="18.75" customHeight="1" x14ac:dyDescent="0.2">
      <c r="A324" s="13" t="s">
        <v>1266</v>
      </c>
      <c r="B324" s="14">
        <v>240</v>
      </c>
      <c r="C324" s="14">
        <v>108</v>
      </c>
      <c r="D324" s="14">
        <f t="shared" si="84"/>
        <v>348</v>
      </c>
      <c r="E324" s="14">
        <v>0</v>
      </c>
      <c r="F324" s="14">
        <v>0</v>
      </c>
      <c r="G324" s="14">
        <f t="shared" si="85"/>
        <v>0</v>
      </c>
      <c r="H324" s="14">
        <f t="shared" si="88"/>
        <v>240</v>
      </c>
      <c r="I324" s="14">
        <f t="shared" si="88"/>
        <v>108</v>
      </c>
      <c r="J324" s="14">
        <f t="shared" si="89"/>
        <v>348</v>
      </c>
      <c r="K324" s="15" t="s">
        <v>1267</v>
      </c>
    </row>
    <row r="325" spans="1:11" ht="18.75" customHeight="1" x14ac:dyDescent="0.2">
      <c r="A325" s="13" t="s">
        <v>1268</v>
      </c>
      <c r="B325" s="14">
        <v>399</v>
      </c>
      <c r="C325" s="14">
        <v>192</v>
      </c>
      <c r="D325" s="14">
        <f t="shared" si="84"/>
        <v>591</v>
      </c>
      <c r="E325" s="14">
        <v>0</v>
      </c>
      <c r="F325" s="14">
        <v>0</v>
      </c>
      <c r="G325" s="14">
        <f t="shared" si="85"/>
        <v>0</v>
      </c>
      <c r="H325" s="14">
        <f t="shared" si="88"/>
        <v>399</v>
      </c>
      <c r="I325" s="14">
        <f t="shared" si="88"/>
        <v>192</v>
      </c>
      <c r="J325" s="14">
        <f t="shared" si="89"/>
        <v>591</v>
      </c>
      <c r="K325" s="15" t="s">
        <v>1269</v>
      </c>
    </row>
    <row r="326" spans="1:11" ht="18.75" customHeight="1" x14ac:dyDescent="0.2">
      <c r="A326" s="13" t="s">
        <v>1270</v>
      </c>
      <c r="B326" s="14">
        <v>2106</v>
      </c>
      <c r="C326" s="14">
        <v>651</v>
      </c>
      <c r="D326" s="14">
        <f t="shared" si="84"/>
        <v>2757</v>
      </c>
      <c r="E326" s="14">
        <v>0</v>
      </c>
      <c r="F326" s="14">
        <v>1</v>
      </c>
      <c r="G326" s="14">
        <f>SUM(E326:F326)</f>
        <v>1</v>
      </c>
      <c r="H326" s="14">
        <f t="shared" si="88"/>
        <v>2106</v>
      </c>
      <c r="I326" s="14">
        <f t="shared" si="88"/>
        <v>652</v>
      </c>
      <c r="J326" s="14">
        <f t="shared" si="89"/>
        <v>2758</v>
      </c>
      <c r="K326" s="15" t="s">
        <v>1271</v>
      </c>
    </row>
    <row r="327" spans="1:11" ht="18.75" customHeight="1" x14ac:dyDescent="0.2">
      <c r="A327" s="13" t="s">
        <v>1272</v>
      </c>
      <c r="B327" s="14">
        <v>30</v>
      </c>
      <c r="C327" s="14">
        <v>27</v>
      </c>
      <c r="D327" s="14">
        <f t="shared" si="84"/>
        <v>57</v>
      </c>
      <c r="E327" s="14">
        <v>0</v>
      </c>
      <c r="F327" s="14">
        <v>0</v>
      </c>
      <c r="G327" s="14">
        <f>SUM(E327:F327)</f>
        <v>0</v>
      </c>
      <c r="H327" s="14">
        <f>SUM(E327,B327)</f>
        <v>30</v>
      </c>
      <c r="I327" s="14">
        <f>SUM(F327,C327)</f>
        <v>27</v>
      </c>
      <c r="J327" s="14">
        <f>SUM(H327:I327)</f>
        <v>57</v>
      </c>
      <c r="K327" s="15" t="s">
        <v>1397</v>
      </c>
    </row>
    <row r="328" spans="1:11" ht="18.75" customHeight="1" x14ac:dyDescent="0.2">
      <c r="A328" s="13" t="s">
        <v>1274</v>
      </c>
      <c r="B328" s="14">
        <v>871</v>
      </c>
      <c r="C328" s="14">
        <v>220</v>
      </c>
      <c r="D328" s="14">
        <f t="shared" si="84"/>
        <v>1091</v>
      </c>
      <c r="E328" s="14">
        <v>0</v>
      </c>
      <c r="F328" s="14">
        <v>0</v>
      </c>
      <c r="G328" s="14">
        <f t="shared" ref="G328:G333" si="90">SUM(E328:F328)</f>
        <v>0</v>
      </c>
      <c r="H328" s="14">
        <f>SUM(E328,B328)</f>
        <v>871</v>
      </c>
      <c r="I328" s="14">
        <f>SUM(F328,C328)</f>
        <v>220</v>
      </c>
      <c r="J328" s="14">
        <f>SUM(H328:I328)</f>
        <v>1091</v>
      </c>
      <c r="K328" s="15" t="s">
        <v>1275</v>
      </c>
    </row>
    <row r="329" spans="1:11" ht="18.75" customHeight="1" x14ac:dyDescent="0.2">
      <c r="A329" s="13" t="s">
        <v>1278</v>
      </c>
      <c r="B329" s="14">
        <v>192</v>
      </c>
      <c r="C329" s="14">
        <v>93</v>
      </c>
      <c r="D329" s="14">
        <f t="shared" si="84"/>
        <v>285</v>
      </c>
      <c r="E329" s="14">
        <v>0</v>
      </c>
      <c r="F329" s="14">
        <v>0</v>
      </c>
      <c r="G329" s="14">
        <f t="shared" si="90"/>
        <v>0</v>
      </c>
      <c r="H329" s="14">
        <f t="shared" ref="H329:I333" si="91">SUM(E329,B329)</f>
        <v>192</v>
      </c>
      <c r="I329" s="14">
        <f t="shared" si="91"/>
        <v>93</v>
      </c>
      <c r="J329" s="14">
        <f t="shared" ref="J329:J333" si="92">SUM(H329:I329)</f>
        <v>285</v>
      </c>
      <c r="K329" s="15" t="s">
        <v>1398</v>
      </c>
    </row>
    <row r="330" spans="1:11" ht="18.75" customHeight="1" x14ac:dyDescent="0.2">
      <c r="A330" s="13" t="s">
        <v>1436</v>
      </c>
      <c r="B330" s="14">
        <v>745</v>
      </c>
      <c r="C330" s="14">
        <v>258</v>
      </c>
      <c r="D330" s="14">
        <f t="shared" si="84"/>
        <v>1003</v>
      </c>
      <c r="E330" s="14">
        <v>0</v>
      </c>
      <c r="F330" s="14">
        <v>0</v>
      </c>
      <c r="G330" s="14">
        <f t="shared" si="90"/>
        <v>0</v>
      </c>
      <c r="H330" s="14">
        <f t="shared" si="91"/>
        <v>745</v>
      </c>
      <c r="I330" s="14">
        <f t="shared" si="91"/>
        <v>258</v>
      </c>
      <c r="J330" s="14">
        <f t="shared" si="92"/>
        <v>1003</v>
      </c>
      <c r="K330" s="15" t="s">
        <v>1327</v>
      </c>
    </row>
    <row r="331" spans="1:11" ht="18.75" customHeight="1" x14ac:dyDescent="0.2">
      <c r="A331" s="13" t="s">
        <v>1282</v>
      </c>
      <c r="B331" s="14">
        <v>467</v>
      </c>
      <c r="C331" s="14">
        <v>127</v>
      </c>
      <c r="D331" s="14">
        <f t="shared" si="84"/>
        <v>594</v>
      </c>
      <c r="E331" s="14">
        <v>0</v>
      </c>
      <c r="F331" s="14">
        <v>0</v>
      </c>
      <c r="G331" s="14">
        <f t="shared" si="90"/>
        <v>0</v>
      </c>
      <c r="H331" s="14">
        <f t="shared" si="91"/>
        <v>467</v>
      </c>
      <c r="I331" s="14">
        <f t="shared" si="91"/>
        <v>127</v>
      </c>
      <c r="J331" s="14">
        <f t="shared" si="92"/>
        <v>594</v>
      </c>
      <c r="K331" s="15" t="s">
        <v>1437</v>
      </c>
    </row>
    <row r="332" spans="1:11" ht="18.75" customHeight="1" x14ac:dyDescent="0.2">
      <c r="A332" s="13" t="s">
        <v>1284</v>
      </c>
      <c r="B332" s="14">
        <v>61</v>
      </c>
      <c r="C332" s="14">
        <v>9</v>
      </c>
      <c r="D332" s="14">
        <f t="shared" si="84"/>
        <v>70</v>
      </c>
      <c r="E332" s="14">
        <v>0</v>
      </c>
      <c r="F332" s="14">
        <v>0</v>
      </c>
      <c r="G332" s="14">
        <f t="shared" si="90"/>
        <v>0</v>
      </c>
      <c r="H332" s="14">
        <f t="shared" si="91"/>
        <v>61</v>
      </c>
      <c r="I332" s="14">
        <f t="shared" si="91"/>
        <v>9</v>
      </c>
      <c r="J332" s="14">
        <f t="shared" si="92"/>
        <v>70</v>
      </c>
      <c r="K332" s="15" t="s">
        <v>1285</v>
      </c>
    </row>
    <row r="333" spans="1:11" ht="18.75" customHeight="1" x14ac:dyDescent="0.2">
      <c r="A333" s="13" t="s">
        <v>1286</v>
      </c>
      <c r="B333" s="14">
        <v>238</v>
      </c>
      <c r="C333" s="14">
        <v>101</v>
      </c>
      <c r="D333" s="14">
        <f t="shared" si="84"/>
        <v>339</v>
      </c>
      <c r="E333" s="14">
        <v>0</v>
      </c>
      <c r="F333" s="14">
        <v>0</v>
      </c>
      <c r="G333" s="14">
        <f t="shared" si="90"/>
        <v>0</v>
      </c>
      <c r="H333" s="14">
        <f t="shared" si="91"/>
        <v>238</v>
      </c>
      <c r="I333" s="14">
        <f t="shared" si="91"/>
        <v>101</v>
      </c>
      <c r="J333" s="14">
        <f t="shared" si="92"/>
        <v>339</v>
      </c>
      <c r="K333" s="15" t="s">
        <v>1287</v>
      </c>
    </row>
    <row r="334" spans="1:11" ht="18.75" customHeight="1" x14ac:dyDescent="0.2">
      <c r="A334" s="13" t="s">
        <v>1288</v>
      </c>
      <c r="B334" s="14">
        <v>730</v>
      </c>
      <c r="C334" s="14">
        <v>336</v>
      </c>
      <c r="D334" s="14">
        <f t="shared" si="84"/>
        <v>1066</v>
      </c>
      <c r="E334" s="14">
        <v>0</v>
      </c>
      <c r="F334" s="14">
        <v>1</v>
      </c>
      <c r="G334" s="14">
        <f>SUM(E334:F334)</f>
        <v>1</v>
      </c>
      <c r="H334" s="14">
        <f>SUM(E334,B334)</f>
        <v>730</v>
      </c>
      <c r="I334" s="14">
        <f>SUM(F334,C334)</f>
        <v>337</v>
      </c>
      <c r="J334" s="14">
        <f>SUM(H334:I334)</f>
        <v>1067</v>
      </c>
      <c r="K334" s="15" t="s">
        <v>1289</v>
      </c>
    </row>
    <row r="335" spans="1:11" ht="18.75" customHeight="1" x14ac:dyDescent="0.2">
      <c r="A335" s="13" t="s">
        <v>1353</v>
      </c>
      <c r="B335" s="14">
        <v>144</v>
      </c>
      <c r="C335" s="14">
        <v>35</v>
      </c>
      <c r="D335" s="14">
        <f t="shared" si="84"/>
        <v>179</v>
      </c>
      <c r="E335" s="14">
        <v>0</v>
      </c>
      <c r="F335" s="14">
        <v>0</v>
      </c>
      <c r="G335" s="14">
        <f>SUM(E335:F335)</f>
        <v>0</v>
      </c>
      <c r="H335" s="14">
        <f>SUM(E335,B335)</f>
        <v>144</v>
      </c>
      <c r="I335" s="14">
        <f>SUM(F335,C335)</f>
        <v>35</v>
      </c>
      <c r="J335" s="14">
        <f>SUM(H335:I335)</f>
        <v>179</v>
      </c>
      <c r="K335" s="15" t="s">
        <v>1291</v>
      </c>
    </row>
    <row r="336" spans="1:11" ht="18.75" customHeight="1" x14ac:dyDescent="0.2">
      <c r="A336" s="13" t="s">
        <v>1365</v>
      </c>
      <c r="B336" s="14">
        <v>133</v>
      </c>
      <c r="C336" s="14">
        <v>73</v>
      </c>
      <c r="D336" s="14">
        <f t="shared" si="84"/>
        <v>206</v>
      </c>
      <c r="E336" s="14">
        <v>0</v>
      </c>
      <c r="F336" s="14">
        <v>0</v>
      </c>
      <c r="G336" s="14">
        <f t="shared" ref="G336" si="93">SUM(E336:F336)</f>
        <v>0</v>
      </c>
      <c r="H336" s="14">
        <f>SUM(E336,B336)</f>
        <v>133</v>
      </c>
      <c r="I336" s="14">
        <f t="shared" ref="I336:I337" si="94">SUM(F336,C336)</f>
        <v>73</v>
      </c>
      <c r="J336" s="14">
        <f>SUM(H336:I336)</f>
        <v>206</v>
      </c>
      <c r="K336" s="15" t="s">
        <v>1293</v>
      </c>
    </row>
    <row r="337" spans="1:11" ht="18.75" customHeight="1" thickBot="1" x14ac:dyDescent="0.25">
      <c r="A337" s="16" t="s">
        <v>61</v>
      </c>
      <c r="B337" s="17">
        <f>SUM(B329:B336,B315:B328,B304,B299,B298,B287:B293,B286,B285,B270:B272)</f>
        <v>27265</v>
      </c>
      <c r="C337" s="17">
        <f>SUM(C329:C336,C315:C328,C304,C299,C298,C287:C293,C286,C285,C270:C272)</f>
        <v>9031</v>
      </c>
      <c r="D337" s="17">
        <f t="shared" si="84"/>
        <v>36296</v>
      </c>
      <c r="E337" s="17">
        <f>SUM(E329:E336,E315:E328,E304,E299,E298,E287:E293,E286,E285,E270:E272)</f>
        <v>4</v>
      </c>
      <c r="F337" s="17">
        <f>SUM(F329:F336,F315:F328,F304,F299,F298,F287:F293,F286,F285,F270:F272)</f>
        <v>2</v>
      </c>
      <c r="G337" s="17">
        <f>SUM(E337:F337)</f>
        <v>6</v>
      </c>
      <c r="H337" s="17">
        <f>SUM(E337,B337)</f>
        <v>27269</v>
      </c>
      <c r="I337" s="17">
        <f t="shared" si="94"/>
        <v>9033</v>
      </c>
      <c r="J337" s="17">
        <f t="shared" ref="J337" si="95">SUM(H337:I337)</f>
        <v>36302</v>
      </c>
      <c r="K337" s="18" t="s">
        <v>692</v>
      </c>
    </row>
    <row r="338" spans="1:11" ht="17.25" customHeight="1" thickBot="1" x14ac:dyDescent="0.25">
      <c r="A338" s="19" t="s">
        <v>154</v>
      </c>
      <c r="B338" s="20">
        <f t="shared" ref="B338:J338" si="96">SUM(B337,B268)</f>
        <v>68368</v>
      </c>
      <c r="C338" s="20">
        <f t="shared" si="96"/>
        <v>36233</v>
      </c>
      <c r="D338" s="20">
        <f t="shared" si="96"/>
        <v>104601</v>
      </c>
      <c r="E338" s="20">
        <f t="shared" si="96"/>
        <v>20</v>
      </c>
      <c r="F338" s="20">
        <f t="shared" si="96"/>
        <v>20</v>
      </c>
      <c r="G338" s="20">
        <f t="shared" si="96"/>
        <v>40</v>
      </c>
      <c r="H338" s="20">
        <f t="shared" si="96"/>
        <v>68388</v>
      </c>
      <c r="I338" s="20">
        <f t="shared" si="96"/>
        <v>36253</v>
      </c>
      <c r="J338" s="20">
        <f t="shared" si="96"/>
        <v>104641</v>
      </c>
      <c r="K338" s="57" t="s">
        <v>7</v>
      </c>
    </row>
    <row r="339" spans="1:11" ht="15" thickTop="1" x14ac:dyDescent="0.2"/>
  </sheetData>
  <mergeCells count="84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4:A47"/>
    <mergeCell ref="B44:D44"/>
    <mergeCell ref="E44:G44"/>
    <mergeCell ref="H44:J44"/>
    <mergeCell ref="K44:K47"/>
    <mergeCell ref="B45:D45"/>
    <mergeCell ref="E45:G45"/>
    <mergeCell ref="H45:J45"/>
    <mergeCell ref="K79:K82"/>
    <mergeCell ref="B80:D80"/>
    <mergeCell ref="E80:G80"/>
    <mergeCell ref="H80:J80"/>
    <mergeCell ref="A79:A82"/>
    <mergeCell ref="B79:D79"/>
    <mergeCell ref="E79:G79"/>
    <mergeCell ref="H79:J79"/>
    <mergeCell ref="A112:A115"/>
    <mergeCell ref="B112:D112"/>
    <mergeCell ref="E112:G112"/>
    <mergeCell ref="H112:J112"/>
    <mergeCell ref="K112:K115"/>
    <mergeCell ref="B113:D113"/>
    <mergeCell ref="E113:G113"/>
    <mergeCell ref="H113:J113"/>
    <mergeCell ref="A146:A149"/>
    <mergeCell ref="B146:D146"/>
    <mergeCell ref="E146:G146"/>
    <mergeCell ref="H146:J146"/>
    <mergeCell ref="K146:K149"/>
    <mergeCell ref="B147:D147"/>
    <mergeCell ref="E147:G147"/>
    <mergeCell ref="H147:J147"/>
    <mergeCell ref="A185:K185"/>
    <mergeCell ref="A186:K186"/>
    <mergeCell ref="A188:A191"/>
    <mergeCell ref="B188:D188"/>
    <mergeCell ref="E188:G188"/>
    <mergeCell ref="H188:J188"/>
    <mergeCell ref="K188:K191"/>
    <mergeCell ref="B189:D189"/>
    <mergeCell ref="K245:K248"/>
    <mergeCell ref="E189:G189"/>
    <mergeCell ref="H189:J189"/>
    <mergeCell ref="A214:A217"/>
    <mergeCell ref="B214:D214"/>
    <mergeCell ref="E214:G214"/>
    <mergeCell ref="H214:J214"/>
    <mergeCell ref="K214:K217"/>
    <mergeCell ref="B215:D215"/>
    <mergeCell ref="E215:G215"/>
    <mergeCell ref="H215:J215"/>
    <mergeCell ref="B246:D246"/>
    <mergeCell ref="E246:G246"/>
    <mergeCell ref="H246:J246"/>
    <mergeCell ref="A245:A248"/>
    <mergeCell ref="B245:D245"/>
    <mergeCell ref="E245:G245"/>
    <mergeCell ref="H245:J245"/>
    <mergeCell ref="A311:A314"/>
    <mergeCell ref="B311:D311"/>
    <mergeCell ref="E311:G311"/>
    <mergeCell ref="H311:J311"/>
    <mergeCell ref="A281:A284"/>
    <mergeCell ref="B281:D281"/>
    <mergeCell ref="E281:G281"/>
    <mergeCell ref="H281:J281"/>
    <mergeCell ref="K311:K314"/>
    <mergeCell ref="B312:D312"/>
    <mergeCell ref="E312:G312"/>
    <mergeCell ref="H312:J312"/>
    <mergeCell ref="K281:K284"/>
    <mergeCell ref="B282:D282"/>
    <mergeCell ref="E282:G282"/>
    <mergeCell ref="H282:J282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208"/>
  <sheetViews>
    <sheetView rightToLeft="1" view="pageBreakPreview" topLeftCell="A187" zoomScale="85" zoomScaleSheetLayoutView="85" workbookViewId="0">
      <selection sqref="A1:K1"/>
    </sheetView>
  </sheetViews>
  <sheetFormatPr defaultRowHeight="14.25" x14ac:dyDescent="0.2"/>
  <cols>
    <col min="1" max="1" width="25.875" customWidth="1"/>
    <col min="2" max="10" width="7.875" customWidth="1"/>
    <col min="11" max="11" width="37.375" customWidth="1"/>
  </cols>
  <sheetData>
    <row r="1" spans="1:11" ht="32.25" customHeight="1" x14ac:dyDescent="0.2">
      <c r="A1" s="118" t="s">
        <v>410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.75" customHeight="1" x14ac:dyDescent="0.25">
      <c r="A2" s="114" t="s">
        <v>1539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8" customHeight="1" thickBot="1" x14ac:dyDescent="0.3">
      <c r="A3" s="4" t="s">
        <v>411</v>
      </c>
      <c r="B3" s="4"/>
      <c r="C3" s="4"/>
      <c r="D3" s="4"/>
      <c r="E3" s="4"/>
      <c r="F3" s="4"/>
      <c r="G3" s="4"/>
      <c r="H3" s="4"/>
      <c r="I3" s="4"/>
      <c r="J3" s="4"/>
      <c r="K3" s="25" t="s">
        <v>412</v>
      </c>
    </row>
    <row r="4" spans="1:11" ht="16.5" thickTop="1" x14ac:dyDescent="0.25">
      <c r="A4" s="111" t="s">
        <v>413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414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" t="s">
        <v>8</v>
      </c>
      <c r="C6" s="5" t="s">
        <v>67</v>
      </c>
      <c r="D6" s="5" t="s">
        <v>10</v>
      </c>
      <c r="E6" s="5" t="s">
        <v>8</v>
      </c>
      <c r="F6" s="5" t="s">
        <v>67</v>
      </c>
      <c r="G6" s="5" t="s">
        <v>10</v>
      </c>
      <c r="H6" s="5" t="s">
        <v>8</v>
      </c>
      <c r="I6" s="5" t="s">
        <v>67</v>
      </c>
      <c r="J6" s="5" t="s">
        <v>10</v>
      </c>
      <c r="K6" s="112"/>
    </row>
    <row r="7" spans="1:11" ht="21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2.5" customHeight="1" x14ac:dyDescent="0.2">
      <c r="A9" s="13" t="s">
        <v>415</v>
      </c>
      <c r="B9" s="14">
        <v>128</v>
      </c>
      <c r="C9" s="14">
        <v>38</v>
      </c>
      <c r="D9" s="14">
        <f>SUM(B9:C9)</f>
        <v>166</v>
      </c>
      <c r="E9" s="14">
        <v>0</v>
      </c>
      <c r="F9" s="14">
        <v>0</v>
      </c>
      <c r="G9" s="14">
        <f>SUM(E9:F9)</f>
        <v>0</v>
      </c>
      <c r="H9" s="14">
        <f>SUM(B9,E9)</f>
        <v>128</v>
      </c>
      <c r="I9" s="14">
        <f>SUM(C9,F9)</f>
        <v>38</v>
      </c>
      <c r="J9" s="14">
        <f>SUM(H9:I9)</f>
        <v>166</v>
      </c>
      <c r="K9" s="15" t="s">
        <v>416</v>
      </c>
    </row>
    <row r="10" spans="1:11" ht="19.5" customHeight="1" x14ac:dyDescent="0.2">
      <c r="A10" s="13" t="s">
        <v>417</v>
      </c>
      <c r="B10" s="14">
        <v>60</v>
      </c>
      <c r="C10" s="14">
        <v>31</v>
      </c>
      <c r="D10" s="14">
        <f t="shared" ref="D10:D26" si="0">SUM(B10:C10)</f>
        <v>91</v>
      </c>
      <c r="E10" s="14">
        <v>0</v>
      </c>
      <c r="F10" s="14">
        <v>0</v>
      </c>
      <c r="G10" s="14">
        <f t="shared" ref="G10:G26" si="1">SUM(E10:F10)</f>
        <v>0</v>
      </c>
      <c r="H10" s="14">
        <f t="shared" ref="H10:I26" si="2">SUM(B10,E10)</f>
        <v>60</v>
      </c>
      <c r="I10" s="14">
        <f t="shared" si="2"/>
        <v>31</v>
      </c>
      <c r="J10" s="14">
        <f t="shared" ref="J10:J26" si="3">SUM(H10:I10)</f>
        <v>91</v>
      </c>
      <c r="K10" s="15" t="s">
        <v>418</v>
      </c>
    </row>
    <row r="11" spans="1:11" ht="21.75" customHeight="1" x14ac:dyDescent="0.2">
      <c r="A11" s="13" t="s">
        <v>419</v>
      </c>
      <c r="B11" s="14">
        <v>81</v>
      </c>
      <c r="C11" s="14">
        <v>82</v>
      </c>
      <c r="D11" s="14">
        <f t="shared" si="0"/>
        <v>163</v>
      </c>
      <c r="E11" s="14">
        <v>0</v>
      </c>
      <c r="F11" s="14">
        <v>0</v>
      </c>
      <c r="G11" s="14">
        <f t="shared" si="1"/>
        <v>0</v>
      </c>
      <c r="H11" s="14">
        <f t="shared" si="2"/>
        <v>81</v>
      </c>
      <c r="I11" s="14">
        <f t="shared" si="2"/>
        <v>82</v>
      </c>
      <c r="J11" s="14">
        <f t="shared" si="3"/>
        <v>163</v>
      </c>
      <c r="K11" s="15" t="s">
        <v>420</v>
      </c>
    </row>
    <row r="12" spans="1:11" ht="20.25" customHeight="1" x14ac:dyDescent="0.2">
      <c r="A12" s="13" t="s">
        <v>421</v>
      </c>
      <c r="B12" s="14">
        <v>150</v>
      </c>
      <c r="C12" s="14">
        <v>111</v>
      </c>
      <c r="D12" s="14">
        <f t="shared" si="0"/>
        <v>261</v>
      </c>
      <c r="E12" s="14">
        <v>0</v>
      </c>
      <c r="F12" s="14">
        <v>0</v>
      </c>
      <c r="G12" s="14">
        <f t="shared" si="1"/>
        <v>0</v>
      </c>
      <c r="H12" s="14">
        <f t="shared" si="2"/>
        <v>150</v>
      </c>
      <c r="I12" s="14">
        <f t="shared" si="2"/>
        <v>111</v>
      </c>
      <c r="J12" s="14">
        <f t="shared" si="3"/>
        <v>261</v>
      </c>
      <c r="K12" s="15" t="s">
        <v>418</v>
      </c>
    </row>
    <row r="13" spans="1:11" ht="23.25" customHeight="1" x14ac:dyDescent="0.2">
      <c r="A13" s="13" t="s">
        <v>422</v>
      </c>
      <c r="B13" s="14">
        <v>33</v>
      </c>
      <c r="C13" s="14">
        <v>56</v>
      </c>
      <c r="D13" s="14">
        <f t="shared" si="0"/>
        <v>89</v>
      </c>
      <c r="E13" s="14">
        <v>0</v>
      </c>
      <c r="F13" s="14">
        <v>0</v>
      </c>
      <c r="G13" s="14">
        <f t="shared" si="1"/>
        <v>0</v>
      </c>
      <c r="H13" s="14">
        <f t="shared" si="2"/>
        <v>33</v>
      </c>
      <c r="I13" s="14">
        <f t="shared" si="2"/>
        <v>56</v>
      </c>
      <c r="J13" s="14">
        <f t="shared" si="3"/>
        <v>89</v>
      </c>
      <c r="K13" s="15" t="s">
        <v>423</v>
      </c>
    </row>
    <row r="14" spans="1:11" ht="24" customHeight="1" x14ac:dyDescent="0.2">
      <c r="A14" s="13" t="s">
        <v>424</v>
      </c>
      <c r="B14" s="14">
        <v>50</v>
      </c>
      <c r="C14" s="14">
        <v>50</v>
      </c>
      <c r="D14" s="14">
        <f t="shared" si="0"/>
        <v>100</v>
      </c>
      <c r="E14" s="14">
        <v>0</v>
      </c>
      <c r="F14" s="14">
        <v>0</v>
      </c>
      <c r="G14" s="14">
        <f t="shared" si="1"/>
        <v>0</v>
      </c>
      <c r="H14" s="14">
        <f t="shared" si="2"/>
        <v>50</v>
      </c>
      <c r="I14" s="14">
        <f t="shared" si="2"/>
        <v>50</v>
      </c>
      <c r="J14" s="14">
        <f t="shared" si="3"/>
        <v>100</v>
      </c>
      <c r="K14" s="15" t="s">
        <v>425</v>
      </c>
    </row>
    <row r="15" spans="1:11" ht="21.75" customHeight="1" x14ac:dyDescent="0.2">
      <c r="A15" s="13" t="s">
        <v>426</v>
      </c>
      <c r="B15" s="14">
        <v>47</v>
      </c>
      <c r="C15" s="14">
        <v>53</v>
      </c>
      <c r="D15" s="14">
        <f t="shared" si="0"/>
        <v>100</v>
      </c>
      <c r="E15" s="14">
        <v>0</v>
      </c>
      <c r="F15" s="14">
        <v>0</v>
      </c>
      <c r="G15" s="14">
        <f t="shared" si="1"/>
        <v>0</v>
      </c>
      <c r="H15" s="14">
        <f t="shared" si="2"/>
        <v>47</v>
      </c>
      <c r="I15" s="14">
        <f t="shared" si="2"/>
        <v>53</v>
      </c>
      <c r="J15" s="14">
        <f t="shared" si="3"/>
        <v>100</v>
      </c>
      <c r="K15" s="15" t="s">
        <v>427</v>
      </c>
    </row>
    <row r="16" spans="1:11" ht="20.25" customHeight="1" x14ac:dyDescent="0.2">
      <c r="A16" s="13" t="s">
        <v>428</v>
      </c>
      <c r="B16" s="14">
        <v>26</v>
      </c>
      <c r="C16" s="14">
        <v>43</v>
      </c>
      <c r="D16" s="14">
        <f t="shared" si="0"/>
        <v>69</v>
      </c>
      <c r="E16" s="14">
        <v>0</v>
      </c>
      <c r="F16" s="14">
        <v>0</v>
      </c>
      <c r="G16" s="14">
        <f t="shared" si="1"/>
        <v>0</v>
      </c>
      <c r="H16" s="14">
        <f t="shared" si="2"/>
        <v>26</v>
      </c>
      <c r="I16" s="14">
        <f t="shared" si="2"/>
        <v>43</v>
      </c>
      <c r="J16" s="14">
        <f t="shared" si="3"/>
        <v>69</v>
      </c>
      <c r="K16" s="15" t="s">
        <v>429</v>
      </c>
    </row>
    <row r="17" spans="1:11" ht="20.25" customHeight="1" x14ac:dyDescent="0.2">
      <c r="A17" s="13" t="s">
        <v>430</v>
      </c>
      <c r="B17" s="14">
        <v>24</v>
      </c>
      <c r="C17" s="14">
        <v>39</v>
      </c>
      <c r="D17" s="14">
        <f t="shared" si="0"/>
        <v>63</v>
      </c>
      <c r="E17" s="14">
        <v>0</v>
      </c>
      <c r="F17" s="14">
        <v>0</v>
      </c>
      <c r="G17" s="14">
        <f t="shared" si="1"/>
        <v>0</v>
      </c>
      <c r="H17" s="14">
        <f t="shared" si="2"/>
        <v>24</v>
      </c>
      <c r="I17" s="14">
        <f t="shared" si="2"/>
        <v>39</v>
      </c>
      <c r="J17" s="14">
        <f t="shared" si="3"/>
        <v>63</v>
      </c>
      <c r="K17" s="15" t="s">
        <v>431</v>
      </c>
    </row>
    <row r="18" spans="1:11" ht="19.5" customHeight="1" x14ac:dyDescent="0.2">
      <c r="A18" s="13" t="s">
        <v>432</v>
      </c>
      <c r="B18" s="14">
        <v>27</v>
      </c>
      <c r="C18" s="14">
        <v>59</v>
      </c>
      <c r="D18" s="14">
        <f t="shared" si="0"/>
        <v>86</v>
      </c>
      <c r="E18" s="14">
        <v>0</v>
      </c>
      <c r="F18" s="14">
        <v>0</v>
      </c>
      <c r="G18" s="14">
        <f t="shared" si="1"/>
        <v>0</v>
      </c>
      <c r="H18" s="14">
        <f t="shared" si="2"/>
        <v>27</v>
      </c>
      <c r="I18" s="14">
        <f t="shared" si="2"/>
        <v>59</v>
      </c>
      <c r="J18" s="14">
        <f t="shared" si="3"/>
        <v>86</v>
      </c>
      <c r="K18" s="15" t="s">
        <v>433</v>
      </c>
    </row>
    <row r="19" spans="1:11" ht="20.25" customHeight="1" x14ac:dyDescent="0.2">
      <c r="A19" s="13" t="s">
        <v>434</v>
      </c>
      <c r="B19" s="14">
        <v>32</v>
      </c>
      <c r="C19" s="14">
        <v>55</v>
      </c>
      <c r="D19" s="14">
        <f t="shared" si="0"/>
        <v>87</v>
      </c>
      <c r="E19" s="14">
        <v>0</v>
      </c>
      <c r="F19" s="14">
        <v>0</v>
      </c>
      <c r="G19" s="14">
        <f t="shared" si="1"/>
        <v>0</v>
      </c>
      <c r="H19" s="14">
        <f t="shared" si="2"/>
        <v>32</v>
      </c>
      <c r="I19" s="14">
        <f t="shared" si="2"/>
        <v>55</v>
      </c>
      <c r="J19" s="14">
        <f t="shared" si="3"/>
        <v>87</v>
      </c>
      <c r="K19" s="15" t="s">
        <v>435</v>
      </c>
    </row>
    <row r="20" spans="1:11" ht="21.75" customHeight="1" x14ac:dyDescent="0.2">
      <c r="A20" s="13" t="s">
        <v>436</v>
      </c>
      <c r="B20" s="14">
        <v>21</v>
      </c>
      <c r="C20" s="14">
        <v>14</v>
      </c>
      <c r="D20" s="14">
        <f t="shared" si="0"/>
        <v>35</v>
      </c>
      <c r="E20" s="14">
        <v>0</v>
      </c>
      <c r="F20" s="14">
        <v>0</v>
      </c>
      <c r="G20" s="14">
        <f t="shared" si="1"/>
        <v>0</v>
      </c>
      <c r="H20" s="14">
        <f t="shared" si="2"/>
        <v>21</v>
      </c>
      <c r="I20" s="14">
        <f t="shared" si="2"/>
        <v>14</v>
      </c>
      <c r="J20" s="14">
        <f t="shared" si="3"/>
        <v>35</v>
      </c>
      <c r="K20" s="15" t="s">
        <v>437</v>
      </c>
    </row>
    <row r="21" spans="1:11" ht="19.5" customHeight="1" x14ac:dyDescent="0.2">
      <c r="A21" s="13" t="s">
        <v>438</v>
      </c>
      <c r="B21" s="14">
        <v>13</v>
      </c>
      <c r="C21" s="14">
        <v>29</v>
      </c>
      <c r="D21" s="14">
        <f t="shared" si="0"/>
        <v>42</v>
      </c>
      <c r="E21" s="14">
        <v>0</v>
      </c>
      <c r="F21" s="14">
        <v>0</v>
      </c>
      <c r="G21" s="14">
        <f t="shared" si="1"/>
        <v>0</v>
      </c>
      <c r="H21" s="14">
        <f t="shared" si="2"/>
        <v>13</v>
      </c>
      <c r="I21" s="14">
        <f t="shared" si="2"/>
        <v>29</v>
      </c>
      <c r="J21" s="14">
        <f t="shared" si="3"/>
        <v>42</v>
      </c>
      <c r="K21" s="15" t="s">
        <v>439</v>
      </c>
    </row>
    <row r="22" spans="1:11" ht="21" customHeight="1" x14ac:dyDescent="0.2">
      <c r="A22" s="13" t="s">
        <v>440</v>
      </c>
      <c r="B22" s="14">
        <v>15</v>
      </c>
      <c r="C22" s="14">
        <v>37</v>
      </c>
      <c r="D22" s="14">
        <f t="shared" si="0"/>
        <v>52</v>
      </c>
      <c r="E22" s="14">
        <v>0</v>
      </c>
      <c r="F22" s="14">
        <v>0</v>
      </c>
      <c r="G22" s="14">
        <f t="shared" si="1"/>
        <v>0</v>
      </c>
      <c r="H22" s="14">
        <f t="shared" si="2"/>
        <v>15</v>
      </c>
      <c r="I22" s="14">
        <f t="shared" si="2"/>
        <v>37</v>
      </c>
      <c r="J22" s="14">
        <f t="shared" si="3"/>
        <v>52</v>
      </c>
      <c r="K22" s="15" t="s">
        <v>441</v>
      </c>
    </row>
    <row r="23" spans="1:11" ht="20.25" customHeight="1" x14ac:dyDescent="0.2">
      <c r="A23" s="13" t="s">
        <v>442</v>
      </c>
      <c r="B23" s="14">
        <f>SUM(B9:B22)</f>
        <v>707</v>
      </c>
      <c r="C23" s="14">
        <f>SUM(C9:C22)</f>
        <v>697</v>
      </c>
      <c r="D23" s="14">
        <f t="shared" si="0"/>
        <v>1404</v>
      </c>
      <c r="E23" s="14">
        <f t="shared" ref="E23:F23" si="4">SUM(E9:E22)</f>
        <v>0</v>
      </c>
      <c r="F23" s="14">
        <f t="shared" si="4"/>
        <v>0</v>
      </c>
      <c r="G23" s="14">
        <f t="shared" si="1"/>
        <v>0</v>
      </c>
      <c r="H23" s="14">
        <f t="shared" si="2"/>
        <v>707</v>
      </c>
      <c r="I23" s="14">
        <f t="shared" si="2"/>
        <v>697</v>
      </c>
      <c r="J23" s="14">
        <f t="shared" si="3"/>
        <v>1404</v>
      </c>
      <c r="K23" s="15" t="s">
        <v>443</v>
      </c>
    </row>
    <row r="24" spans="1:11" ht="19.5" customHeight="1" x14ac:dyDescent="0.2">
      <c r="A24" s="13" t="s">
        <v>444</v>
      </c>
      <c r="B24" s="14">
        <v>66</v>
      </c>
      <c r="C24" s="14">
        <v>127</v>
      </c>
      <c r="D24" s="14">
        <f t="shared" si="0"/>
        <v>193</v>
      </c>
      <c r="E24" s="14">
        <v>0</v>
      </c>
      <c r="F24" s="14">
        <v>1</v>
      </c>
      <c r="G24" s="14">
        <f t="shared" si="1"/>
        <v>1</v>
      </c>
      <c r="H24" s="14">
        <f t="shared" si="2"/>
        <v>66</v>
      </c>
      <c r="I24" s="14">
        <f t="shared" si="2"/>
        <v>128</v>
      </c>
      <c r="J24" s="14">
        <f t="shared" si="3"/>
        <v>194</v>
      </c>
      <c r="K24" s="15" t="s">
        <v>445</v>
      </c>
    </row>
    <row r="25" spans="1:11" ht="24.75" customHeight="1" x14ac:dyDescent="0.2">
      <c r="A25" s="13" t="s">
        <v>446</v>
      </c>
      <c r="B25" s="14">
        <v>139</v>
      </c>
      <c r="C25" s="14">
        <v>107</v>
      </c>
      <c r="D25" s="14">
        <f t="shared" si="0"/>
        <v>246</v>
      </c>
      <c r="E25" s="14">
        <v>0</v>
      </c>
      <c r="F25" s="14">
        <v>0</v>
      </c>
      <c r="G25" s="14">
        <f t="shared" si="1"/>
        <v>0</v>
      </c>
      <c r="H25" s="14">
        <f t="shared" si="2"/>
        <v>139</v>
      </c>
      <c r="I25" s="14">
        <f t="shared" si="2"/>
        <v>107</v>
      </c>
      <c r="J25" s="14">
        <f t="shared" si="3"/>
        <v>246</v>
      </c>
      <c r="K25" s="15" t="s">
        <v>141</v>
      </c>
    </row>
    <row r="26" spans="1:11" ht="17.25" customHeight="1" x14ac:dyDescent="0.2">
      <c r="A26" s="16" t="s">
        <v>447</v>
      </c>
      <c r="B26" s="17">
        <f>SUM(B24:B25)</f>
        <v>205</v>
      </c>
      <c r="C26" s="17">
        <f t="shared" ref="C26:F26" si="5">SUM(C24:C25)</f>
        <v>234</v>
      </c>
      <c r="D26" s="17">
        <f t="shared" si="0"/>
        <v>439</v>
      </c>
      <c r="E26" s="17">
        <f t="shared" si="5"/>
        <v>0</v>
      </c>
      <c r="F26" s="17">
        <f t="shared" si="5"/>
        <v>1</v>
      </c>
      <c r="G26" s="17">
        <f t="shared" si="1"/>
        <v>1</v>
      </c>
      <c r="H26" s="17">
        <f t="shared" si="2"/>
        <v>205</v>
      </c>
      <c r="I26" s="17">
        <f t="shared" si="2"/>
        <v>235</v>
      </c>
      <c r="J26" s="17">
        <f t="shared" si="3"/>
        <v>440</v>
      </c>
      <c r="K26" s="18" t="s">
        <v>448</v>
      </c>
    </row>
    <row r="27" spans="1:11" ht="19.5" customHeight="1" thickBot="1" x14ac:dyDescent="0.25">
      <c r="A27" s="22" t="s">
        <v>56</v>
      </c>
      <c r="B27" s="23">
        <f>SUM(B26,B23)</f>
        <v>912</v>
      </c>
      <c r="C27" s="23">
        <f>SUM(C26,C23)</f>
        <v>931</v>
      </c>
      <c r="D27" s="23">
        <f>SUM(B27:C27)</f>
        <v>1843</v>
      </c>
      <c r="E27" s="23">
        <f>SUM(E26,E23)</f>
        <v>0</v>
      </c>
      <c r="F27" s="23">
        <f>SUM(F26,F23)</f>
        <v>1</v>
      </c>
      <c r="G27" s="23">
        <f>SUM(E27:F27)</f>
        <v>1</v>
      </c>
      <c r="H27" s="23">
        <f>SUM(H26,H23)</f>
        <v>912</v>
      </c>
      <c r="I27" s="23">
        <f>SUM(I26,I23)</f>
        <v>932</v>
      </c>
      <c r="J27" s="23">
        <f>SUM(H27:I27)</f>
        <v>1844</v>
      </c>
      <c r="K27" s="24" t="s">
        <v>379</v>
      </c>
    </row>
    <row r="28" spans="1:11" ht="12" customHeight="1" thickTop="1" x14ac:dyDescent="0.2"/>
    <row r="29" spans="1:11" s="76" customFormat="1" ht="12" customHeight="1" x14ac:dyDescent="0.2"/>
    <row r="30" spans="1:11" s="76" customFormat="1" ht="12" customHeight="1" x14ac:dyDescent="0.2"/>
    <row r="31" spans="1:11" s="76" customFormat="1" ht="12" customHeight="1" x14ac:dyDescent="0.2"/>
    <row r="32" spans="1:11" s="92" customFormat="1" ht="12" customHeight="1" x14ac:dyDescent="0.2"/>
    <row r="33" spans="1:11" s="92" customFormat="1" ht="12" customHeight="1" x14ac:dyDescent="0.2"/>
    <row r="34" spans="1:11" s="92" customFormat="1" ht="12" customHeight="1" x14ac:dyDescent="0.2"/>
    <row r="35" spans="1:11" s="92" customFormat="1" ht="12" customHeight="1" x14ac:dyDescent="0.2"/>
    <row r="36" spans="1:11" s="92" customFormat="1" ht="12" customHeight="1" x14ac:dyDescent="0.2"/>
    <row r="37" spans="1:11" s="92" customFormat="1" ht="12" customHeight="1" x14ac:dyDescent="0.2"/>
    <row r="38" spans="1:11" s="92" customFormat="1" ht="12" customHeight="1" x14ac:dyDescent="0.2"/>
    <row r="39" spans="1:11" s="92" customFormat="1" ht="12" customHeight="1" x14ac:dyDescent="0.2"/>
    <row r="40" spans="1:11" s="92" customFormat="1" ht="12" customHeight="1" x14ac:dyDescent="0.2"/>
    <row r="41" spans="1:11" ht="21" customHeight="1" thickBot="1" x14ac:dyDescent="0.3">
      <c r="A41" s="4" t="s">
        <v>449</v>
      </c>
      <c r="B41" s="4"/>
      <c r="C41" s="4"/>
      <c r="D41" s="4"/>
      <c r="E41" s="4"/>
      <c r="F41" s="4"/>
      <c r="G41" s="4"/>
      <c r="H41" s="4"/>
      <c r="I41" s="4"/>
      <c r="J41" s="4"/>
      <c r="K41" s="3" t="s">
        <v>450</v>
      </c>
    </row>
    <row r="42" spans="1:11" ht="16.5" thickTop="1" x14ac:dyDescent="0.25">
      <c r="A42" s="111" t="s">
        <v>413</v>
      </c>
      <c r="B42" s="110" t="s">
        <v>1</v>
      </c>
      <c r="C42" s="110"/>
      <c r="D42" s="110"/>
      <c r="E42" s="110" t="s">
        <v>2</v>
      </c>
      <c r="F42" s="110"/>
      <c r="G42" s="110"/>
      <c r="H42" s="110" t="s">
        <v>3</v>
      </c>
      <c r="I42" s="110"/>
      <c r="J42" s="110"/>
      <c r="K42" s="111" t="s">
        <v>414</v>
      </c>
    </row>
    <row r="43" spans="1:11" ht="20.25" customHeight="1" x14ac:dyDescent="0.25">
      <c r="A43" s="112"/>
      <c r="B43" s="109" t="s">
        <v>5</v>
      </c>
      <c r="C43" s="109"/>
      <c r="D43" s="109"/>
      <c r="E43" s="109" t="s">
        <v>6</v>
      </c>
      <c r="F43" s="109"/>
      <c r="G43" s="109"/>
      <c r="H43" s="109" t="s">
        <v>7</v>
      </c>
      <c r="I43" s="109"/>
      <c r="J43" s="109"/>
      <c r="K43" s="112"/>
    </row>
    <row r="44" spans="1:11" ht="21.75" customHeight="1" x14ac:dyDescent="0.25">
      <c r="A44" s="112"/>
      <c r="B44" s="5" t="s">
        <v>8</v>
      </c>
      <c r="C44" s="5" t="s">
        <v>67</v>
      </c>
      <c r="D44" s="5" t="s">
        <v>10</v>
      </c>
      <c r="E44" s="5" t="s">
        <v>8</v>
      </c>
      <c r="F44" s="5" t="s">
        <v>67</v>
      </c>
      <c r="G44" s="5" t="s">
        <v>10</v>
      </c>
      <c r="H44" s="5" t="s">
        <v>8</v>
      </c>
      <c r="I44" s="5" t="s">
        <v>67</v>
      </c>
      <c r="J44" s="5" t="s">
        <v>10</v>
      </c>
      <c r="K44" s="112"/>
    </row>
    <row r="45" spans="1:11" ht="21.75" customHeight="1" thickBot="1" x14ac:dyDescent="0.3">
      <c r="A45" s="113"/>
      <c r="B45" s="6" t="s">
        <v>11</v>
      </c>
      <c r="C45" s="6" t="s">
        <v>12</v>
      </c>
      <c r="D45" s="6" t="s">
        <v>7</v>
      </c>
      <c r="E45" s="6" t="s">
        <v>11</v>
      </c>
      <c r="F45" s="6" t="s">
        <v>12</v>
      </c>
      <c r="G45" s="6" t="s">
        <v>7</v>
      </c>
      <c r="H45" s="6" t="s">
        <v>11</v>
      </c>
      <c r="I45" s="6" t="s">
        <v>12</v>
      </c>
      <c r="J45" s="6" t="s">
        <v>7</v>
      </c>
      <c r="K45" s="113"/>
    </row>
    <row r="46" spans="1:11" ht="21.75" customHeight="1" x14ac:dyDescent="0.2">
      <c r="A46" s="13" t="s">
        <v>58</v>
      </c>
      <c r="B46" s="14"/>
      <c r="C46" s="14"/>
      <c r="D46" s="14"/>
      <c r="E46" s="14"/>
      <c r="F46" s="14"/>
      <c r="G46" s="14"/>
      <c r="H46" s="14"/>
      <c r="I46" s="14"/>
      <c r="J46" s="14"/>
      <c r="K46" s="15" t="s">
        <v>14</v>
      </c>
    </row>
    <row r="47" spans="1:11" ht="21.75" customHeight="1" x14ac:dyDescent="0.2">
      <c r="A47" s="13" t="s">
        <v>451</v>
      </c>
      <c r="B47" s="14">
        <v>53</v>
      </c>
      <c r="C47" s="14">
        <v>3</v>
      </c>
      <c r="D47" s="14">
        <f>SUM(B47:C47)</f>
        <v>56</v>
      </c>
      <c r="E47" s="14">
        <v>0</v>
      </c>
      <c r="F47" s="14">
        <v>0</v>
      </c>
      <c r="G47" s="14">
        <f>SUM(E47:F47)</f>
        <v>0</v>
      </c>
      <c r="H47" s="14">
        <f>SUM(B47,E47)</f>
        <v>53</v>
      </c>
      <c r="I47" s="14">
        <f>SUM(C47,F47)</f>
        <v>3</v>
      </c>
      <c r="J47" s="14">
        <f>SUM(H47:I47)</f>
        <v>56</v>
      </c>
      <c r="K47" s="15" t="s">
        <v>416</v>
      </c>
    </row>
    <row r="48" spans="1:11" ht="21.75" customHeight="1" x14ac:dyDescent="0.2">
      <c r="A48" s="13" t="s">
        <v>417</v>
      </c>
      <c r="B48" s="14">
        <v>53</v>
      </c>
      <c r="C48" s="14">
        <v>8</v>
      </c>
      <c r="D48" s="14">
        <f t="shared" ref="D48:D63" si="6">SUM(B48:C48)</f>
        <v>61</v>
      </c>
      <c r="E48" s="14">
        <v>0</v>
      </c>
      <c r="F48" s="14">
        <v>0</v>
      </c>
      <c r="G48" s="14">
        <f t="shared" ref="G48:G63" si="7">SUM(E48:F48)</f>
        <v>0</v>
      </c>
      <c r="H48" s="14">
        <f t="shared" ref="H48:I63" si="8">SUM(B48,E48)</f>
        <v>53</v>
      </c>
      <c r="I48" s="14">
        <f t="shared" si="8"/>
        <v>8</v>
      </c>
      <c r="J48" s="14">
        <f t="shared" ref="J48:J63" si="9">SUM(H48:I48)</f>
        <v>61</v>
      </c>
      <c r="K48" s="15" t="s">
        <v>418</v>
      </c>
    </row>
    <row r="49" spans="1:11" ht="21.75" customHeight="1" x14ac:dyDescent="0.2">
      <c r="A49" s="13" t="s">
        <v>419</v>
      </c>
      <c r="B49" s="14">
        <v>41</v>
      </c>
      <c r="C49" s="14">
        <v>37</v>
      </c>
      <c r="D49" s="14">
        <f t="shared" si="6"/>
        <v>78</v>
      </c>
      <c r="E49" s="14">
        <v>0</v>
      </c>
      <c r="F49" s="14">
        <v>0</v>
      </c>
      <c r="G49" s="14">
        <f t="shared" si="7"/>
        <v>0</v>
      </c>
      <c r="H49" s="14">
        <f t="shared" si="8"/>
        <v>41</v>
      </c>
      <c r="I49" s="14">
        <f t="shared" si="8"/>
        <v>37</v>
      </c>
      <c r="J49" s="14">
        <f t="shared" si="9"/>
        <v>78</v>
      </c>
      <c r="K49" s="15" t="s">
        <v>420</v>
      </c>
    </row>
    <row r="50" spans="1:11" ht="23.25" customHeight="1" x14ac:dyDescent="0.2">
      <c r="A50" s="13" t="s">
        <v>421</v>
      </c>
      <c r="B50" s="14">
        <v>110</v>
      </c>
      <c r="C50" s="14">
        <v>23</v>
      </c>
      <c r="D50" s="14">
        <f t="shared" si="6"/>
        <v>133</v>
      </c>
      <c r="E50" s="14">
        <v>0</v>
      </c>
      <c r="F50" s="14">
        <v>0</v>
      </c>
      <c r="G50" s="14">
        <f t="shared" si="7"/>
        <v>0</v>
      </c>
      <c r="H50" s="14">
        <f t="shared" si="8"/>
        <v>110</v>
      </c>
      <c r="I50" s="14">
        <f t="shared" si="8"/>
        <v>23</v>
      </c>
      <c r="J50" s="14">
        <f t="shared" si="9"/>
        <v>133</v>
      </c>
      <c r="K50" s="15" t="s">
        <v>418</v>
      </c>
    </row>
    <row r="51" spans="1:11" ht="23.25" customHeight="1" x14ac:dyDescent="0.2">
      <c r="A51" s="13" t="s">
        <v>422</v>
      </c>
      <c r="B51" s="14">
        <v>28</v>
      </c>
      <c r="C51" s="14">
        <v>19</v>
      </c>
      <c r="D51" s="14">
        <f t="shared" si="6"/>
        <v>47</v>
      </c>
      <c r="E51" s="14">
        <v>0</v>
      </c>
      <c r="F51" s="14">
        <v>0</v>
      </c>
      <c r="G51" s="14">
        <f t="shared" si="7"/>
        <v>0</v>
      </c>
      <c r="H51" s="14">
        <f t="shared" si="8"/>
        <v>28</v>
      </c>
      <c r="I51" s="14">
        <f t="shared" si="8"/>
        <v>19</v>
      </c>
      <c r="J51" s="14">
        <f t="shared" si="9"/>
        <v>47</v>
      </c>
      <c r="K51" s="15" t="s">
        <v>423</v>
      </c>
    </row>
    <row r="52" spans="1:11" ht="31.5" customHeight="1" x14ac:dyDescent="0.2">
      <c r="A52" s="13" t="s">
        <v>424</v>
      </c>
      <c r="B52" s="14">
        <v>18</v>
      </c>
      <c r="C52" s="14">
        <v>7</v>
      </c>
      <c r="D52" s="14">
        <f t="shared" si="6"/>
        <v>25</v>
      </c>
      <c r="E52" s="14">
        <v>0</v>
      </c>
      <c r="F52" s="14">
        <v>0</v>
      </c>
      <c r="G52" s="14">
        <f t="shared" si="7"/>
        <v>0</v>
      </c>
      <c r="H52" s="14">
        <f t="shared" si="8"/>
        <v>18</v>
      </c>
      <c r="I52" s="14">
        <f t="shared" si="8"/>
        <v>7</v>
      </c>
      <c r="J52" s="14">
        <f t="shared" si="9"/>
        <v>25</v>
      </c>
      <c r="K52" s="15" t="s">
        <v>425</v>
      </c>
    </row>
    <row r="53" spans="1:11" ht="23.25" customHeight="1" x14ac:dyDescent="0.2">
      <c r="A53" s="13" t="s">
        <v>426</v>
      </c>
      <c r="B53" s="14">
        <v>43</v>
      </c>
      <c r="C53" s="14">
        <v>19</v>
      </c>
      <c r="D53" s="14">
        <f t="shared" si="6"/>
        <v>62</v>
      </c>
      <c r="E53" s="14">
        <v>0</v>
      </c>
      <c r="F53" s="14">
        <v>0</v>
      </c>
      <c r="G53" s="14">
        <f t="shared" si="7"/>
        <v>0</v>
      </c>
      <c r="H53" s="14">
        <f t="shared" si="8"/>
        <v>43</v>
      </c>
      <c r="I53" s="14">
        <f t="shared" si="8"/>
        <v>19</v>
      </c>
      <c r="J53" s="14">
        <f t="shared" si="9"/>
        <v>62</v>
      </c>
      <c r="K53" s="15" t="s">
        <v>427</v>
      </c>
    </row>
    <row r="54" spans="1:11" ht="23.25" customHeight="1" x14ac:dyDescent="0.2">
      <c r="A54" s="13" t="s">
        <v>428</v>
      </c>
      <c r="B54" s="14">
        <v>9</v>
      </c>
      <c r="C54" s="14">
        <v>17</v>
      </c>
      <c r="D54" s="14">
        <f t="shared" si="6"/>
        <v>26</v>
      </c>
      <c r="E54" s="14">
        <v>0</v>
      </c>
      <c r="F54" s="14">
        <v>0</v>
      </c>
      <c r="G54" s="14">
        <f t="shared" si="7"/>
        <v>0</v>
      </c>
      <c r="H54" s="14">
        <f t="shared" si="8"/>
        <v>9</v>
      </c>
      <c r="I54" s="14">
        <f t="shared" si="8"/>
        <v>17</v>
      </c>
      <c r="J54" s="14">
        <f t="shared" si="9"/>
        <v>26</v>
      </c>
      <c r="K54" s="15" t="s">
        <v>429</v>
      </c>
    </row>
    <row r="55" spans="1:11" ht="23.25" customHeight="1" x14ac:dyDescent="0.2">
      <c r="A55" s="13" t="s">
        <v>430</v>
      </c>
      <c r="B55" s="14">
        <v>10</v>
      </c>
      <c r="C55" s="14">
        <v>15</v>
      </c>
      <c r="D55" s="14">
        <f t="shared" si="6"/>
        <v>25</v>
      </c>
      <c r="E55" s="14">
        <v>0</v>
      </c>
      <c r="F55" s="14">
        <v>0</v>
      </c>
      <c r="G55" s="14">
        <f t="shared" si="7"/>
        <v>0</v>
      </c>
      <c r="H55" s="14">
        <f t="shared" si="8"/>
        <v>10</v>
      </c>
      <c r="I55" s="14">
        <f t="shared" si="8"/>
        <v>15</v>
      </c>
      <c r="J55" s="14">
        <f t="shared" si="9"/>
        <v>25</v>
      </c>
      <c r="K55" s="15" t="s">
        <v>431</v>
      </c>
    </row>
    <row r="56" spans="1:11" ht="23.25" customHeight="1" x14ac:dyDescent="0.2">
      <c r="A56" s="13" t="s">
        <v>432</v>
      </c>
      <c r="B56" s="14">
        <v>33</v>
      </c>
      <c r="C56" s="14">
        <v>20</v>
      </c>
      <c r="D56" s="14">
        <f t="shared" si="6"/>
        <v>53</v>
      </c>
      <c r="E56" s="14">
        <v>0</v>
      </c>
      <c r="F56" s="14">
        <v>0</v>
      </c>
      <c r="G56" s="14">
        <f t="shared" si="7"/>
        <v>0</v>
      </c>
      <c r="H56" s="14">
        <f t="shared" si="8"/>
        <v>33</v>
      </c>
      <c r="I56" s="14">
        <f t="shared" si="8"/>
        <v>20</v>
      </c>
      <c r="J56" s="14">
        <f t="shared" si="9"/>
        <v>53</v>
      </c>
      <c r="K56" s="15" t="s">
        <v>433</v>
      </c>
    </row>
    <row r="57" spans="1:11" ht="21.75" customHeight="1" x14ac:dyDescent="0.2">
      <c r="A57" s="13" t="s">
        <v>452</v>
      </c>
      <c r="B57" s="14">
        <v>16</v>
      </c>
      <c r="C57" s="14">
        <v>36</v>
      </c>
      <c r="D57" s="14">
        <f t="shared" si="6"/>
        <v>52</v>
      </c>
      <c r="E57" s="14">
        <v>0</v>
      </c>
      <c r="F57" s="14">
        <v>0</v>
      </c>
      <c r="G57" s="14">
        <f t="shared" si="7"/>
        <v>0</v>
      </c>
      <c r="H57" s="14">
        <f t="shared" si="8"/>
        <v>16</v>
      </c>
      <c r="I57" s="14">
        <f t="shared" si="8"/>
        <v>36</v>
      </c>
      <c r="J57" s="14">
        <f t="shared" si="9"/>
        <v>52</v>
      </c>
      <c r="K57" s="15" t="s">
        <v>435</v>
      </c>
    </row>
    <row r="58" spans="1:11" ht="23.25" customHeight="1" x14ac:dyDescent="0.2">
      <c r="A58" s="13" t="s">
        <v>436</v>
      </c>
      <c r="B58" s="14">
        <v>9</v>
      </c>
      <c r="C58" s="14">
        <v>2</v>
      </c>
      <c r="D58" s="14">
        <f t="shared" si="6"/>
        <v>11</v>
      </c>
      <c r="E58" s="14">
        <v>0</v>
      </c>
      <c r="F58" s="14">
        <v>0</v>
      </c>
      <c r="G58" s="14">
        <f t="shared" si="7"/>
        <v>0</v>
      </c>
      <c r="H58" s="14">
        <f t="shared" si="8"/>
        <v>9</v>
      </c>
      <c r="I58" s="14">
        <f t="shared" si="8"/>
        <v>2</v>
      </c>
      <c r="J58" s="14">
        <f t="shared" si="9"/>
        <v>11</v>
      </c>
      <c r="K58" s="15" t="s">
        <v>437</v>
      </c>
    </row>
    <row r="59" spans="1:11" ht="20.25" customHeight="1" x14ac:dyDescent="0.2">
      <c r="A59" s="13" t="s">
        <v>442</v>
      </c>
      <c r="B59" s="14">
        <f>SUM(B47:B58)</f>
        <v>423</v>
      </c>
      <c r="C59" s="14">
        <f>SUM(C47:C58)</f>
        <v>206</v>
      </c>
      <c r="D59" s="14">
        <f t="shared" si="6"/>
        <v>629</v>
      </c>
      <c r="E59" s="14">
        <f>SUM(E47:E58)</f>
        <v>0</v>
      </c>
      <c r="F59" s="14">
        <f>SUM(F47:F58)</f>
        <v>0</v>
      </c>
      <c r="G59" s="14">
        <f>SUM(G47:G58)</f>
        <v>0</v>
      </c>
      <c r="H59" s="14">
        <f t="shared" si="8"/>
        <v>423</v>
      </c>
      <c r="I59" s="14">
        <f t="shared" si="8"/>
        <v>206</v>
      </c>
      <c r="J59" s="14">
        <f t="shared" si="9"/>
        <v>629</v>
      </c>
      <c r="K59" s="15" t="s">
        <v>443</v>
      </c>
    </row>
    <row r="60" spans="1:11" ht="23.25" customHeight="1" x14ac:dyDescent="0.2">
      <c r="A60" s="13" t="s">
        <v>444</v>
      </c>
      <c r="B60" s="14">
        <v>31</v>
      </c>
      <c r="C60" s="14">
        <v>34</v>
      </c>
      <c r="D60" s="14">
        <f t="shared" si="6"/>
        <v>65</v>
      </c>
      <c r="E60" s="14">
        <v>0</v>
      </c>
      <c r="F60" s="14">
        <v>0</v>
      </c>
      <c r="G60" s="14">
        <f t="shared" si="7"/>
        <v>0</v>
      </c>
      <c r="H60" s="14">
        <f t="shared" si="8"/>
        <v>31</v>
      </c>
      <c r="I60" s="14">
        <f t="shared" si="8"/>
        <v>34</v>
      </c>
      <c r="J60" s="14">
        <f t="shared" si="9"/>
        <v>65</v>
      </c>
      <c r="K60" s="15" t="s">
        <v>445</v>
      </c>
    </row>
    <row r="61" spans="1:11" ht="34.5" customHeight="1" x14ac:dyDescent="0.2">
      <c r="A61" s="13" t="s">
        <v>453</v>
      </c>
      <c r="B61" s="14">
        <v>51</v>
      </c>
      <c r="C61" s="14">
        <v>29</v>
      </c>
      <c r="D61" s="14">
        <f>SUM(B61:C61)</f>
        <v>80</v>
      </c>
      <c r="E61" s="14">
        <f t="shared" ref="E61:F61" si="10">SUM(E47:E60)</f>
        <v>0</v>
      </c>
      <c r="F61" s="14">
        <f t="shared" si="10"/>
        <v>0</v>
      </c>
      <c r="G61" s="14">
        <f t="shared" si="7"/>
        <v>0</v>
      </c>
      <c r="H61" s="14">
        <f t="shared" si="8"/>
        <v>51</v>
      </c>
      <c r="I61" s="14">
        <f t="shared" si="8"/>
        <v>29</v>
      </c>
      <c r="J61" s="14">
        <f t="shared" si="9"/>
        <v>80</v>
      </c>
      <c r="K61" s="26" t="s">
        <v>141</v>
      </c>
    </row>
    <row r="62" spans="1:11" ht="23.25" customHeight="1" x14ac:dyDescent="0.2">
      <c r="A62" s="13" t="s">
        <v>447</v>
      </c>
      <c r="B62" s="14">
        <f>SUM(B60:B61)</f>
        <v>82</v>
      </c>
      <c r="C62" s="14">
        <f>SUM(C60:C61)</f>
        <v>63</v>
      </c>
      <c r="D62" s="14">
        <f t="shared" si="6"/>
        <v>145</v>
      </c>
      <c r="E62" s="14">
        <v>0</v>
      </c>
      <c r="F62" s="14">
        <v>0</v>
      </c>
      <c r="G62" s="14">
        <f t="shared" si="7"/>
        <v>0</v>
      </c>
      <c r="H62" s="14">
        <f t="shared" si="8"/>
        <v>82</v>
      </c>
      <c r="I62" s="14">
        <f t="shared" si="8"/>
        <v>63</v>
      </c>
      <c r="J62" s="14">
        <f t="shared" si="9"/>
        <v>145</v>
      </c>
      <c r="K62" s="15" t="s">
        <v>448</v>
      </c>
    </row>
    <row r="63" spans="1:11" ht="18.75" customHeight="1" thickBot="1" x14ac:dyDescent="0.25">
      <c r="A63" s="16" t="s">
        <v>61</v>
      </c>
      <c r="B63" s="17">
        <f>SUM(B62,B59)</f>
        <v>505</v>
      </c>
      <c r="C63" s="17">
        <f>SUM(C62,C59)</f>
        <v>269</v>
      </c>
      <c r="D63" s="17">
        <f t="shared" si="6"/>
        <v>774</v>
      </c>
      <c r="E63" s="17">
        <v>0</v>
      </c>
      <c r="F63" s="17">
        <v>0</v>
      </c>
      <c r="G63" s="17">
        <f t="shared" si="7"/>
        <v>0</v>
      </c>
      <c r="H63" s="17">
        <f t="shared" si="8"/>
        <v>505</v>
      </c>
      <c r="I63" s="17">
        <f t="shared" si="8"/>
        <v>269</v>
      </c>
      <c r="J63" s="17">
        <f t="shared" si="9"/>
        <v>774</v>
      </c>
      <c r="K63" s="18" t="s">
        <v>454</v>
      </c>
    </row>
    <row r="64" spans="1:11" ht="22.5" customHeight="1" thickBot="1" x14ac:dyDescent="0.25">
      <c r="A64" s="19" t="s">
        <v>261</v>
      </c>
      <c r="B64" s="20">
        <f t="shared" ref="B64:J64" si="11">SUM(B63,B27)</f>
        <v>1417</v>
      </c>
      <c r="C64" s="20">
        <f t="shared" si="11"/>
        <v>1200</v>
      </c>
      <c r="D64" s="20">
        <f t="shared" si="11"/>
        <v>2617</v>
      </c>
      <c r="E64" s="20">
        <f t="shared" si="11"/>
        <v>0</v>
      </c>
      <c r="F64" s="20">
        <f t="shared" si="11"/>
        <v>1</v>
      </c>
      <c r="G64" s="20">
        <f t="shared" si="11"/>
        <v>1</v>
      </c>
      <c r="H64" s="20">
        <f t="shared" si="11"/>
        <v>1417</v>
      </c>
      <c r="I64" s="20">
        <f t="shared" si="11"/>
        <v>1201</v>
      </c>
      <c r="J64" s="20">
        <f t="shared" si="11"/>
        <v>2618</v>
      </c>
      <c r="K64" s="21" t="s">
        <v>63</v>
      </c>
    </row>
    <row r="65" spans="1:11" ht="15.75" customHeight="1" thickTop="1" x14ac:dyDescent="0.2"/>
    <row r="66" spans="1:11" ht="15.75" customHeight="1" x14ac:dyDescent="0.2"/>
    <row r="67" spans="1:11" s="76" customFormat="1" ht="15.75" customHeight="1" x14ac:dyDescent="0.2"/>
    <row r="68" spans="1:11" s="76" customFormat="1" ht="15.75" customHeight="1" x14ac:dyDescent="0.2"/>
    <row r="69" spans="1:11" s="76" customFormat="1" ht="15.75" customHeight="1" x14ac:dyDescent="0.2"/>
    <row r="70" spans="1:11" s="76" customFormat="1" ht="15.75" customHeight="1" x14ac:dyDescent="0.2"/>
    <row r="71" spans="1:11" s="92" customFormat="1" ht="15.75" customHeight="1" x14ac:dyDescent="0.2"/>
    <row r="72" spans="1:11" s="92" customFormat="1" ht="15.75" customHeight="1" x14ac:dyDescent="0.2"/>
    <row r="73" spans="1:11" s="92" customFormat="1" ht="15.75" customHeight="1" x14ac:dyDescent="0.2"/>
    <row r="74" spans="1:11" s="92" customFormat="1" ht="15.75" customHeight="1" x14ac:dyDescent="0.2"/>
    <row r="75" spans="1:11" s="76" customFormat="1" ht="15.75" customHeight="1" x14ac:dyDescent="0.2"/>
    <row r="76" spans="1:11" ht="15.75" customHeight="1" x14ac:dyDescent="0.2"/>
    <row r="77" spans="1:11" ht="27.75" customHeight="1" x14ac:dyDescent="0.2">
      <c r="A77" s="118" t="s">
        <v>455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</row>
    <row r="78" spans="1:11" ht="35.25" customHeight="1" x14ac:dyDescent="0.25">
      <c r="A78" s="114" t="s">
        <v>1541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ht="16.5" thickBot="1" x14ac:dyDescent="0.3">
      <c r="A79" s="4" t="s">
        <v>456</v>
      </c>
      <c r="B79" s="4"/>
      <c r="C79" s="4"/>
      <c r="D79" s="4"/>
      <c r="E79" s="4"/>
      <c r="F79" s="4"/>
      <c r="G79" s="4"/>
      <c r="H79" s="4"/>
      <c r="I79" s="4"/>
      <c r="J79" s="4"/>
      <c r="K79" s="25" t="s">
        <v>457</v>
      </c>
    </row>
    <row r="80" spans="1:11" ht="16.5" thickTop="1" x14ac:dyDescent="0.25">
      <c r="A80" s="111" t="s">
        <v>413</v>
      </c>
      <c r="B80" s="110" t="s">
        <v>1</v>
      </c>
      <c r="C80" s="110"/>
      <c r="D80" s="110"/>
      <c r="E80" s="110" t="s">
        <v>2</v>
      </c>
      <c r="F80" s="110"/>
      <c r="G80" s="110"/>
      <c r="H80" s="110" t="s">
        <v>3</v>
      </c>
      <c r="I80" s="110"/>
      <c r="J80" s="110"/>
      <c r="K80" s="111" t="s">
        <v>414</v>
      </c>
    </row>
    <row r="81" spans="1:11" ht="15.75" x14ac:dyDescent="0.25">
      <c r="A81" s="112"/>
      <c r="B81" s="109" t="s">
        <v>5</v>
      </c>
      <c r="C81" s="109"/>
      <c r="D81" s="109"/>
      <c r="E81" s="109" t="s">
        <v>6</v>
      </c>
      <c r="F81" s="109"/>
      <c r="G81" s="109"/>
      <c r="H81" s="109" t="s">
        <v>7</v>
      </c>
      <c r="I81" s="109"/>
      <c r="J81" s="109"/>
      <c r="K81" s="112"/>
    </row>
    <row r="82" spans="1:11" ht="15.75" x14ac:dyDescent="0.25">
      <c r="A82" s="112"/>
      <c r="B82" s="5" t="s">
        <v>8</v>
      </c>
      <c r="C82" s="5" t="s">
        <v>67</v>
      </c>
      <c r="D82" s="5" t="s">
        <v>10</v>
      </c>
      <c r="E82" s="5" t="s">
        <v>8</v>
      </c>
      <c r="F82" s="5" t="s">
        <v>67</v>
      </c>
      <c r="G82" s="5" t="s">
        <v>10</v>
      </c>
      <c r="H82" s="5" t="s">
        <v>8</v>
      </c>
      <c r="I82" s="5" t="s">
        <v>67</v>
      </c>
      <c r="J82" s="5" t="s">
        <v>10</v>
      </c>
      <c r="K82" s="112"/>
    </row>
    <row r="83" spans="1:11" ht="16.5" customHeight="1" thickBot="1" x14ac:dyDescent="0.3">
      <c r="A83" s="113"/>
      <c r="B83" s="6" t="s">
        <v>11</v>
      </c>
      <c r="C83" s="6" t="s">
        <v>12</v>
      </c>
      <c r="D83" s="6" t="s">
        <v>7</v>
      </c>
      <c r="E83" s="6" t="s">
        <v>11</v>
      </c>
      <c r="F83" s="6" t="s">
        <v>12</v>
      </c>
      <c r="G83" s="6" t="s">
        <v>7</v>
      </c>
      <c r="H83" s="6" t="s">
        <v>11</v>
      </c>
      <c r="I83" s="6" t="s">
        <v>12</v>
      </c>
      <c r="J83" s="6" t="s">
        <v>7</v>
      </c>
      <c r="K83" s="113"/>
    </row>
    <row r="84" spans="1:11" ht="19.5" customHeight="1" x14ac:dyDescent="0.2">
      <c r="A84" s="13" t="s">
        <v>13</v>
      </c>
      <c r="B84" s="14"/>
      <c r="C84" s="14"/>
      <c r="D84" s="14"/>
      <c r="E84" s="14"/>
      <c r="F84" s="14"/>
      <c r="G84" s="14"/>
      <c r="H84" s="14"/>
      <c r="I84" s="14"/>
      <c r="J84" s="14"/>
      <c r="K84" s="15" t="s">
        <v>14</v>
      </c>
    </row>
    <row r="85" spans="1:11" ht="19.5" customHeight="1" x14ac:dyDescent="0.2">
      <c r="A85" s="13" t="s">
        <v>415</v>
      </c>
      <c r="B85" s="14">
        <v>439</v>
      </c>
      <c r="C85" s="14">
        <v>153</v>
      </c>
      <c r="D85" s="14">
        <f>SUM(B85:C85)</f>
        <v>592</v>
      </c>
      <c r="E85" s="14">
        <v>0</v>
      </c>
      <c r="F85" s="14">
        <v>0</v>
      </c>
      <c r="G85" s="14">
        <f>SUM(E85:F85)</f>
        <v>0</v>
      </c>
      <c r="H85" s="14">
        <f>SUM(B85,E85)</f>
        <v>439</v>
      </c>
      <c r="I85" s="14">
        <f>SUM(C85,F85)</f>
        <v>153</v>
      </c>
      <c r="J85" s="14">
        <f>SUM(H85:I85)</f>
        <v>592</v>
      </c>
      <c r="K85" s="15" t="s">
        <v>416</v>
      </c>
    </row>
    <row r="86" spans="1:11" ht="19.5" customHeight="1" x14ac:dyDescent="0.2">
      <c r="A86" s="13" t="s">
        <v>417</v>
      </c>
      <c r="B86" s="14">
        <v>316</v>
      </c>
      <c r="C86" s="14">
        <v>167</v>
      </c>
      <c r="D86" s="14">
        <f t="shared" ref="D86:D103" si="12">SUM(B86:C86)</f>
        <v>483</v>
      </c>
      <c r="E86" s="14">
        <v>0</v>
      </c>
      <c r="F86" s="14">
        <v>0</v>
      </c>
      <c r="G86" s="14">
        <f t="shared" ref="G86:G103" si="13">SUM(E86:F86)</f>
        <v>0</v>
      </c>
      <c r="H86" s="14">
        <f t="shared" ref="H86:I98" si="14">SUM(B86,E86)</f>
        <v>316</v>
      </c>
      <c r="I86" s="14">
        <f t="shared" si="14"/>
        <v>167</v>
      </c>
      <c r="J86" s="14">
        <f t="shared" ref="J86:J103" si="15">SUM(H86:I86)</f>
        <v>483</v>
      </c>
      <c r="K86" s="15" t="s">
        <v>418</v>
      </c>
    </row>
    <row r="87" spans="1:11" ht="19.5" customHeight="1" x14ac:dyDescent="0.2">
      <c r="A87" s="13" t="s">
        <v>419</v>
      </c>
      <c r="B87" s="14">
        <v>435</v>
      </c>
      <c r="C87" s="14">
        <v>392</v>
      </c>
      <c r="D87" s="14">
        <f t="shared" si="12"/>
        <v>827</v>
      </c>
      <c r="E87" s="14">
        <v>0</v>
      </c>
      <c r="F87" s="14">
        <v>1</v>
      </c>
      <c r="G87" s="14">
        <f t="shared" si="13"/>
        <v>1</v>
      </c>
      <c r="H87" s="14">
        <f t="shared" si="14"/>
        <v>435</v>
      </c>
      <c r="I87" s="14">
        <f t="shared" si="14"/>
        <v>393</v>
      </c>
      <c r="J87" s="14">
        <f t="shared" si="15"/>
        <v>828</v>
      </c>
      <c r="K87" s="15" t="s">
        <v>420</v>
      </c>
    </row>
    <row r="88" spans="1:11" ht="19.5" customHeight="1" x14ac:dyDescent="0.2">
      <c r="A88" s="13" t="s">
        <v>421</v>
      </c>
      <c r="B88" s="14">
        <v>420</v>
      </c>
      <c r="C88" s="14">
        <v>332</v>
      </c>
      <c r="D88" s="14">
        <f t="shared" si="12"/>
        <v>752</v>
      </c>
      <c r="E88" s="14">
        <v>0</v>
      </c>
      <c r="F88" s="14">
        <v>1</v>
      </c>
      <c r="G88" s="14">
        <f t="shared" si="13"/>
        <v>1</v>
      </c>
      <c r="H88" s="14">
        <f t="shared" si="14"/>
        <v>420</v>
      </c>
      <c r="I88" s="14">
        <f t="shared" si="14"/>
        <v>333</v>
      </c>
      <c r="J88" s="14">
        <f t="shared" si="15"/>
        <v>753</v>
      </c>
      <c r="K88" s="15" t="s">
        <v>418</v>
      </c>
    </row>
    <row r="89" spans="1:11" ht="19.5" customHeight="1" x14ac:dyDescent="0.2">
      <c r="A89" s="13" t="s">
        <v>422</v>
      </c>
      <c r="B89" s="14">
        <v>168</v>
      </c>
      <c r="C89" s="14">
        <v>270</v>
      </c>
      <c r="D89" s="14">
        <f t="shared" si="12"/>
        <v>438</v>
      </c>
      <c r="E89" s="14">
        <v>0</v>
      </c>
      <c r="F89" s="14">
        <v>0</v>
      </c>
      <c r="G89" s="14">
        <f t="shared" si="13"/>
        <v>0</v>
      </c>
      <c r="H89" s="14">
        <f t="shared" si="14"/>
        <v>168</v>
      </c>
      <c r="I89" s="14">
        <f t="shared" si="14"/>
        <v>270</v>
      </c>
      <c r="J89" s="14">
        <f t="shared" si="15"/>
        <v>438</v>
      </c>
      <c r="K89" s="15" t="s">
        <v>423</v>
      </c>
    </row>
    <row r="90" spans="1:11" ht="19.5" customHeight="1" x14ac:dyDescent="0.2">
      <c r="A90" s="13" t="s">
        <v>424</v>
      </c>
      <c r="B90" s="14">
        <v>248</v>
      </c>
      <c r="C90" s="14">
        <v>314</v>
      </c>
      <c r="D90" s="14">
        <f t="shared" si="12"/>
        <v>562</v>
      </c>
      <c r="E90" s="14">
        <v>0</v>
      </c>
      <c r="F90" s="14">
        <v>0</v>
      </c>
      <c r="G90" s="14">
        <f t="shared" si="13"/>
        <v>0</v>
      </c>
      <c r="H90" s="14">
        <f t="shared" si="14"/>
        <v>248</v>
      </c>
      <c r="I90" s="14">
        <f t="shared" si="14"/>
        <v>314</v>
      </c>
      <c r="J90" s="14">
        <f t="shared" si="15"/>
        <v>562</v>
      </c>
      <c r="K90" s="15" t="s">
        <v>425</v>
      </c>
    </row>
    <row r="91" spans="1:11" ht="19.5" customHeight="1" x14ac:dyDescent="0.2">
      <c r="A91" s="13" t="s">
        <v>426</v>
      </c>
      <c r="B91" s="14">
        <v>204</v>
      </c>
      <c r="C91" s="14">
        <v>139</v>
      </c>
      <c r="D91" s="14">
        <f t="shared" si="12"/>
        <v>343</v>
      </c>
      <c r="E91" s="14">
        <v>0</v>
      </c>
      <c r="F91" s="14">
        <v>0</v>
      </c>
      <c r="G91" s="14">
        <f t="shared" si="13"/>
        <v>0</v>
      </c>
      <c r="H91" s="14">
        <f t="shared" si="14"/>
        <v>204</v>
      </c>
      <c r="I91" s="14">
        <f t="shared" si="14"/>
        <v>139</v>
      </c>
      <c r="J91" s="14">
        <f t="shared" si="15"/>
        <v>343</v>
      </c>
      <c r="K91" s="15" t="s">
        <v>427</v>
      </c>
    </row>
    <row r="92" spans="1:11" ht="19.5" customHeight="1" x14ac:dyDescent="0.2">
      <c r="A92" s="13" t="s">
        <v>428</v>
      </c>
      <c r="B92" s="14">
        <v>109</v>
      </c>
      <c r="C92" s="14">
        <v>159</v>
      </c>
      <c r="D92" s="14">
        <f t="shared" si="12"/>
        <v>268</v>
      </c>
      <c r="E92" s="14">
        <v>0</v>
      </c>
      <c r="F92" s="14">
        <v>0</v>
      </c>
      <c r="G92" s="14">
        <f t="shared" si="13"/>
        <v>0</v>
      </c>
      <c r="H92" s="14">
        <f t="shared" si="14"/>
        <v>109</v>
      </c>
      <c r="I92" s="14">
        <f t="shared" si="14"/>
        <v>159</v>
      </c>
      <c r="J92" s="14">
        <f t="shared" si="15"/>
        <v>268</v>
      </c>
      <c r="K92" s="15" t="s">
        <v>429</v>
      </c>
    </row>
    <row r="93" spans="1:11" ht="19.5" customHeight="1" x14ac:dyDescent="0.2">
      <c r="A93" s="13" t="s">
        <v>430</v>
      </c>
      <c r="B93" s="14">
        <v>78</v>
      </c>
      <c r="C93" s="14">
        <v>135</v>
      </c>
      <c r="D93" s="14">
        <f t="shared" si="12"/>
        <v>213</v>
      </c>
      <c r="E93" s="14">
        <v>0</v>
      </c>
      <c r="F93" s="14">
        <v>1</v>
      </c>
      <c r="G93" s="14">
        <f t="shared" si="13"/>
        <v>1</v>
      </c>
      <c r="H93" s="14">
        <f t="shared" si="14"/>
        <v>78</v>
      </c>
      <c r="I93" s="14">
        <f t="shared" si="14"/>
        <v>136</v>
      </c>
      <c r="J93" s="14">
        <f t="shared" si="15"/>
        <v>214</v>
      </c>
      <c r="K93" s="15" t="s">
        <v>431</v>
      </c>
    </row>
    <row r="94" spans="1:11" ht="19.5" customHeight="1" x14ac:dyDescent="0.2">
      <c r="A94" s="13" t="s">
        <v>432</v>
      </c>
      <c r="B94" s="14">
        <v>66</v>
      </c>
      <c r="C94" s="14">
        <v>211</v>
      </c>
      <c r="D94" s="14">
        <f t="shared" si="12"/>
        <v>277</v>
      </c>
      <c r="E94" s="14">
        <v>0</v>
      </c>
      <c r="F94" s="14">
        <v>0</v>
      </c>
      <c r="G94" s="14">
        <f t="shared" si="13"/>
        <v>0</v>
      </c>
      <c r="H94" s="14">
        <f t="shared" si="14"/>
        <v>66</v>
      </c>
      <c r="I94" s="14">
        <f t="shared" si="14"/>
        <v>211</v>
      </c>
      <c r="J94" s="14">
        <f t="shared" si="15"/>
        <v>277</v>
      </c>
      <c r="K94" s="15" t="s">
        <v>433</v>
      </c>
    </row>
    <row r="95" spans="1:11" ht="19.5" customHeight="1" x14ac:dyDescent="0.2">
      <c r="A95" s="13" t="s">
        <v>434</v>
      </c>
      <c r="B95" s="14">
        <v>91</v>
      </c>
      <c r="C95" s="14">
        <v>191</v>
      </c>
      <c r="D95" s="14">
        <f t="shared" si="12"/>
        <v>282</v>
      </c>
      <c r="E95" s="14">
        <v>0</v>
      </c>
      <c r="F95" s="14">
        <v>1</v>
      </c>
      <c r="G95" s="14">
        <f t="shared" si="13"/>
        <v>1</v>
      </c>
      <c r="H95" s="14">
        <f t="shared" si="14"/>
        <v>91</v>
      </c>
      <c r="I95" s="14">
        <f t="shared" si="14"/>
        <v>192</v>
      </c>
      <c r="J95" s="14">
        <f t="shared" si="15"/>
        <v>283</v>
      </c>
      <c r="K95" s="15" t="s">
        <v>435</v>
      </c>
    </row>
    <row r="96" spans="1:11" ht="19.5" customHeight="1" x14ac:dyDescent="0.2">
      <c r="A96" s="13" t="s">
        <v>436</v>
      </c>
      <c r="B96" s="14">
        <v>84</v>
      </c>
      <c r="C96" s="14">
        <v>56</v>
      </c>
      <c r="D96" s="14">
        <f t="shared" si="12"/>
        <v>140</v>
      </c>
      <c r="E96" s="14">
        <v>0</v>
      </c>
      <c r="F96" s="14">
        <v>0</v>
      </c>
      <c r="G96" s="14">
        <f t="shared" si="13"/>
        <v>0</v>
      </c>
      <c r="H96" s="14">
        <f t="shared" si="14"/>
        <v>84</v>
      </c>
      <c r="I96" s="14">
        <f t="shared" si="14"/>
        <v>56</v>
      </c>
      <c r="J96" s="14">
        <f t="shared" si="15"/>
        <v>140</v>
      </c>
      <c r="K96" s="15" t="s">
        <v>437</v>
      </c>
    </row>
    <row r="97" spans="1:11" ht="19.5" customHeight="1" x14ac:dyDescent="0.2">
      <c r="A97" s="13" t="s">
        <v>438</v>
      </c>
      <c r="B97" s="14">
        <v>35</v>
      </c>
      <c r="C97" s="14">
        <v>63</v>
      </c>
      <c r="D97" s="14">
        <f t="shared" si="12"/>
        <v>98</v>
      </c>
      <c r="E97" s="14">
        <v>0</v>
      </c>
      <c r="F97" s="14">
        <v>0</v>
      </c>
      <c r="G97" s="14">
        <f t="shared" si="13"/>
        <v>0</v>
      </c>
      <c r="H97" s="14">
        <f t="shared" si="14"/>
        <v>35</v>
      </c>
      <c r="I97" s="14">
        <f t="shared" si="14"/>
        <v>63</v>
      </c>
      <c r="J97" s="14">
        <f t="shared" si="15"/>
        <v>98</v>
      </c>
      <c r="K97" s="15" t="s">
        <v>439</v>
      </c>
    </row>
    <row r="98" spans="1:11" ht="19.5" customHeight="1" x14ac:dyDescent="0.2">
      <c r="A98" s="13" t="s">
        <v>440</v>
      </c>
      <c r="B98" s="14">
        <v>33</v>
      </c>
      <c r="C98" s="14">
        <v>59</v>
      </c>
      <c r="D98" s="14">
        <f t="shared" si="12"/>
        <v>92</v>
      </c>
      <c r="E98" s="14">
        <v>0</v>
      </c>
      <c r="F98" s="14">
        <v>0</v>
      </c>
      <c r="G98" s="14">
        <f t="shared" si="13"/>
        <v>0</v>
      </c>
      <c r="H98" s="14">
        <f t="shared" si="14"/>
        <v>33</v>
      </c>
      <c r="I98" s="14">
        <f t="shared" si="14"/>
        <v>59</v>
      </c>
      <c r="J98" s="14">
        <f t="shared" si="15"/>
        <v>92</v>
      </c>
      <c r="K98" s="15" t="s">
        <v>441</v>
      </c>
    </row>
    <row r="99" spans="1:11" ht="19.5" customHeight="1" x14ac:dyDescent="0.2">
      <c r="A99" s="13" t="s">
        <v>442</v>
      </c>
      <c r="B99" s="14">
        <f>SUM(B85:B98)</f>
        <v>2726</v>
      </c>
      <c r="C99" s="14">
        <f t="shared" ref="C99:F99" si="16">SUM(C85:C98)</f>
        <v>2641</v>
      </c>
      <c r="D99" s="14">
        <f t="shared" si="12"/>
        <v>5367</v>
      </c>
      <c r="E99" s="14">
        <f t="shared" si="16"/>
        <v>0</v>
      </c>
      <c r="F99" s="14">
        <f t="shared" si="16"/>
        <v>4</v>
      </c>
      <c r="G99" s="14">
        <f t="shared" si="13"/>
        <v>4</v>
      </c>
      <c r="H99" s="14">
        <f>SUM(B99,E99)</f>
        <v>2726</v>
      </c>
      <c r="I99" s="14">
        <f>SUM(C99,F99)</f>
        <v>2645</v>
      </c>
      <c r="J99" s="14">
        <f t="shared" si="15"/>
        <v>5371</v>
      </c>
      <c r="K99" s="15" t="s">
        <v>443</v>
      </c>
    </row>
    <row r="100" spans="1:11" ht="19.5" customHeight="1" x14ac:dyDescent="0.2">
      <c r="A100" s="13" t="s">
        <v>444</v>
      </c>
      <c r="B100" s="14">
        <v>384</v>
      </c>
      <c r="C100" s="14">
        <v>556</v>
      </c>
      <c r="D100" s="14">
        <f t="shared" si="12"/>
        <v>940</v>
      </c>
      <c r="E100" s="14">
        <v>0</v>
      </c>
      <c r="F100" s="14">
        <v>1</v>
      </c>
      <c r="G100" s="14">
        <f t="shared" si="13"/>
        <v>1</v>
      </c>
      <c r="H100" s="14">
        <f t="shared" ref="H100:I103" si="17">SUM(B100,E100)</f>
        <v>384</v>
      </c>
      <c r="I100" s="14">
        <f t="shared" si="17"/>
        <v>557</v>
      </c>
      <c r="J100" s="14">
        <f t="shared" si="15"/>
        <v>941</v>
      </c>
      <c r="K100" s="15" t="s">
        <v>445</v>
      </c>
    </row>
    <row r="101" spans="1:11" ht="34.5" customHeight="1" x14ac:dyDescent="0.2">
      <c r="A101" s="13" t="s">
        <v>446</v>
      </c>
      <c r="B101" s="14">
        <v>351</v>
      </c>
      <c r="C101" s="14">
        <v>452</v>
      </c>
      <c r="D101" s="14">
        <f t="shared" si="12"/>
        <v>803</v>
      </c>
      <c r="E101" s="14">
        <v>0</v>
      </c>
      <c r="F101" s="14">
        <v>1</v>
      </c>
      <c r="G101" s="14">
        <f t="shared" si="13"/>
        <v>1</v>
      </c>
      <c r="H101" s="14">
        <f t="shared" si="17"/>
        <v>351</v>
      </c>
      <c r="I101" s="14">
        <f t="shared" si="17"/>
        <v>453</v>
      </c>
      <c r="J101" s="14">
        <f t="shared" si="15"/>
        <v>804</v>
      </c>
      <c r="K101" s="26" t="s">
        <v>141</v>
      </c>
    </row>
    <row r="102" spans="1:11" ht="21.75" customHeight="1" x14ac:dyDescent="0.2">
      <c r="A102" s="13" t="s">
        <v>447</v>
      </c>
      <c r="B102" s="14">
        <f>SUM(B100:B101)</f>
        <v>735</v>
      </c>
      <c r="C102" s="14">
        <f t="shared" ref="C102:F102" si="18">SUM(C100:C101)</f>
        <v>1008</v>
      </c>
      <c r="D102" s="14">
        <f t="shared" si="12"/>
        <v>1743</v>
      </c>
      <c r="E102" s="14">
        <f t="shared" si="18"/>
        <v>0</v>
      </c>
      <c r="F102" s="14">
        <f t="shared" si="18"/>
        <v>2</v>
      </c>
      <c r="G102" s="14">
        <f t="shared" si="13"/>
        <v>2</v>
      </c>
      <c r="H102" s="14">
        <f t="shared" si="17"/>
        <v>735</v>
      </c>
      <c r="I102" s="14">
        <f t="shared" si="17"/>
        <v>1010</v>
      </c>
      <c r="J102" s="14">
        <f t="shared" si="15"/>
        <v>1745</v>
      </c>
      <c r="K102" s="15" t="s">
        <v>448</v>
      </c>
    </row>
    <row r="103" spans="1:11" ht="21.75" customHeight="1" thickBot="1" x14ac:dyDescent="0.25">
      <c r="A103" s="22" t="s">
        <v>56</v>
      </c>
      <c r="B103" s="23">
        <f>SUM(B102,B99)</f>
        <v>3461</v>
      </c>
      <c r="C103" s="23">
        <f t="shared" ref="C103:F103" si="19">SUM(C102,C99)</f>
        <v>3649</v>
      </c>
      <c r="D103" s="23">
        <f t="shared" si="12"/>
        <v>7110</v>
      </c>
      <c r="E103" s="23">
        <f t="shared" si="19"/>
        <v>0</v>
      </c>
      <c r="F103" s="23">
        <f t="shared" si="19"/>
        <v>6</v>
      </c>
      <c r="G103" s="23">
        <f t="shared" si="13"/>
        <v>6</v>
      </c>
      <c r="H103" s="23">
        <f t="shared" si="17"/>
        <v>3461</v>
      </c>
      <c r="I103" s="23">
        <f t="shared" si="17"/>
        <v>3655</v>
      </c>
      <c r="J103" s="23">
        <f t="shared" si="15"/>
        <v>7116</v>
      </c>
      <c r="K103" s="24" t="s">
        <v>379</v>
      </c>
    </row>
    <row r="104" spans="1:11" ht="15" thickTop="1" x14ac:dyDescent="0.2"/>
    <row r="105" spans="1:11" s="92" customFormat="1" x14ac:dyDescent="0.2"/>
    <row r="106" spans="1:11" s="92" customFormat="1" x14ac:dyDescent="0.2"/>
    <row r="107" spans="1:11" s="92" customFormat="1" x14ac:dyDescent="0.2"/>
    <row r="108" spans="1:11" s="92" customFormat="1" x14ac:dyDescent="0.2"/>
    <row r="109" spans="1:11" s="92" customFormat="1" x14ac:dyDescent="0.2"/>
    <row r="110" spans="1:11" s="92" customFormat="1" x14ac:dyDescent="0.2"/>
    <row r="111" spans="1:11" s="92" customFormat="1" x14ac:dyDescent="0.2"/>
    <row r="112" spans="1:11" s="92" customFormat="1" x14ac:dyDescent="0.2"/>
    <row r="113" spans="1:11" s="92" customFormat="1" x14ac:dyDescent="0.2"/>
    <row r="114" spans="1:11" s="92" customFormat="1" x14ac:dyDescent="0.2"/>
    <row r="115" spans="1:11" s="92" customFormat="1" x14ac:dyDescent="0.2"/>
    <row r="116" spans="1:11" s="92" customFormat="1" x14ac:dyDescent="0.2"/>
    <row r="117" spans="1:11" ht="21" customHeight="1" thickBot="1" x14ac:dyDescent="0.3">
      <c r="A117" s="4" t="s">
        <v>458</v>
      </c>
      <c r="B117" s="4"/>
      <c r="C117" s="4"/>
      <c r="D117" s="4"/>
      <c r="E117" s="4"/>
      <c r="F117" s="4"/>
      <c r="G117" s="4"/>
      <c r="H117" s="4"/>
      <c r="I117" s="4"/>
      <c r="J117" s="4"/>
      <c r="K117" s="3" t="s">
        <v>459</v>
      </c>
    </row>
    <row r="118" spans="1:11" ht="19.5" customHeight="1" thickTop="1" x14ac:dyDescent="0.25">
      <c r="A118" s="111" t="s">
        <v>413</v>
      </c>
      <c r="B118" s="110" t="s">
        <v>1</v>
      </c>
      <c r="C118" s="110"/>
      <c r="D118" s="110"/>
      <c r="E118" s="110" t="s">
        <v>2</v>
      </c>
      <c r="F118" s="110"/>
      <c r="G118" s="110"/>
      <c r="H118" s="110" t="s">
        <v>3</v>
      </c>
      <c r="I118" s="110"/>
      <c r="J118" s="110"/>
      <c r="K118" s="111" t="s">
        <v>414</v>
      </c>
    </row>
    <row r="119" spans="1:11" ht="15.75" x14ac:dyDescent="0.25">
      <c r="A119" s="112"/>
      <c r="B119" s="109" t="s">
        <v>5</v>
      </c>
      <c r="C119" s="109"/>
      <c r="D119" s="109"/>
      <c r="E119" s="109" t="s">
        <v>6</v>
      </c>
      <c r="F119" s="109"/>
      <c r="G119" s="109"/>
      <c r="H119" s="109" t="s">
        <v>7</v>
      </c>
      <c r="I119" s="109"/>
      <c r="J119" s="109"/>
      <c r="K119" s="112"/>
    </row>
    <row r="120" spans="1:11" ht="15.75" x14ac:dyDescent="0.25">
      <c r="A120" s="112"/>
      <c r="B120" s="5" t="s">
        <v>8</v>
      </c>
      <c r="C120" s="5" t="s">
        <v>67</v>
      </c>
      <c r="D120" s="5" t="s">
        <v>10</v>
      </c>
      <c r="E120" s="5" t="s">
        <v>8</v>
      </c>
      <c r="F120" s="5" t="s">
        <v>67</v>
      </c>
      <c r="G120" s="5" t="s">
        <v>10</v>
      </c>
      <c r="H120" s="5" t="s">
        <v>8</v>
      </c>
      <c r="I120" s="5" t="s">
        <v>67</v>
      </c>
      <c r="J120" s="5" t="s">
        <v>10</v>
      </c>
      <c r="K120" s="112"/>
    </row>
    <row r="121" spans="1:11" ht="16.5" thickBot="1" x14ac:dyDescent="0.3">
      <c r="A121" s="113"/>
      <c r="B121" s="6" t="s">
        <v>11</v>
      </c>
      <c r="C121" s="6" t="s">
        <v>12</v>
      </c>
      <c r="D121" s="6" t="s">
        <v>7</v>
      </c>
      <c r="E121" s="6" t="s">
        <v>11</v>
      </c>
      <c r="F121" s="6" t="s">
        <v>12</v>
      </c>
      <c r="G121" s="6" t="s">
        <v>7</v>
      </c>
      <c r="H121" s="6" t="s">
        <v>11</v>
      </c>
      <c r="I121" s="6" t="s">
        <v>12</v>
      </c>
      <c r="J121" s="6" t="s">
        <v>7</v>
      </c>
      <c r="K121" s="113"/>
    </row>
    <row r="122" spans="1:11" ht="18.75" customHeight="1" x14ac:dyDescent="0.2">
      <c r="A122" s="13" t="s">
        <v>58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5" t="s">
        <v>380</v>
      </c>
    </row>
    <row r="123" spans="1:11" ht="21.75" customHeight="1" x14ac:dyDescent="0.2">
      <c r="A123" s="13" t="s">
        <v>415</v>
      </c>
      <c r="B123" s="14">
        <v>54</v>
      </c>
      <c r="C123" s="14">
        <v>3</v>
      </c>
      <c r="D123" s="14">
        <f>SUM(B123:C123)</f>
        <v>57</v>
      </c>
      <c r="E123" s="14">
        <v>0</v>
      </c>
      <c r="F123" s="14">
        <v>0</v>
      </c>
      <c r="G123" s="14">
        <v>0</v>
      </c>
      <c r="H123" s="14">
        <f>SUM(B123,E123)</f>
        <v>54</v>
      </c>
      <c r="I123" s="14">
        <f>SUM(C123,F123)</f>
        <v>3</v>
      </c>
      <c r="J123" s="14">
        <f>SUM(H123:I123)</f>
        <v>57</v>
      </c>
      <c r="K123" s="15" t="s">
        <v>416</v>
      </c>
    </row>
    <row r="124" spans="1:11" ht="24.75" customHeight="1" x14ac:dyDescent="0.2">
      <c r="A124" s="13" t="s">
        <v>419</v>
      </c>
      <c r="B124" s="14">
        <v>53</v>
      </c>
      <c r="C124" s="14">
        <v>9</v>
      </c>
      <c r="D124" s="14">
        <f t="shared" ref="D124:D137" si="20">SUM(B124:C124)</f>
        <v>62</v>
      </c>
      <c r="E124" s="14">
        <v>0</v>
      </c>
      <c r="F124" s="14">
        <v>0</v>
      </c>
      <c r="G124" s="14">
        <v>0</v>
      </c>
      <c r="H124" s="14">
        <f t="shared" ref="H124:J134" si="21">SUM(B124,E124)</f>
        <v>53</v>
      </c>
      <c r="I124" s="14">
        <f t="shared" si="21"/>
        <v>9</v>
      </c>
      <c r="J124" s="14">
        <f t="shared" ref="J124:J133" si="22">SUM(H124:I124)</f>
        <v>62</v>
      </c>
      <c r="K124" s="15" t="s">
        <v>420</v>
      </c>
    </row>
    <row r="125" spans="1:11" ht="24.75" customHeight="1" x14ac:dyDescent="0.2">
      <c r="A125" s="13" t="s">
        <v>421</v>
      </c>
      <c r="B125" s="14">
        <v>42</v>
      </c>
      <c r="C125" s="14">
        <v>38</v>
      </c>
      <c r="D125" s="14">
        <f t="shared" si="20"/>
        <v>80</v>
      </c>
      <c r="E125" s="14">
        <v>0</v>
      </c>
      <c r="F125" s="14">
        <v>0</v>
      </c>
      <c r="G125" s="14">
        <v>0</v>
      </c>
      <c r="H125" s="14">
        <f t="shared" si="21"/>
        <v>42</v>
      </c>
      <c r="I125" s="14">
        <f t="shared" si="21"/>
        <v>38</v>
      </c>
      <c r="J125" s="14">
        <f t="shared" si="22"/>
        <v>80</v>
      </c>
      <c r="K125" s="15" t="s">
        <v>418</v>
      </c>
    </row>
    <row r="126" spans="1:11" ht="24.75" customHeight="1" x14ac:dyDescent="0.2">
      <c r="A126" s="13" t="s">
        <v>422</v>
      </c>
      <c r="B126" s="14">
        <v>112</v>
      </c>
      <c r="C126" s="14">
        <v>23</v>
      </c>
      <c r="D126" s="14">
        <f t="shared" si="20"/>
        <v>135</v>
      </c>
      <c r="E126" s="14">
        <v>0</v>
      </c>
      <c r="F126" s="14">
        <v>0</v>
      </c>
      <c r="G126" s="14">
        <v>0</v>
      </c>
      <c r="H126" s="14">
        <f t="shared" si="21"/>
        <v>112</v>
      </c>
      <c r="I126" s="14">
        <f t="shared" si="21"/>
        <v>23</v>
      </c>
      <c r="J126" s="14">
        <f t="shared" si="22"/>
        <v>135</v>
      </c>
      <c r="K126" s="15" t="s">
        <v>423</v>
      </c>
    </row>
    <row r="127" spans="1:11" ht="24.75" customHeight="1" x14ac:dyDescent="0.2">
      <c r="A127" s="13" t="s">
        <v>424</v>
      </c>
      <c r="B127" s="14">
        <v>28</v>
      </c>
      <c r="C127" s="14">
        <v>19</v>
      </c>
      <c r="D127" s="14">
        <f t="shared" si="20"/>
        <v>47</v>
      </c>
      <c r="E127" s="14">
        <v>0</v>
      </c>
      <c r="F127" s="14">
        <v>0</v>
      </c>
      <c r="G127" s="14">
        <v>0</v>
      </c>
      <c r="H127" s="14">
        <f t="shared" si="21"/>
        <v>28</v>
      </c>
      <c r="I127" s="14">
        <f t="shared" si="21"/>
        <v>19</v>
      </c>
      <c r="J127" s="14">
        <f t="shared" si="22"/>
        <v>47</v>
      </c>
      <c r="K127" s="15" t="s">
        <v>425</v>
      </c>
    </row>
    <row r="128" spans="1:11" ht="24.75" customHeight="1" x14ac:dyDescent="0.2">
      <c r="A128" s="13" t="s">
        <v>430</v>
      </c>
      <c r="B128" s="14">
        <v>19</v>
      </c>
      <c r="C128" s="14">
        <v>8</v>
      </c>
      <c r="D128" s="14">
        <f t="shared" si="20"/>
        <v>27</v>
      </c>
      <c r="E128" s="14">
        <v>0</v>
      </c>
      <c r="F128" s="14">
        <v>0</v>
      </c>
      <c r="G128" s="14">
        <v>0</v>
      </c>
      <c r="H128" s="14">
        <f t="shared" si="21"/>
        <v>19</v>
      </c>
      <c r="I128" s="14">
        <f t="shared" si="21"/>
        <v>8</v>
      </c>
      <c r="J128" s="14">
        <f t="shared" si="22"/>
        <v>27</v>
      </c>
      <c r="K128" s="15" t="s">
        <v>435</v>
      </c>
    </row>
    <row r="129" spans="1:11" ht="24.75" customHeight="1" x14ac:dyDescent="0.2">
      <c r="A129" s="13" t="s">
        <v>452</v>
      </c>
      <c r="B129" s="14">
        <v>43</v>
      </c>
      <c r="C129" s="14">
        <v>19</v>
      </c>
      <c r="D129" s="14">
        <f t="shared" si="20"/>
        <v>62</v>
      </c>
      <c r="E129" s="14">
        <v>0</v>
      </c>
      <c r="F129" s="14">
        <v>0</v>
      </c>
      <c r="G129" s="14">
        <v>0</v>
      </c>
      <c r="H129" s="14">
        <f t="shared" si="21"/>
        <v>43</v>
      </c>
      <c r="I129" s="14">
        <f t="shared" si="21"/>
        <v>19</v>
      </c>
      <c r="J129" s="14">
        <f t="shared" si="22"/>
        <v>62</v>
      </c>
      <c r="K129" s="15" t="s">
        <v>437</v>
      </c>
    </row>
    <row r="130" spans="1:11" ht="24.75" customHeight="1" x14ac:dyDescent="0.2">
      <c r="A130" s="13" t="s">
        <v>428</v>
      </c>
      <c r="B130" s="14">
        <v>9</v>
      </c>
      <c r="C130" s="14">
        <v>17</v>
      </c>
      <c r="D130" s="14">
        <f t="shared" si="20"/>
        <v>26</v>
      </c>
      <c r="E130" s="14">
        <v>0</v>
      </c>
      <c r="F130" s="14">
        <v>0</v>
      </c>
      <c r="G130" s="14">
        <v>0</v>
      </c>
      <c r="H130" s="14">
        <f t="shared" si="21"/>
        <v>9</v>
      </c>
      <c r="I130" s="14">
        <f t="shared" si="21"/>
        <v>17</v>
      </c>
      <c r="J130" s="14">
        <f t="shared" si="22"/>
        <v>26</v>
      </c>
      <c r="K130" s="15" t="s">
        <v>429</v>
      </c>
    </row>
    <row r="131" spans="1:11" ht="24.75" customHeight="1" x14ac:dyDescent="0.2">
      <c r="A131" s="13" t="s">
        <v>430</v>
      </c>
      <c r="B131" s="14">
        <v>33</v>
      </c>
      <c r="C131" s="14">
        <v>20</v>
      </c>
      <c r="D131" s="14">
        <f t="shared" si="20"/>
        <v>53</v>
      </c>
      <c r="E131" s="14">
        <v>0</v>
      </c>
      <c r="F131" s="14">
        <v>0</v>
      </c>
      <c r="G131" s="14">
        <v>0</v>
      </c>
      <c r="H131" s="14">
        <f t="shared" si="21"/>
        <v>33</v>
      </c>
      <c r="I131" s="14">
        <f t="shared" si="21"/>
        <v>20</v>
      </c>
      <c r="J131" s="14">
        <f t="shared" si="22"/>
        <v>53</v>
      </c>
      <c r="K131" s="15" t="s">
        <v>431</v>
      </c>
    </row>
    <row r="132" spans="1:11" ht="24.75" customHeight="1" x14ac:dyDescent="0.2">
      <c r="A132" s="13" t="s">
        <v>432</v>
      </c>
      <c r="B132" s="14">
        <v>10</v>
      </c>
      <c r="C132" s="14">
        <v>15</v>
      </c>
      <c r="D132" s="14">
        <f t="shared" si="20"/>
        <v>25</v>
      </c>
      <c r="E132" s="14">
        <v>0</v>
      </c>
      <c r="F132" s="14">
        <v>0</v>
      </c>
      <c r="G132" s="14">
        <v>0</v>
      </c>
      <c r="H132" s="14">
        <f t="shared" si="21"/>
        <v>10</v>
      </c>
      <c r="I132" s="14">
        <f t="shared" si="21"/>
        <v>15</v>
      </c>
      <c r="J132" s="14">
        <f t="shared" si="22"/>
        <v>25</v>
      </c>
      <c r="K132" s="15" t="s">
        <v>433</v>
      </c>
    </row>
    <row r="133" spans="1:11" ht="24.75" customHeight="1" x14ac:dyDescent="0.2">
      <c r="A133" s="13" t="s">
        <v>434</v>
      </c>
      <c r="B133" s="14">
        <v>18</v>
      </c>
      <c r="C133" s="14">
        <v>36</v>
      </c>
      <c r="D133" s="14">
        <f t="shared" si="20"/>
        <v>54</v>
      </c>
      <c r="E133" s="14">
        <v>0</v>
      </c>
      <c r="F133" s="14">
        <v>0</v>
      </c>
      <c r="G133" s="14">
        <v>0</v>
      </c>
      <c r="H133" s="14">
        <f t="shared" si="21"/>
        <v>18</v>
      </c>
      <c r="I133" s="14">
        <f t="shared" si="21"/>
        <v>36</v>
      </c>
      <c r="J133" s="14">
        <f t="shared" si="22"/>
        <v>54</v>
      </c>
      <c r="K133" s="15" t="s">
        <v>435</v>
      </c>
    </row>
    <row r="134" spans="1:11" ht="24.75" customHeight="1" x14ac:dyDescent="0.2">
      <c r="A134" s="13" t="s">
        <v>436</v>
      </c>
      <c r="B134" s="14">
        <v>9</v>
      </c>
      <c r="C134" s="14">
        <v>2</v>
      </c>
      <c r="D134" s="14">
        <f t="shared" si="20"/>
        <v>11</v>
      </c>
      <c r="E134" s="14">
        <v>0</v>
      </c>
      <c r="F134" s="14">
        <v>0</v>
      </c>
      <c r="G134" s="14">
        <v>0</v>
      </c>
      <c r="H134" s="14">
        <f t="shared" si="21"/>
        <v>9</v>
      </c>
      <c r="I134" s="14">
        <f t="shared" si="21"/>
        <v>2</v>
      </c>
      <c r="J134" s="14">
        <f t="shared" si="21"/>
        <v>11</v>
      </c>
      <c r="K134" s="15" t="s">
        <v>437</v>
      </c>
    </row>
    <row r="135" spans="1:11" ht="21.75" customHeight="1" x14ac:dyDescent="0.2">
      <c r="A135" s="13" t="s">
        <v>442</v>
      </c>
      <c r="B135" s="14">
        <f>SUM(B123:B134)</f>
        <v>430</v>
      </c>
      <c r="C135" s="14">
        <f>SUM(C123:C134)</f>
        <v>209</v>
      </c>
      <c r="D135" s="14">
        <f>SUM(D123:D134)</f>
        <v>639</v>
      </c>
      <c r="E135" s="14">
        <f>SUM(E123:E134)</f>
        <v>0</v>
      </c>
      <c r="F135" s="14">
        <f>SUM(F123:F129)</f>
        <v>0</v>
      </c>
      <c r="G135" s="14">
        <f>SUM(G123:G129)</f>
        <v>0</v>
      </c>
      <c r="H135" s="14">
        <f>SUM(H123:H134)</f>
        <v>430</v>
      </c>
      <c r="I135" s="14">
        <f>SUM(I123:I134)</f>
        <v>209</v>
      </c>
      <c r="J135" s="14">
        <f>SUM(J123:J134)</f>
        <v>639</v>
      </c>
      <c r="K135" s="15" t="s">
        <v>443</v>
      </c>
    </row>
    <row r="136" spans="1:11" ht="24.75" customHeight="1" x14ac:dyDescent="0.2">
      <c r="A136" s="13" t="s">
        <v>444</v>
      </c>
      <c r="B136" s="14">
        <v>31</v>
      </c>
      <c r="C136" s="14">
        <v>34</v>
      </c>
      <c r="D136" s="14">
        <f t="shared" si="20"/>
        <v>65</v>
      </c>
      <c r="E136" s="14">
        <v>0</v>
      </c>
      <c r="F136" s="14">
        <v>0</v>
      </c>
      <c r="G136" s="14">
        <v>0</v>
      </c>
      <c r="H136" s="14">
        <f t="shared" ref="H136:I137" si="23">SUM(B136,E136)</f>
        <v>31</v>
      </c>
      <c r="I136" s="14">
        <f t="shared" si="23"/>
        <v>34</v>
      </c>
      <c r="J136" s="14">
        <f t="shared" ref="J136:J137" si="24">SUM(H136:I136)</f>
        <v>65</v>
      </c>
      <c r="K136" s="15" t="s">
        <v>445</v>
      </c>
    </row>
    <row r="137" spans="1:11" ht="32.25" customHeight="1" x14ac:dyDescent="0.2">
      <c r="A137" s="13" t="s">
        <v>446</v>
      </c>
      <c r="B137" s="14">
        <v>52</v>
      </c>
      <c r="C137" s="14">
        <v>30</v>
      </c>
      <c r="D137" s="14">
        <f t="shared" si="20"/>
        <v>82</v>
      </c>
      <c r="E137" s="14">
        <v>0</v>
      </c>
      <c r="F137" s="14">
        <v>0</v>
      </c>
      <c r="G137" s="14">
        <v>0</v>
      </c>
      <c r="H137" s="14">
        <f t="shared" si="23"/>
        <v>52</v>
      </c>
      <c r="I137" s="14">
        <f t="shared" si="23"/>
        <v>30</v>
      </c>
      <c r="J137" s="14">
        <f t="shared" si="24"/>
        <v>82</v>
      </c>
      <c r="K137" s="26" t="s">
        <v>141</v>
      </c>
    </row>
    <row r="138" spans="1:11" ht="24.75" customHeight="1" x14ac:dyDescent="0.2">
      <c r="A138" s="13" t="s">
        <v>447</v>
      </c>
      <c r="B138" s="14">
        <f>SUM(B136:B137)</f>
        <v>83</v>
      </c>
      <c r="C138" s="14">
        <f t="shared" ref="C138:J138" si="25">SUM(C136:C137)</f>
        <v>64</v>
      </c>
      <c r="D138" s="14">
        <f t="shared" si="25"/>
        <v>147</v>
      </c>
      <c r="E138" s="14">
        <f t="shared" si="25"/>
        <v>0</v>
      </c>
      <c r="F138" s="14">
        <f t="shared" si="25"/>
        <v>0</v>
      </c>
      <c r="G138" s="14">
        <f t="shared" si="25"/>
        <v>0</v>
      </c>
      <c r="H138" s="14">
        <f t="shared" si="25"/>
        <v>83</v>
      </c>
      <c r="I138" s="14">
        <f t="shared" si="25"/>
        <v>64</v>
      </c>
      <c r="J138" s="14">
        <f t="shared" si="25"/>
        <v>147</v>
      </c>
      <c r="K138" s="15" t="s">
        <v>448</v>
      </c>
    </row>
    <row r="139" spans="1:11" ht="24.75" customHeight="1" thickBot="1" x14ac:dyDescent="0.25">
      <c r="A139" s="13" t="s">
        <v>61</v>
      </c>
      <c r="B139" s="14">
        <f>SUM(B138,B135)</f>
        <v>513</v>
      </c>
      <c r="C139" s="14">
        <f t="shared" ref="C139:J139" si="26">SUM(C138,C135)</f>
        <v>273</v>
      </c>
      <c r="D139" s="14">
        <f t="shared" si="26"/>
        <v>786</v>
      </c>
      <c r="E139" s="14">
        <f t="shared" si="26"/>
        <v>0</v>
      </c>
      <c r="F139" s="14">
        <f t="shared" si="26"/>
        <v>0</v>
      </c>
      <c r="G139" s="14">
        <f t="shared" si="26"/>
        <v>0</v>
      </c>
      <c r="H139" s="14">
        <f t="shared" si="26"/>
        <v>513</v>
      </c>
      <c r="I139" s="14">
        <f t="shared" si="26"/>
        <v>273</v>
      </c>
      <c r="J139" s="14">
        <f t="shared" si="26"/>
        <v>786</v>
      </c>
      <c r="K139" s="15" t="s">
        <v>381</v>
      </c>
    </row>
    <row r="140" spans="1:11" ht="24.75" customHeight="1" thickBot="1" x14ac:dyDescent="0.25">
      <c r="A140" s="19" t="s">
        <v>261</v>
      </c>
      <c r="B140" s="20">
        <f t="shared" ref="B140:J140" si="27">SUM(B139,B103)</f>
        <v>3974</v>
      </c>
      <c r="C140" s="20">
        <f t="shared" si="27"/>
        <v>3922</v>
      </c>
      <c r="D140" s="20">
        <f t="shared" si="27"/>
        <v>7896</v>
      </c>
      <c r="E140" s="20">
        <f t="shared" si="27"/>
        <v>0</v>
      </c>
      <c r="F140" s="20">
        <f t="shared" si="27"/>
        <v>6</v>
      </c>
      <c r="G140" s="20">
        <f t="shared" si="27"/>
        <v>6</v>
      </c>
      <c r="H140" s="20">
        <f t="shared" si="27"/>
        <v>3974</v>
      </c>
      <c r="I140" s="20">
        <f t="shared" si="27"/>
        <v>3928</v>
      </c>
      <c r="J140" s="20">
        <f t="shared" si="27"/>
        <v>7902</v>
      </c>
      <c r="K140" s="21" t="s">
        <v>63</v>
      </c>
    </row>
    <row r="141" spans="1:11" ht="15" customHeight="1" thickTop="1" x14ac:dyDescent="0.2"/>
    <row r="142" spans="1:11" ht="15" customHeight="1" x14ac:dyDescent="0.2"/>
    <row r="143" spans="1:11" s="76" customFormat="1" ht="15" customHeight="1" x14ac:dyDescent="0.2"/>
    <row r="144" spans="1:11" s="76" customFormat="1" ht="15" customHeight="1" x14ac:dyDescent="0.2"/>
    <row r="145" spans="1:11" s="76" customFormat="1" ht="15" customHeight="1" x14ac:dyDescent="0.2"/>
    <row r="146" spans="1:11" s="76" customFormat="1" ht="15" customHeight="1" x14ac:dyDescent="0.2"/>
    <row r="147" spans="1:11" s="76" customFormat="1" ht="15" customHeight="1" x14ac:dyDescent="0.2"/>
    <row r="148" spans="1:11" s="92" customFormat="1" ht="15" customHeight="1" x14ac:dyDescent="0.2"/>
    <row r="149" spans="1:11" s="92" customFormat="1" ht="15" customHeight="1" x14ac:dyDescent="0.2"/>
    <row r="150" spans="1:11" s="92" customFormat="1" ht="15" customHeight="1" x14ac:dyDescent="0.2"/>
    <row r="151" spans="1:11" s="92" customFormat="1" ht="15" customHeight="1" x14ac:dyDescent="0.2"/>
    <row r="152" spans="1:11" s="92" customFormat="1" ht="15" customHeight="1" x14ac:dyDescent="0.2"/>
    <row r="153" spans="1:11" ht="24.75" customHeight="1" x14ac:dyDescent="0.2">
      <c r="A153" s="118" t="s">
        <v>460</v>
      </c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</row>
    <row r="154" spans="1:11" ht="39.75" customHeight="1" x14ac:dyDescent="0.25">
      <c r="A154" s="114" t="s">
        <v>1540</v>
      </c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</row>
    <row r="155" spans="1:11" ht="24.75" customHeight="1" thickBot="1" x14ac:dyDescent="0.3">
      <c r="A155" s="4" t="s">
        <v>461</v>
      </c>
      <c r="B155" s="4"/>
      <c r="C155" s="4"/>
      <c r="D155" s="4"/>
      <c r="E155" s="4"/>
      <c r="F155" s="4"/>
      <c r="G155" s="4"/>
      <c r="H155" s="4"/>
      <c r="I155" s="4"/>
      <c r="J155" s="4"/>
      <c r="K155" s="25" t="s">
        <v>462</v>
      </c>
    </row>
    <row r="156" spans="1:11" ht="18" customHeight="1" thickTop="1" x14ac:dyDescent="0.25">
      <c r="A156" s="111" t="s">
        <v>413</v>
      </c>
      <c r="B156" s="110" t="s">
        <v>1</v>
      </c>
      <c r="C156" s="110"/>
      <c r="D156" s="110"/>
      <c r="E156" s="110" t="s">
        <v>2</v>
      </c>
      <c r="F156" s="110"/>
      <c r="G156" s="110"/>
      <c r="H156" s="110" t="s">
        <v>3</v>
      </c>
      <c r="I156" s="110"/>
      <c r="J156" s="110"/>
      <c r="K156" s="111" t="s">
        <v>414</v>
      </c>
    </row>
    <row r="157" spans="1:11" ht="18" customHeight="1" x14ac:dyDescent="0.25">
      <c r="A157" s="112"/>
      <c r="B157" s="109" t="s">
        <v>5</v>
      </c>
      <c r="C157" s="109"/>
      <c r="D157" s="109"/>
      <c r="E157" s="109" t="s">
        <v>6</v>
      </c>
      <c r="F157" s="109"/>
      <c r="G157" s="109"/>
      <c r="H157" s="109" t="s">
        <v>7</v>
      </c>
      <c r="I157" s="109"/>
      <c r="J157" s="109"/>
      <c r="K157" s="112"/>
    </row>
    <row r="158" spans="1:11" ht="18" customHeight="1" x14ac:dyDescent="0.25">
      <c r="A158" s="112"/>
      <c r="B158" s="5" t="s">
        <v>8</v>
      </c>
      <c r="C158" s="5" t="s">
        <v>67</v>
      </c>
      <c r="D158" s="5" t="s">
        <v>10</v>
      </c>
      <c r="E158" s="5" t="s">
        <v>8</v>
      </c>
      <c r="F158" s="5" t="s">
        <v>67</v>
      </c>
      <c r="G158" s="5" t="s">
        <v>10</v>
      </c>
      <c r="H158" s="5" t="s">
        <v>8</v>
      </c>
      <c r="I158" s="5" t="s">
        <v>67</v>
      </c>
      <c r="J158" s="5" t="s">
        <v>10</v>
      </c>
      <c r="K158" s="112"/>
    </row>
    <row r="159" spans="1:11" ht="18" customHeight="1" thickBot="1" x14ac:dyDescent="0.3">
      <c r="A159" s="113"/>
      <c r="B159" s="6" t="s">
        <v>11</v>
      </c>
      <c r="C159" s="6" t="s">
        <v>12</v>
      </c>
      <c r="D159" s="6" t="s">
        <v>7</v>
      </c>
      <c r="E159" s="6" t="s">
        <v>11</v>
      </c>
      <c r="F159" s="6" t="s">
        <v>12</v>
      </c>
      <c r="G159" s="6" t="s">
        <v>7</v>
      </c>
      <c r="H159" s="6" t="s">
        <v>11</v>
      </c>
      <c r="I159" s="6" t="s">
        <v>12</v>
      </c>
      <c r="J159" s="6" t="s">
        <v>7</v>
      </c>
      <c r="K159" s="113"/>
    </row>
    <row r="160" spans="1:11" ht="19.5" customHeight="1" x14ac:dyDescent="0.2">
      <c r="A160" s="13" t="s">
        <v>13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5" t="s">
        <v>14</v>
      </c>
    </row>
    <row r="161" spans="1:11" ht="22.5" customHeight="1" x14ac:dyDescent="0.2">
      <c r="A161" s="13" t="s">
        <v>415</v>
      </c>
      <c r="B161" s="14">
        <v>85</v>
      </c>
      <c r="C161" s="14">
        <v>23</v>
      </c>
      <c r="D161" s="14">
        <f>SUM(B161:C161)</f>
        <v>108</v>
      </c>
      <c r="E161" s="14">
        <v>0</v>
      </c>
      <c r="F161" s="14">
        <v>0</v>
      </c>
      <c r="G161" s="14">
        <f>SUM(E161:F161)</f>
        <v>0</v>
      </c>
      <c r="H161" s="14">
        <f>SUM(B161,E161)</f>
        <v>85</v>
      </c>
      <c r="I161" s="14">
        <f>SUM(C161,F161)</f>
        <v>23</v>
      </c>
      <c r="J161" s="14">
        <f>SUM(H161:I161)</f>
        <v>108</v>
      </c>
      <c r="K161" s="15" t="s">
        <v>416</v>
      </c>
    </row>
    <row r="162" spans="1:11" ht="22.5" customHeight="1" x14ac:dyDescent="0.2">
      <c r="A162" s="13" t="s">
        <v>417</v>
      </c>
      <c r="B162" s="14">
        <v>63</v>
      </c>
      <c r="C162" s="14">
        <v>28</v>
      </c>
      <c r="D162" s="14">
        <f t="shared" ref="D162:D204" si="28">SUM(B162:C162)</f>
        <v>91</v>
      </c>
      <c r="E162" s="14">
        <v>0</v>
      </c>
      <c r="F162" s="14">
        <v>1</v>
      </c>
      <c r="G162" s="14">
        <f t="shared" ref="G162:G174" si="29">SUM(E162:F162)</f>
        <v>1</v>
      </c>
      <c r="H162" s="14">
        <f t="shared" ref="H162:I176" si="30">SUM(B162,E162)</f>
        <v>63</v>
      </c>
      <c r="I162" s="14">
        <f t="shared" si="30"/>
        <v>29</v>
      </c>
      <c r="J162" s="14">
        <f t="shared" ref="J162:J174" si="31">SUM(H162:I162)</f>
        <v>92</v>
      </c>
      <c r="K162" s="15" t="s">
        <v>418</v>
      </c>
    </row>
    <row r="163" spans="1:11" ht="22.5" customHeight="1" x14ac:dyDescent="0.2">
      <c r="A163" s="13" t="s">
        <v>419</v>
      </c>
      <c r="B163" s="14">
        <v>115</v>
      </c>
      <c r="C163" s="14">
        <v>81</v>
      </c>
      <c r="D163" s="14">
        <f>SUM(B163:C163)</f>
        <v>196</v>
      </c>
      <c r="E163" s="14">
        <v>0</v>
      </c>
      <c r="F163" s="14">
        <v>1</v>
      </c>
      <c r="G163" s="14">
        <f t="shared" si="29"/>
        <v>1</v>
      </c>
      <c r="H163" s="14">
        <f>SUM(B163,E163)</f>
        <v>115</v>
      </c>
      <c r="I163" s="14">
        <f>SUM(C163,F163)</f>
        <v>82</v>
      </c>
      <c r="J163" s="14">
        <f>SUM(H163:I163)</f>
        <v>197</v>
      </c>
      <c r="K163" s="15" t="s">
        <v>420</v>
      </c>
    </row>
    <row r="164" spans="1:11" ht="22.5" customHeight="1" x14ac:dyDescent="0.2">
      <c r="A164" s="13" t="s">
        <v>421</v>
      </c>
      <c r="B164" s="14">
        <v>84</v>
      </c>
      <c r="C164" s="14">
        <v>54</v>
      </c>
      <c r="D164" s="14">
        <f t="shared" si="28"/>
        <v>138</v>
      </c>
      <c r="E164" s="14">
        <v>0</v>
      </c>
      <c r="F164" s="14">
        <v>0</v>
      </c>
      <c r="G164" s="14">
        <f t="shared" si="29"/>
        <v>0</v>
      </c>
      <c r="H164" s="14">
        <f t="shared" si="30"/>
        <v>84</v>
      </c>
      <c r="I164" s="14">
        <f t="shared" si="30"/>
        <v>54</v>
      </c>
      <c r="J164" s="14">
        <f t="shared" si="31"/>
        <v>138</v>
      </c>
      <c r="K164" s="15" t="s">
        <v>418</v>
      </c>
    </row>
    <row r="165" spans="1:11" ht="22.5" customHeight="1" x14ac:dyDescent="0.2">
      <c r="A165" s="13" t="s">
        <v>422</v>
      </c>
      <c r="B165" s="14">
        <v>51</v>
      </c>
      <c r="C165" s="14">
        <v>34</v>
      </c>
      <c r="D165" s="14">
        <f t="shared" si="28"/>
        <v>85</v>
      </c>
      <c r="E165" s="14">
        <v>1</v>
      </c>
      <c r="F165" s="14">
        <v>0</v>
      </c>
      <c r="G165" s="14">
        <f t="shared" si="29"/>
        <v>1</v>
      </c>
      <c r="H165" s="14">
        <f t="shared" si="30"/>
        <v>52</v>
      </c>
      <c r="I165" s="14">
        <f t="shared" si="30"/>
        <v>34</v>
      </c>
      <c r="J165" s="14">
        <f t="shared" si="31"/>
        <v>86</v>
      </c>
      <c r="K165" s="15" t="s">
        <v>423</v>
      </c>
    </row>
    <row r="166" spans="1:11" ht="22.5" customHeight="1" x14ac:dyDescent="0.2">
      <c r="A166" s="13" t="s">
        <v>424</v>
      </c>
      <c r="B166" s="14">
        <v>85</v>
      </c>
      <c r="C166" s="14">
        <v>42</v>
      </c>
      <c r="D166" s="14">
        <f t="shared" si="28"/>
        <v>127</v>
      </c>
      <c r="E166" s="14">
        <v>0</v>
      </c>
      <c r="F166" s="14">
        <v>0</v>
      </c>
      <c r="G166" s="14">
        <f t="shared" si="29"/>
        <v>0</v>
      </c>
      <c r="H166" s="14">
        <f t="shared" si="30"/>
        <v>85</v>
      </c>
      <c r="I166" s="14">
        <f t="shared" si="30"/>
        <v>42</v>
      </c>
      <c r="J166" s="14">
        <f t="shared" si="31"/>
        <v>127</v>
      </c>
      <c r="K166" s="15" t="s">
        <v>425</v>
      </c>
    </row>
    <row r="167" spans="1:11" ht="22.5" customHeight="1" x14ac:dyDescent="0.2">
      <c r="A167" s="13" t="s">
        <v>426</v>
      </c>
      <c r="B167" s="14">
        <v>40</v>
      </c>
      <c r="C167" s="14">
        <v>37</v>
      </c>
      <c r="D167" s="14">
        <f t="shared" si="28"/>
        <v>77</v>
      </c>
      <c r="E167" s="14">
        <v>0</v>
      </c>
      <c r="F167" s="14">
        <v>0</v>
      </c>
      <c r="G167" s="14">
        <f t="shared" si="29"/>
        <v>0</v>
      </c>
      <c r="H167" s="14">
        <f t="shared" si="30"/>
        <v>40</v>
      </c>
      <c r="I167" s="14">
        <f t="shared" si="30"/>
        <v>37</v>
      </c>
      <c r="J167" s="14">
        <f t="shared" si="31"/>
        <v>77</v>
      </c>
      <c r="K167" s="15" t="s">
        <v>427</v>
      </c>
    </row>
    <row r="168" spans="1:11" ht="22.5" customHeight="1" x14ac:dyDescent="0.2">
      <c r="A168" s="13" t="s">
        <v>428</v>
      </c>
      <c r="B168" s="14">
        <v>29</v>
      </c>
      <c r="C168" s="14">
        <v>31</v>
      </c>
      <c r="D168" s="14">
        <f t="shared" si="28"/>
        <v>60</v>
      </c>
      <c r="E168" s="14">
        <v>0</v>
      </c>
      <c r="F168" s="14">
        <v>0</v>
      </c>
      <c r="G168" s="14">
        <f t="shared" si="29"/>
        <v>0</v>
      </c>
      <c r="H168" s="14">
        <f t="shared" si="30"/>
        <v>29</v>
      </c>
      <c r="I168" s="14">
        <f t="shared" si="30"/>
        <v>31</v>
      </c>
      <c r="J168" s="14">
        <f t="shared" si="31"/>
        <v>60</v>
      </c>
      <c r="K168" s="15" t="s">
        <v>429</v>
      </c>
    </row>
    <row r="169" spans="1:11" ht="22.5" customHeight="1" x14ac:dyDescent="0.2">
      <c r="A169" s="13" t="s">
        <v>430</v>
      </c>
      <c r="B169" s="14">
        <v>28</v>
      </c>
      <c r="C169" s="14">
        <v>19</v>
      </c>
      <c r="D169" s="14">
        <f t="shared" si="28"/>
        <v>47</v>
      </c>
      <c r="E169" s="14">
        <v>0</v>
      </c>
      <c r="F169" s="14">
        <v>0</v>
      </c>
      <c r="G169" s="14">
        <f t="shared" si="29"/>
        <v>0</v>
      </c>
      <c r="H169" s="14">
        <f t="shared" si="30"/>
        <v>28</v>
      </c>
      <c r="I169" s="14">
        <f t="shared" si="30"/>
        <v>19</v>
      </c>
      <c r="J169" s="14">
        <f t="shared" si="31"/>
        <v>47</v>
      </c>
      <c r="K169" s="15" t="s">
        <v>431</v>
      </c>
    </row>
    <row r="170" spans="1:11" ht="22.5" customHeight="1" x14ac:dyDescent="0.2">
      <c r="A170" s="13" t="s">
        <v>432</v>
      </c>
      <c r="B170" s="14">
        <v>40</v>
      </c>
      <c r="C170" s="14">
        <v>40</v>
      </c>
      <c r="D170" s="14">
        <f t="shared" si="28"/>
        <v>80</v>
      </c>
      <c r="E170" s="14">
        <v>1</v>
      </c>
      <c r="F170" s="14">
        <v>0</v>
      </c>
      <c r="G170" s="14">
        <f t="shared" si="29"/>
        <v>1</v>
      </c>
      <c r="H170" s="14">
        <f t="shared" si="30"/>
        <v>41</v>
      </c>
      <c r="I170" s="14">
        <f t="shared" si="30"/>
        <v>40</v>
      </c>
      <c r="J170" s="14">
        <f t="shared" si="31"/>
        <v>81</v>
      </c>
      <c r="K170" s="15" t="s">
        <v>433</v>
      </c>
    </row>
    <row r="171" spans="1:11" ht="22.5" customHeight="1" x14ac:dyDescent="0.2">
      <c r="A171" s="13" t="s">
        <v>434</v>
      </c>
      <c r="B171" s="14">
        <v>25</v>
      </c>
      <c r="C171" s="14">
        <v>16</v>
      </c>
      <c r="D171" s="14">
        <f t="shared" si="28"/>
        <v>41</v>
      </c>
      <c r="E171" s="14">
        <v>0</v>
      </c>
      <c r="F171" s="14">
        <v>0</v>
      </c>
      <c r="G171" s="14">
        <f t="shared" si="29"/>
        <v>0</v>
      </c>
      <c r="H171" s="14">
        <f t="shared" si="30"/>
        <v>25</v>
      </c>
      <c r="I171" s="14">
        <f t="shared" si="30"/>
        <v>16</v>
      </c>
      <c r="J171" s="14">
        <f t="shared" si="31"/>
        <v>41</v>
      </c>
      <c r="K171" s="15" t="s">
        <v>435</v>
      </c>
    </row>
    <row r="172" spans="1:11" ht="22.5" customHeight="1" x14ac:dyDescent="0.2">
      <c r="A172" s="13" t="s">
        <v>436</v>
      </c>
      <c r="B172" s="14">
        <v>18</v>
      </c>
      <c r="C172" s="14">
        <v>17</v>
      </c>
      <c r="D172" s="14">
        <f t="shared" si="28"/>
        <v>35</v>
      </c>
      <c r="E172" s="14">
        <v>0</v>
      </c>
      <c r="F172" s="14">
        <v>0</v>
      </c>
      <c r="G172" s="14">
        <f t="shared" si="29"/>
        <v>0</v>
      </c>
      <c r="H172" s="14">
        <f t="shared" si="30"/>
        <v>18</v>
      </c>
      <c r="I172" s="14">
        <f t="shared" si="30"/>
        <v>17</v>
      </c>
      <c r="J172" s="14">
        <f t="shared" si="31"/>
        <v>35</v>
      </c>
      <c r="K172" s="15" t="s">
        <v>437</v>
      </c>
    </row>
    <row r="173" spans="1:11" ht="22.5" customHeight="1" x14ac:dyDescent="0.2">
      <c r="A173" s="13" t="s">
        <v>438</v>
      </c>
      <c r="B173" s="14">
        <v>22</v>
      </c>
      <c r="C173" s="14">
        <v>10</v>
      </c>
      <c r="D173" s="14">
        <f t="shared" si="28"/>
        <v>32</v>
      </c>
      <c r="E173" s="14">
        <v>0</v>
      </c>
      <c r="F173" s="14">
        <v>0</v>
      </c>
      <c r="G173" s="14">
        <f t="shared" si="29"/>
        <v>0</v>
      </c>
      <c r="H173" s="14">
        <f t="shared" si="30"/>
        <v>22</v>
      </c>
      <c r="I173" s="14">
        <f t="shared" si="30"/>
        <v>10</v>
      </c>
      <c r="J173" s="14">
        <f t="shared" si="31"/>
        <v>32</v>
      </c>
      <c r="K173" s="15" t="s">
        <v>439</v>
      </c>
    </row>
    <row r="174" spans="1:11" ht="22.5" customHeight="1" x14ac:dyDescent="0.2">
      <c r="A174" s="13" t="s">
        <v>440</v>
      </c>
      <c r="B174" s="14">
        <v>11</v>
      </c>
      <c r="C174" s="14">
        <v>6</v>
      </c>
      <c r="D174" s="14">
        <f t="shared" si="28"/>
        <v>17</v>
      </c>
      <c r="E174" s="14">
        <v>0</v>
      </c>
      <c r="F174" s="14">
        <v>0</v>
      </c>
      <c r="G174" s="14">
        <f t="shared" si="29"/>
        <v>0</v>
      </c>
      <c r="H174" s="14">
        <f t="shared" si="30"/>
        <v>11</v>
      </c>
      <c r="I174" s="14">
        <f t="shared" si="30"/>
        <v>6</v>
      </c>
      <c r="J174" s="14">
        <f t="shared" si="31"/>
        <v>17</v>
      </c>
      <c r="K174" s="15" t="s">
        <v>441</v>
      </c>
    </row>
    <row r="175" spans="1:11" ht="22.5" customHeight="1" x14ac:dyDescent="0.2">
      <c r="A175" s="13" t="s">
        <v>442</v>
      </c>
      <c r="B175" s="67">
        <f>SUM(B161:B174)</f>
        <v>696</v>
      </c>
      <c r="C175" s="67">
        <f t="shared" ref="C175:J175" si="32">SUM(C161:C174)</f>
        <v>438</v>
      </c>
      <c r="D175" s="67">
        <f t="shared" si="32"/>
        <v>1134</v>
      </c>
      <c r="E175" s="67">
        <f t="shared" si="32"/>
        <v>2</v>
      </c>
      <c r="F175" s="67">
        <f t="shared" si="32"/>
        <v>2</v>
      </c>
      <c r="G175" s="67">
        <f t="shared" si="32"/>
        <v>4</v>
      </c>
      <c r="H175" s="67">
        <f t="shared" si="32"/>
        <v>698</v>
      </c>
      <c r="I175" s="67">
        <f t="shared" si="32"/>
        <v>440</v>
      </c>
      <c r="J175" s="67">
        <f t="shared" si="32"/>
        <v>1138</v>
      </c>
      <c r="K175" s="15" t="s">
        <v>443</v>
      </c>
    </row>
    <row r="176" spans="1:11" ht="22.5" customHeight="1" thickBot="1" x14ac:dyDescent="0.25">
      <c r="A176" s="10" t="s">
        <v>444</v>
      </c>
      <c r="B176" s="80">
        <v>84</v>
      </c>
      <c r="C176" s="80">
        <v>117</v>
      </c>
      <c r="D176" s="80">
        <v>201</v>
      </c>
      <c r="E176" s="80">
        <v>0</v>
      </c>
      <c r="F176" s="80">
        <v>1</v>
      </c>
      <c r="G176" s="80">
        <f>SUM(E176:F176)</f>
        <v>1</v>
      </c>
      <c r="H176" s="80">
        <f t="shared" si="30"/>
        <v>84</v>
      </c>
      <c r="I176" s="80">
        <f t="shared" si="30"/>
        <v>118</v>
      </c>
      <c r="J176" s="80">
        <f>SUM(H176:I176)</f>
        <v>202</v>
      </c>
      <c r="K176" s="12" t="s">
        <v>445</v>
      </c>
    </row>
    <row r="177" spans="1:11" ht="15" thickTop="1" x14ac:dyDescent="0.2"/>
    <row r="178" spans="1:11" s="76" customFormat="1" x14ac:dyDescent="0.2"/>
    <row r="179" spans="1:11" s="92" customFormat="1" x14ac:dyDescent="0.2"/>
    <row r="180" spans="1:11" s="92" customFormat="1" x14ac:dyDescent="0.2"/>
    <row r="181" spans="1:11" s="92" customFormat="1" x14ac:dyDescent="0.2"/>
    <row r="182" spans="1:11" s="92" customFormat="1" x14ac:dyDescent="0.2"/>
    <row r="183" spans="1:11" s="92" customFormat="1" x14ac:dyDescent="0.2"/>
    <row r="184" spans="1:11" s="92" customFormat="1" x14ac:dyDescent="0.2"/>
    <row r="185" spans="1:11" s="92" customFormat="1" x14ac:dyDescent="0.2"/>
    <row r="186" spans="1:11" s="92" customFormat="1" x14ac:dyDescent="0.2"/>
    <row r="187" spans="1:11" s="92" customFormat="1" x14ac:dyDescent="0.2"/>
    <row r="188" spans="1:11" s="92" customFormat="1" x14ac:dyDescent="0.2"/>
    <row r="189" spans="1:11" s="92" customFormat="1" x14ac:dyDescent="0.2"/>
    <row r="190" spans="1:11" s="92" customFormat="1" x14ac:dyDescent="0.2"/>
    <row r="191" spans="1:11" ht="21.75" customHeight="1" thickBot="1" x14ac:dyDescent="0.3">
      <c r="A191" s="4" t="s">
        <v>463</v>
      </c>
      <c r="B191" s="4"/>
      <c r="C191" s="4"/>
      <c r="D191" s="4"/>
      <c r="E191" s="4"/>
      <c r="F191" s="4"/>
      <c r="G191" s="4"/>
      <c r="H191" s="4"/>
      <c r="I191" s="4"/>
      <c r="J191" s="4"/>
      <c r="K191" s="3" t="s">
        <v>464</v>
      </c>
    </row>
    <row r="192" spans="1:11" ht="16.5" thickTop="1" x14ac:dyDescent="0.25">
      <c r="A192" s="111" t="s">
        <v>413</v>
      </c>
      <c r="B192" s="110" t="s">
        <v>1</v>
      </c>
      <c r="C192" s="110"/>
      <c r="D192" s="110"/>
      <c r="E192" s="110" t="s">
        <v>2</v>
      </c>
      <c r="F192" s="110"/>
      <c r="G192" s="110"/>
      <c r="H192" s="110" t="s">
        <v>3</v>
      </c>
      <c r="I192" s="110"/>
      <c r="J192" s="110"/>
      <c r="K192" s="111" t="s">
        <v>414</v>
      </c>
    </row>
    <row r="193" spans="1:11" ht="15.75" x14ac:dyDescent="0.25">
      <c r="A193" s="112"/>
      <c r="B193" s="109" t="s">
        <v>5</v>
      </c>
      <c r="C193" s="109"/>
      <c r="D193" s="109"/>
      <c r="E193" s="109" t="s">
        <v>6</v>
      </c>
      <c r="F193" s="109"/>
      <c r="G193" s="109"/>
      <c r="H193" s="109" t="s">
        <v>7</v>
      </c>
      <c r="I193" s="109"/>
      <c r="J193" s="109"/>
      <c r="K193" s="112"/>
    </row>
    <row r="194" spans="1:11" ht="15.75" x14ac:dyDescent="0.25">
      <c r="A194" s="112"/>
      <c r="B194" s="5" t="s">
        <v>8</v>
      </c>
      <c r="C194" s="5" t="s">
        <v>67</v>
      </c>
      <c r="D194" s="5" t="s">
        <v>10</v>
      </c>
      <c r="E194" s="5" t="s">
        <v>8</v>
      </c>
      <c r="F194" s="5" t="s">
        <v>67</v>
      </c>
      <c r="G194" s="5" t="s">
        <v>10</v>
      </c>
      <c r="H194" s="5" t="s">
        <v>8</v>
      </c>
      <c r="I194" s="5" t="s">
        <v>67</v>
      </c>
      <c r="J194" s="5" t="s">
        <v>10</v>
      </c>
      <c r="K194" s="112"/>
    </row>
    <row r="195" spans="1:11" ht="16.5" thickBot="1" x14ac:dyDescent="0.3">
      <c r="A195" s="113"/>
      <c r="B195" s="6" t="s">
        <v>11</v>
      </c>
      <c r="C195" s="6" t="s">
        <v>12</v>
      </c>
      <c r="D195" s="6" t="s">
        <v>7</v>
      </c>
      <c r="E195" s="6" t="s">
        <v>11</v>
      </c>
      <c r="F195" s="6" t="s">
        <v>12</v>
      </c>
      <c r="G195" s="6" t="s">
        <v>7</v>
      </c>
      <c r="H195" s="6" t="s">
        <v>11</v>
      </c>
      <c r="I195" s="6" t="s">
        <v>12</v>
      </c>
      <c r="J195" s="6" t="s">
        <v>7</v>
      </c>
      <c r="K195" s="113"/>
    </row>
    <row r="196" spans="1:11" ht="24" customHeight="1" x14ac:dyDescent="0.2">
      <c r="A196" s="13" t="s">
        <v>446</v>
      </c>
      <c r="B196" s="14">
        <v>26</v>
      </c>
      <c r="C196" s="14">
        <v>43</v>
      </c>
      <c r="D196" s="14">
        <v>69</v>
      </c>
      <c r="E196" s="14">
        <v>0</v>
      </c>
      <c r="F196" s="14">
        <v>0</v>
      </c>
      <c r="G196" s="14">
        <f>SUM(E196:F196)</f>
        <v>0</v>
      </c>
      <c r="H196" s="14">
        <f>SUM(B196,E196)</f>
        <v>26</v>
      </c>
      <c r="I196" s="14">
        <f>SUM(C196,F196)</f>
        <v>43</v>
      </c>
      <c r="J196" s="14">
        <f>SUM(H196:I196)</f>
        <v>69</v>
      </c>
      <c r="K196" s="15" t="s">
        <v>141</v>
      </c>
    </row>
    <row r="197" spans="1:11" ht="24" customHeight="1" x14ac:dyDescent="0.2">
      <c r="A197" s="13" t="s">
        <v>447</v>
      </c>
      <c r="B197" s="14">
        <f t="shared" ref="B197:J197" si="33">SUM(B196,B176)</f>
        <v>110</v>
      </c>
      <c r="C197" s="14">
        <f t="shared" si="33"/>
        <v>160</v>
      </c>
      <c r="D197" s="14">
        <f t="shared" si="33"/>
        <v>270</v>
      </c>
      <c r="E197" s="14">
        <f t="shared" si="33"/>
        <v>0</v>
      </c>
      <c r="F197" s="14">
        <f t="shared" si="33"/>
        <v>1</v>
      </c>
      <c r="G197" s="14">
        <f t="shared" si="33"/>
        <v>1</v>
      </c>
      <c r="H197" s="14">
        <f t="shared" si="33"/>
        <v>110</v>
      </c>
      <c r="I197" s="14">
        <f t="shared" si="33"/>
        <v>161</v>
      </c>
      <c r="J197" s="14">
        <f t="shared" si="33"/>
        <v>271</v>
      </c>
      <c r="K197" s="15" t="s">
        <v>448</v>
      </c>
    </row>
    <row r="198" spans="1:11" ht="24" customHeight="1" x14ac:dyDescent="0.2">
      <c r="A198" s="13" t="s">
        <v>465</v>
      </c>
      <c r="B198" s="14">
        <v>12</v>
      </c>
      <c r="C198" s="14">
        <v>7</v>
      </c>
      <c r="D198" s="14">
        <f>SUM(B198:C198)</f>
        <v>19</v>
      </c>
      <c r="E198" s="14">
        <v>0</v>
      </c>
      <c r="F198" s="14">
        <v>0</v>
      </c>
      <c r="G198" s="14">
        <f>SUM(E198:F198)</f>
        <v>0</v>
      </c>
      <c r="H198" s="14">
        <f>SUM(B198,E198)</f>
        <v>12</v>
      </c>
      <c r="I198" s="14">
        <f>SUM(C198,F198)</f>
        <v>7</v>
      </c>
      <c r="J198" s="14">
        <f>SUM(H198:I198)</f>
        <v>19</v>
      </c>
      <c r="K198" s="15" t="s">
        <v>466</v>
      </c>
    </row>
    <row r="199" spans="1:11" ht="24" customHeight="1" x14ac:dyDescent="0.2">
      <c r="A199" s="13" t="s">
        <v>467</v>
      </c>
      <c r="B199" s="14">
        <v>12</v>
      </c>
      <c r="C199" s="14">
        <v>8</v>
      </c>
      <c r="D199" s="14">
        <f>SUM(B199:C199)</f>
        <v>20</v>
      </c>
      <c r="E199" s="14">
        <v>0</v>
      </c>
      <c r="F199" s="14">
        <v>0</v>
      </c>
      <c r="G199" s="14">
        <f>SUM(E199:F199)</f>
        <v>0</v>
      </c>
      <c r="H199" s="14">
        <f>SUM(B199,E199)</f>
        <v>12</v>
      </c>
      <c r="I199" s="14">
        <f>SUM(C199,F199)</f>
        <v>8</v>
      </c>
      <c r="J199" s="14">
        <f>SUM(H199:I199)</f>
        <v>20</v>
      </c>
      <c r="K199" s="15" t="s">
        <v>468</v>
      </c>
    </row>
    <row r="200" spans="1:11" ht="24" customHeight="1" x14ac:dyDescent="0.2">
      <c r="A200" s="13" t="s">
        <v>469</v>
      </c>
      <c r="B200" s="14">
        <v>15</v>
      </c>
      <c r="C200" s="14">
        <v>7</v>
      </c>
      <c r="D200" s="14">
        <f t="shared" si="28"/>
        <v>22</v>
      </c>
      <c r="E200" s="14">
        <v>0</v>
      </c>
      <c r="F200" s="14">
        <v>0</v>
      </c>
      <c r="G200" s="14">
        <f t="shared" ref="G200:G204" si="34">SUM(E200:F200)</f>
        <v>0</v>
      </c>
      <c r="H200" s="14">
        <f t="shared" ref="H200:I204" si="35">SUM(B200,E200)</f>
        <v>15</v>
      </c>
      <c r="I200" s="14">
        <f t="shared" si="35"/>
        <v>7</v>
      </c>
      <c r="J200" s="14">
        <f t="shared" ref="J200:J204" si="36">SUM(H200:I200)</f>
        <v>22</v>
      </c>
      <c r="K200" s="15" t="s">
        <v>470</v>
      </c>
    </row>
    <row r="201" spans="1:11" ht="24" customHeight="1" x14ac:dyDescent="0.2">
      <c r="A201" s="13" t="s">
        <v>471</v>
      </c>
      <c r="B201" s="14">
        <v>12</v>
      </c>
      <c r="C201" s="14">
        <v>4</v>
      </c>
      <c r="D201" s="14">
        <f t="shared" si="28"/>
        <v>16</v>
      </c>
      <c r="E201" s="14">
        <v>0</v>
      </c>
      <c r="F201" s="14">
        <v>0</v>
      </c>
      <c r="G201" s="14">
        <f t="shared" si="34"/>
        <v>0</v>
      </c>
      <c r="H201" s="14">
        <f t="shared" si="35"/>
        <v>12</v>
      </c>
      <c r="I201" s="14">
        <f t="shared" si="35"/>
        <v>4</v>
      </c>
      <c r="J201" s="14">
        <f t="shared" si="36"/>
        <v>16</v>
      </c>
      <c r="K201" s="15" t="s">
        <v>472</v>
      </c>
    </row>
    <row r="202" spans="1:11" ht="24" customHeight="1" x14ac:dyDescent="0.2">
      <c r="A202" s="13" t="s">
        <v>473</v>
      </c>
      <c r="B202" s="14">
        <v>11</v>
      </c>
      <c r="C202" s="14">
        <v>8</v>
      </c>
      <c r="D202" s="14">
        <f t="shared" si="28"/>
        <v>19</v>
      </c>
      <c r="E202" s="14">
        <v>0</v>
      </c>
      <c r="F202" s="14">
        <v>0</v>
      </c>
      <c r="G202" s="14">
        <f t="shared" si="34"/>
        <v>0</v>
      </c>
      <c r="H202" s="14">
        <f t="shared" si="35"/>
        <v>11</v>
      </c>
      <c r="I202" s="14">
        <f t="shared" si="35"/>
        <v>8</v>
      </c>
      <c r="J202" s="14">
        <f t="shared" si="36"/>
        <v>19</v>
      </c>
      <c r="K202" s="15" t="s">
        <v>474</v>
      </c>
    </row>
    <row r="203" spans="1:11" ht="24" customHeight="1" x14ac:dyDescent="0.2">
      <c r="A203" s="13" t="s">
        <v>475</v>
      </c>
      <c r="B203" s="14">
        <v>2</v>
      </c>
      <c r="C203" s="14">
        <v>2</v>
      </c>
      <c r="D203" s="14">
        <f t="shared" si="28"/>
        <v>4</v>
      </c>
      <c r="E203" s="14">
        <v>0</v>
      </c>
      <c r="F203" s="14">
        <v>0</v>
      </c>
      <c r="G203" s="14">
        <f t="shared" si="34"/>
        <v>0</v>
      </c>
      <c r="H203" s="14">
        <f t="shared" si="35"/>
        <v>2</v>
      </c>
      <c r="I203" s="14">
        <f t="shared" si="35"/>
        <v>2</v>
      </c>
      <c r="J203" s="14">
        <f t="shared" si="36"/>
        <v>4</v>
      </c>
      <c r="K203" s="15" t="s">
        <v>476</v>
      </c>
    </row>
    <row r="204" spans="1:11" ht="24" customHeight="1" x14ac:dyDescent="0.2">
      <c r="A204" s="13" t="s">
        <v>94</v>
      </c>
      <c r="B204" s="14">
        <v>32</v>
      </c>
      <c r="C204" s="14">
        <v>14</v>
      </c>
      <c r="D204" s="14">
        <f t="shared" si="28"/>
        <v>46</v>
      </c>
      <c r="E204" s="14">
        <v>0</v>
      </c>
      <c r="F204" s="14"/>
      <c r="G204" s="14">
        <f t="shared" si="34"/>
        <v>0</v>
      </c>
      <c r="H204" s="14">
        <f t="shared" si="35"/>
        <v>32</v>
      </c>
      <c r="I204" s="14">
        <f t="shared" si="35"/>
        <v>14</v>
      </c>
      <c r="J204" s="14">
        <f t="shared" si="36"/>
        <v>46</v>
      </c>
      <c r="K204" s="15" t="s">
        <v>95</v>
      </c>
    </row>
    <row r="205" spans="1:11" ht="24" customHeight="1" x14ac:dyDescent="0.2">
      <c r="A205" s="13" t="s">
        <v>477</v>
      </c>
      <c r="B205" s="14">
        <f>SUM(B198:B204)</f>
        <v>96</v>
      </c>
      <c r="C205" s="14">
        <f t="shared" ref="C205:J205" si="37">SUM(C198:C204)</f>
        <v>50</v>
      </c>
      <c r="D205" s="14">
        <f t="shared" si="37"/>
        <v>146</v>
      </c>
      <c r="E205" s="14">
        <f t="shared" si="37"/>
        <v>0</v>
      </c>
      <c r="F205" s="14">
        <f t="shared" si="37"/>
        <v>0</v>
      </c>
      <c r="G205" s="14">
        <f t="shared" si="37"/>
        <v>0</v>
      </c>
      <c r="H205" s="14">
        <f t="shared" si="37"/>
        <v>96</v>
      </c>
      <c r="I205" s="14">
        <f t="shared" si="37"/>
        <v>50</v>
      </c>
      <c r="J205" s="14">
        <f t="shared" si="37"/>
        <v>146</v>
      </c>
      <c r="K205" s="15" t="s">
        <v>1718</v>
      </c>
    </row>
    <row r="206" spans="1:11" ht="24" customHeight="1" thickBot="1" x14ac:dyDescent="0.25">
      <c r="A206" s="13" t="s">
        <v>56</v>
      </c>
      <c r="B206" s="14">
        <f t="shared" ref="B206:J206" si="38">SUM(B205,B197,B175)</f>
        <v>902</v>
      </c>
      <c r="C206" s="14">
        <f t="shared" si="38"/>
        <v>648</v>
      </c>
      <c r="D206" s="14">
        <f t="shared" si="38"/>
        <v>1550</v>
      </c>
      <c r="E206" s="14">
        <f t="shared" si="38"/>
        <v>2</v>
      </c>
      <c r="F206" s="14">
        <f t="shared" si="38"/>
        <v>3</v>
      </c>
      <c r="G206" s="14">
        <f t="shared" si="38"/>
        <v>5</v>
      </c>
      <c r="H206" s="14">
        <f t="shared" si="38"/>
        <v>904</v>
      </c>
      <c r="I206" s="14">
        <f t="shared" si="38"/>
        <v>651</v>
      </c>
      <c r="J206" s="14">
        <f t="shared" si="38"/>
        <v>1555</v>
      </c>
      <c r="K206" s="15" t="s">
        <v>379</v>
      </c>
    </row>
    <row r="207" spans="1:11" ht="22.5" customHeight="1" thickBot="1" x14ac:dyDescent="0.25">
      <c r="A207" s="19" t="s">
        <v>261</v>
      </c>
      <c r="B207" s="20">
        <f>SUM(B206)</f>
        <v>902</v>
      </c>
      <c r="C207" s="20">
        <f t="shared" ref="C207:J207" si="39">SUM(C206)</f>
        <v>648</v>
      </c>
      <c r="D207" s="20">
        <f t="shared" si="39"/>
        <v>1550</v>
      </c>
      <c r="E207" s="20">
        <f t="shared" si="39"/>
        <v>2</v>
      </c>
      <c r="F207" s="20">
        <f t="shared" si="39"/>
        <v>3</v>
      </c>
      <c r="G207" s="20">
        <f t="shared" si="39"/>
        <v>5</v>
      </c>
      <c r="H207" s="20">
        <f t="shared" si="39"/>
        <v>904</v>
      </c>
      <c r="I207" s="20">
        <f t="shared" si="39"/>
        <v>651</v>
      </c>
      <c r="J207" s="20">
        <f t="shared" si="39"/>
        <v>1555</v>
      </c>
      <c r="K207" s="21" t="s">
        <v>63</v>
      </c>
    </row>
    <row r="208" spans="1:11" ht="15" thickTop="1" x14ac:dyDescent="0.2"/>
  </sheetData>
  <mergeCells count="54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2:A45"/>
    <mergeCell ref="B42:D42"/>
    <mergeCell ref="E42:G42"/>
    <mergeCell ref="H42:J42"/>
    <mergeCell ref="K42:K45"/>
    <mergeCell ref="B43:D43"/>
    <mergeCell ref="E43:G43"/>
    <mergeCell ref="H43:J43"/>
    <mergeCell ref="K156:K159"/>
    <mergeCell ref="B157:D157"/>
    <mergeCell ref="E157:G157"/>
    <mergeCell ref="A77:K77"/>
    <mergeCell ref="A78:K78"/>
    <mergeCell ref="A80:A83"/>
    <mergeCell ref="B80:D80"/>
    <mergeCell ref="E80:G80"/>
    <mergeCell ref="H80:J80"/>
    <mergeCell ref="K80:K83"/>
    <mergeCell ref="B81:D81"/>
    <mergeCell ref="E81:G81"/>
    <mergeCell ref="H81:J81"/>
    <mergeCell ref="K192:K195"/>
    <mergeCell ref="B193:D193"/>
    <mergeCell ref="E193:G193"/>
    <mergeCell ref="A118:A121"/>
    <mergeCell ref="B118:D118"/>
    <mergeCell ref="E118:G118"/>
    <mergeCell ref="H118:J118"/>
    <mergeCell ref="K118:K121"/>
    <mergeCell ref="B119:D119"/>
    <mergeCell ref="E119:G119"/>
    <mergeCell ref="H119:J119"/>
    <mergeCell ref="A153:K153"/>
    <mergeCell ref="A154:K154"/>
    <mergeCell ref="A156:A159"/>
    <mergeCell ref="B156:D156"/>
    <mergeCell ref="E156:G156"/>
    <mergeCell ref="A192:A195"/>
    <mergeCell ref="B192:D192"/>
    <mergeCell ref="E192:G192"/>
    <mergeCell ref="H192:J192"/>
    <mergeCell ref="H156:J156"/>
    <mergeCell ref="H193:J193"/>
    <mergeCell ref="H157:J157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59"/>
  <sheetViews>
    <sheetView rightToLeft="1" view="pageBreakPreview" topLeftCell="A43" zoomScale="80" zoomScaleSheetLayoutView="80" workbookViewId="0">
      <selection sqref="A1:N1"/>
    </sheetView>
  </sheetViews>
  <sheetFormatPr defaultRowHeight="14.25" x14ac:dyDescent="0.2"/>
  <cols>
    <col min="1" max="1" width="25.375" customWidth="1"/>
    <col min="2" max="2" width="7" customWidth="1"/>
    <col min="3" max="3" width="8.625" customWidth="1"/>
    <col min="4" max="5" width="7" customWidth="1"/>
    <col min="6" max="6" width="8" customWidth="1"/>
    <col min="7" max="8" width="7" customWidth="1"/>
    <col min="9" max="9" width="7.75" customWidth="1"/>
    <col min="10" max="11" width="7" customWidth="1"/>
    <col min="12" max="12" width="8.125" customWidth="1"/>
    <col min="13" max="13" width="7" customWidth="1"/>
    <col min="14" max="14" width="37.25" customWidth="1"/>
  </cols>
  <sheetData>
    <row r="1" spans="1:14" ht="26.25" customHeight="1" x14ac:dyDescent="0.2">
      <c r="A1" s="118" t="s">
        <v>2072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9" customHeight="1" x14ac:dyDescent="0.25">
      <c r="A2" s="114" t="s">
        <v>478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6.5" thickBot="1" x14ac:dyDescent="0.3">
      <c r="A3" s="4" t="s">
        <v>479</v>
      </c>
      <c r="N3" s="25" t="s">
        <v>480</v>
      </c>
    </row>
    <row r="4" spans="1:14" ht="16.5" thickTop="1" x14ac:dyDescent="0.25">
      <c r="A4" s="111" t="s">
        <v>413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414</v>
      </c>
    </row>
    <row r="5" spans="1:14" ht="15.75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5" t="s">
        <v>8</v>
      </c>
      <c r="C6" s="5" t="s">
        <v>67</v>
      </c>
      <c r="D6" s="5" t="s">
        <v>10</v>
      </c>
      <c r="E6" s="5" t="s">
        <v>8</v>
      </c>
      <c r="F6" s="5" t="s">
        <v>67</v>
      </c>
      <c r="G6" s="5" t="s">
        <v>10</v>
      </c>
      <c r="H6" s="5" t="s">
        <v>8</v>
      </c>
      <c r="I6" s="5" t="s">
        <v>67</v>
      </c>
      <c r="J6" s="5" t="s">
        <v>10</v>
      </c>
      <c r="K6" s="5" t="s">
        <v>8</v>
      </c>
      <c r="L6" s="5" t="s">
        <v>67</v>
      </c>
      <c r="M6" s="5" t="s">
        <v>10</v>
      </c>
      <c r="N6" s="112"/>
    </row>
    <row r="7" spans="1:14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21" customHeight="1" x14ac:dyDescent="0.2">
      <c r="A9" s="13" t="s">
        <v>415</v>
      </c>
      <c r="B9" s="37">
        <v>92</v>
      </c>
      <c r="C9" s="37">
        <v>24</v>
      </c>
      <c r="D9" s="37">
        <f>SUM(B9:C9)</f>
        <v>116</v>
      </c>
      <c r="E9" s="37">
        <v>7</v>
      </c>
      <c r="F9" s="37">
        <v>2</v>
      </c>
      <c r="G9" s="37">
        <f>SUM(E9:F9)</f>
        <v>9</v>
      </c>
      <c r="H9" s="37">
        <v>0</v>
      </c>
      <c r="I9" s="37">
        <v>0</v>
      </c>
      <c r="J9" s="37">
        <f>SUM(H9:I9)</f>
        <v>0</v>
      </c>
      <c r="K9" s="37">
        <f>SUM(B9,E9,H9)</f>
        <v>99</v>
      </c>
      <c r="L9" s="37">
        <f>SUM(C9,F9,I9)</f>
        <v>26</v>
      </c>
      <c r="M9" s="37">
        <f>SUM(K9:L9)</f>
        <v>125</v>
      </c>
      <c r="N9" s="15" t="s">
        <v>416</v>
      </c>
    </row>
    <row r="10" spans="1:14" ht="21" customHeight="1" x14ac:dyDescent="0.2">
      <c r="A10" s="13" t="s">
        <v>417</v>
      </c>
      <c r="B10" s="37">
        <v>69</v>
      </c>
      <c r="C10" s="37">
        <v>22</v>
      </c>
      <c r="D10" s="37">
        <f t="shared" ref="D10:D22" si="0">SUM(B10:C10)</f>
        <v>91</v>
      </c>
      <c r="E10" s="37">
        <v>4</v>
      </c>
      <c r="F10" s="37">
        <v>7</v>
      </c>
      <c r="G10" s="37">
        <f t="shared" ref="G10:G22" si="1">SUM(E10:F10)</f>
        <v>11</v>
      </c>
      <c r="H10" s="37">
        <v>0</v>
      </c>
      <c r="I10" s="37">
        <v>0</v>
      </c>
      <c r="J10" s="37">
        <f t="shared" ref="J10:J22" si="2">SUM(H10:I10)</f>
        <v>0</v>
      </c>
      <c r="K10" s="37">
        <f t="shared" ref="K10:L22" si="3">SUM(B10,E10,H10)</f>
        <v>73</v>
      </c>
      <c r="L10" s="37">
        <f t="shared" si="3"/>
        <v>29</v>
      </c>
      <c r="M10" s="37">
        <f t="shared" ref="M10:M22" si="4">SUM(K10:L10)</f>
        <v>102</v>
      </c>
      <c r="N10" s="15" t="s">
        <v>418</v>
      </c>
    </row>
    <row r="11" spans="1:14" ht="21" customHeight="1" x14ac:dyDescent="0.2">
      <c r="A11" s="13" t="s">
        <v>419</v>
      </c>
      <c r="B11" s="37">
        <v>97</v>
      </c>
      <c r="C11" s="37">
        <v>44</v>
      </c>
      <c r="D11" s="37">
        <f t="shared" si="0"/>
        <v>141</v>
      </c>
      <c r="E11" s="37">
        <v>6</v>
      </c>
      <c r="F11" s="37">
        <v>2</v>
      </c>
      <c r="G11" s="37">
        <f t="shared" si="1"/>
        <v>8</v>
      </c>
      <c r="H11" s="37">
        <v>0</v>
      </c>
      <c r="I11" s="37">
        <v>0</v>
      </c>
      <c r="J11" s="37">
        <f t="shared" si="2"/>
        <v>0</v>
      </c>
      <c r="K11" s="37">
        <f t="shared" si="3"/>
        <v>103</v>
      </c>
      <c r="L11" s="37">
        <f t="shared" si="3"/>
        <v>46</v>
      </c>
      <c r="M11" s="37">
        <f t="shared" si="4"/>
        <v>149</v>
      </c>
      <c r="N11" s="15" t="s">
        <v>420</v>
      </c>
    </row>
    <row r="12" spans="1:14" ht="21" customHeight="1" x14ac:dyDescent="0.2">
      <c r="A12" s="13" t="s">
        <v>421</v>
      </c>
      <c r="B12" s="37">
        <v>96</v>
      </c>
      <c r="C12" s="37">
        <v>40</v>
      </c>
      <c r="D12" s="37">
        <f t="shared" si="0"/>
        <v>136</v>
      </c>
      <c r="E12" s="37">
        <v>16</v>
      </c>
      <c r="F12" s="37">
        <v>7</v>
      </c>
      <c r="G12" s="37">
        <f t="shared" si="1"/>
        <v>23</v>
      </c>
      <c r="H12" s="37">
        <v>0</v>
      </c>
      <c r="I12" s="37">
        <v>0</v>
      </c>
      <c r="J12" s="37">
        <f t="shared" si="2"/>
        <v>0</v>
      </c>
      <c r="K12" s="37">
        <f t="shared" si="3"/>
        <v>112</v>
      </c>
      <c r="L12" s="37">
        <f t="shared" si="3"/>
        <v>47</v>
      </c>
      <c r="M12" s="37">
        <f t="shared" si="4"/>
        <v>159</v>
      </c>
      <c r="N12" s="15" t="s">
        <v>418</v>
      </c>
    </row>
    <row r="13" spans="1:14" ht="21" customHeight="1" x14ac:dyDescent="0.2">
      <c r="A13" s="13" t="s">
        <v>422</v>
      </c>
      <c r="B13" s="37">
        <v>41</v>
      </c>
      <c r="C13" s="37">
        <v>44</v>
      </c>
      <c r="D13" s="37">
        <f t="shared" si="0"/>
        <v>85</v>
      </c>
      <c r="E13" s="37">
        <v>6</v>
      </c>
      <c r="F13" s="37">
        <v>4</v>
      </c>
      <c r="G13" s="37">
        <f t="shared" si="1"/>
        <v>10</v>
      </c>
      <c r="H13" s="37">
        <v>2</v>
      </c>
      <c r="I13" s="37">
        <v>0</v>
      </c>
      <c r="J13" s="37">
        <f t="shared" si="2"/>
        <v>2</v>
      </c>
      <c r="K13" s="37">
        <f t="shared" si="3"/>
        <v>49</v>
      </c>
      <c r="L13" s="37">
        <f t="shared" si="3"/>
        <v>48</v>
      </c>
      <c r="M13" s="37">
        <f t="shared" si="4"/>
        <v>97</v>
      </c>
      <c r="N13" s="15" t="s">
        <v>423</v>
      </c>
    </row>
    <row r="14" spans="1:14" ht="21" customHeight="1" x14ac:dyDescent="0.2">
      <c r="A14" s="13" t="s">
        <v>424</v>
      </c>
      <c r="B14" s="37">
        <v>75</v>
      </c>
      <c r="C14" s="37">
        <v>73</v>
      </c>
      <c r="D14" s="37">
        <f t="shared" si="0"/>
        <v>148</v>
      </c>
      <c r="E14" s="37">
        <v>8</v>
      </c>
      <c r="F14" s="37">
        <v>5</v>
      </c>
      <c r="G14" s="37">
        <f t="shared" si="1"/>
        <v>13</v>
      </c>
      <c r="H14" s="37">
        <v>0</v>
      </c>
      <c r="I14" s="37">
        <v>0</v>
      </c>
      <c r="J14" s="37">
        <f t="shared" si="2"/>
        <v>0</v>
      </c>
      <c r="K14" s="37">
        <f t="shared" si="3"/>
        <v>83</v>
      </c>
      <c r="L14" s="37">
        <f t="shared" si="3"/>
        <v>78</v>
      </c>
      <c r="M14" s="37">
        <f t="shared" si="4"/>
        <v>161</v>
      </c>
      <c r="N14" s="15" t="s">
        <v>425</v>
      </c>
    </row>
    <row r="15" spans="1:14" ht="21" customHeight="1" x14ac:dyDescent="0.2">
      <c r="A15" s="13" t="s">
        <v>426</v>
      </c>
      <c r="B15" s="37">
        <v>48</v>
      </c>
      <c r="C15" s="37">
        <v>25</v>
      </c>
      <c r="D15" s="37">
        <f t="shared" si="0"/>
        <v>73</v>
      </c>
      <c r="E15" s="37">
        <v>2</v>
      </c>
      <c r="F15" s="37">
        <v>3</v>
      </c>
      <c r="G15" s="37">
        <f t="shared" si="1"/>
        <v>5</v>
      </c>
      <c r="H15" s="37">
        <v>0</v>
      </c>
      <c r="I15" s="37">
        <v>2</v>
      </c>
      <c r="J15" s="37">
        <f t="shared" si="2"/>
        <v>2</v>
      </c>
      <c r="K15" s="37">
        <f t="shared" si="3"/>
        <v>50</v>
      </c>
      <c r="L15" s="37">
        <f t="shared" si="3"/>
        <v>30</v>
      </c>
      <c r="M15" s="37">
        <f t="shared" si="4"/>
        <v>80</v>
      </c>
      <c r="N15" s="15" t="s">
        <v>427</v>
      </c>
    </row>
    <row r="16" spans="1:14" ht="21" customHeight="1" x14ac:dyDescent="0.2">
      <c r="A16" s="13" t="s">
        <v>428</v>
      </c>
      <c r="B16" s="37">
        <v>20</v>
      </c>
      <c r="C16" s="37">
        <v>14</v>
      </c>
      <c r="D16" s="37">
        <f t="shared" si="0"/>
        <v>34</v>
      </c>
      <c r="E16" s="37">
        <v>11</v>
      </c>
      <c r="F16" s="37">
        <v>15</v>
      </c>
      <c r="G16" s="37">
        <f t="shared" si="1"/>
        <v>26</v>
      </c>
      <c r="H16" s="37">
        <v>9</v>
      </c>
      <c r="I16" s="37">
        <v>22</v>
      </c>
      <c r="J16" s="37">
        <f t="shared" si="2"/>
        <v>31</v>
      </c>
      <c r="K16" s="37">
        <f t="shared" si="3"/>
        <v>40</v>
      </c>
      <c r="L16" s="37">
        <f t="shared" si="3"/>
        <v>51</v>
      </c>
      <c r="M16" s="37">
        <f t="shared" si="4"/>
        <v>91</v>
      </c>
      <c r="N16" s="15" t="s">
        <v>429</v>
      </c>
    </row>
    <row r="17" spans="1:14" ht="21" customHeight="1" x14ac:dyDescent="0.2">
      <c r="A17" s="13" t="s">
        <v>430</v>
      </c>
      <c r="B17" s="37">
        <v>23</v>
      </c>
      <c r="C17" s="37">
        <v>33</v>
      </c>
      <c r="D17" s="37">
        <f t="shared" si="0"/>
        <v>56</v>
      </c>
      <c r="E17" s="37">
        <v>3</v>
      </c>
      <c r="F17" s="37">
        <v>3</v>
      </c>
      <c r="G17" s="37">
        <f t="shared" si="1"/>
        <v>6</v>
      </c>
      <c r="H17" s="37">
        <v>0</v>
      </c>
      <c r="I17" s="37">
        <v>0</v>
      </c>
      <c r="J17" s="37">
        <f t="shared" si="2"/>
        <v>0</v>
      </c>
      <c r="K17" s="37">
        <f t="shared" si="3"/>
        <v>26</v>
      </c>
      <c r="L17" s="37">
        <f t="shared" si="3"/>
        <v>36</v>
      </c>
      <c r="M17" s="37">
        <f t="shared" si="4"/>
        <v>62</v>
      </c>
      <c r="N17" s="15" t="s">
        <v>431</v>
      </c>
    </row>
    <row r="18" spans="1:14" ht="21" customHeight="1" x14ac:dyDescent="0.2">
      <c r="A18" s="13" t="s">
        <v>432</v>
      </c>
      <c r="B18" s="37">
        <v>14</v>
      </c>
      <c r="C18" s="37">
        <v>20</v>
      </c>
      <c r="D18" s="37">
        <f t="shared" si="0"/>
        <v>34</v>
      </c>
      <c r="E18" s="37">
        <v>3</v>
      </c>
      <c r="F18" s="37">
        <v>5</v>
      </c>
      <c r="G18" s="37">
        <f t="shared" si="1"/>
        <v>8</v>
      </c>
      <c r="H18" s="37">
        <v>0</v>
      </c>
      <c r="I18" s="37">
        <v>0</v>
      </c>
      <c r="J18" s="37">
        <f t="shared" si="2"/>
        <v>0</v>
      </c>
      <c r="K18" s="37">
        <f t="shared" si="3"/>
        <v>17</v>
      </c>
      <c r="L18" s="37">
        <f t="shared" si="3"/>
        <v>25</v>
      </c>
      <c r="M18" s="37">
        <f t="shared" si="4"/>
        <v>42</v>
      </c>
      <c r="N18" s="15" t="s">
        <v>433</v>
      </c>
    </row>
    <row r="19" spans="1:14" ht="21" customHeight="1" x14ac:dyDescent="0.2">
      <c r="A19" s="13" t="s">
        <v>434</v>
      </c>
      <c r="B19" s="37">
        <v>19</v>
      </c>
      <c r="C19" s="37">
        <v>19</v>
      </c>
      <c r="D19" s="37">
        <f t="shared" si="0"/>
        <v>38</v>
      </c>
      <c r="E19" s="37">
        <v>2</v>
      </c>
      <c r="F19" s="37">
        <v>7</v>
      </c>
      <c r="G19" s="37">
        <f t="shared" si="1"/>
        <v>9</v>
      </c>
      <c r="H19" s="37">
        <v>5</v>
      </c>
      <c r="I19" s="37">
        <v>5</v>
      </c>
      <c r="J19" s="37">
        <f t="shared" si="2"/>
        <v>10</v>
      </c>
      <c r="K19" s="37">
        <f t="shared" si="3"/>
        <v>26</v>
      </c>
      <c r="L19" s="37">
        <f t="shared" si="3"/>
        <v>31</v>
      </c>
      <c r="M19" s="37">
        <f t="shared" si="4"/>
        <v>57</v>
      </c>
      <c r="N19" s="15" t="s">
        <v>435</v>
      </c>
    </row>
    <row r="20" spans="1:14" ht="21" customHeight="1" x14ac:dyDescent="0.2">
      <c r="A20" s="13" t="s">
        <v>436</v>
      </c>
      <c r="B20" s="37">
        <v>8</v>
      </c>
      <c r="C20" s="37">
        <v>4</v>
      </c>
      <c r="D20" s="37">
        <f t="shared" si="0"/>
        <v>12</v>
      </c>
      <c r="E20" s="37">
        <v>4</v>
      </c>
      <c r="F20" s="37">
        <v>4</v>
      </c>
      <c r="G20" s="37">
        <f t="shared" si="1"/>
        <v>8</v>
      </c>
      <c r="H20" s="37">
        <v>0</v>
      </c>
      <c r="I20" s="37">
        <v>0</v>
      </c>
      <c r="J20" s="37">
        <f t="shared" si="2"/>
        <v>0</v>
      </c>
      <c r="K20" s="37">
        <f t="shared" si="3"/>
        <v>12</v>
      </c>
      <c r="L20" s="37">
        <f t="shared" si="3"/>
        <v>8</v>
      </c>
      <c r="M20" s="37">
        <f t="shared" si="4"/>
        <v>20</v>
      </c>
      <c r="N20" s="15" t="s">
        <v>437</v>
      </c>
    </row>
    <row r="21" spans="1:14" ht="21" customHeight="1" x14ac:dyDescent="0.2">
      <c r="A21" s="13" t="s">
        <v>438</v>
      </c>
      <c r="B21" s="37">
        <v>5</v>
      </c>
      <c r="C21" s="37">
        <v>2</v>
      </c>
      <c r="D21" s="37">
        <f t="shared" si="0"/>
        <v>7</v>
      </c>
      <c r="E21" s="37">
        <v>3</v>
      </c>
      <c r="F21" s="37">
        <v>2</v>
      </c>
      <c r="G21" s="37">
        <f t="shared" si="1"/>
        <v>5</v>
      </c>
      <c r="H21" s="37">
        <v>0</v>
      </c>
      <c r="I21" s="37">
        <v>0</v>
      </c>
      <c r="J21" s="37">
        <f t="shared" si="2"/>
        <v>0</v>
      </c>
      <c r="K21" s="37">
        <f t="shared" si="3"/>
        <v>8</v>
      </c>
      <c r="L21" s="37">
        <f t="shared" si="3"/>
        <v>4</v>
      </c>
      <c r="M21" s="37">
        <f t="shared" si="4"/>
        <v>12</v>
      </c>
      <c r="N21" s="15" t="s">
        <v>439</v>
      </c>
    </row>
    <row r="22" spans="1:14" ht="21" customHeight="1" x14ac:dyDescent="0.2">
      <c r="A22" s="13" t="s">
        <v>440</v>
      </c>
      <c r="B22" s="37">
        <v>3</v>
      </c>
      <c r="C22" s="37">
        <v>0</v>
      </c>
      <c r="D22" s="37">
        <f t="shared" si="0"/>
        <v>3</v>
      </c>
      <c r="E22" s="37">
        <v>1</v>
      </c>
      <c r="F22" s="37">
        <v>2</v>
      </c>
      <c r="G22" s="37">
        <f t="shared" si="1"/>
        <v>3</v>
      </c>
      <c r="H22" s="37">
        <v>0</v>
      </c>
      <c r="I22" s="37">
        <v>0</v>
      </c>
      <c r="J22" s="37">
        <f t="shared" si="2"/>
        <v>0</v>
      </c>
      <c r="K22" s="37">
        <f t="shared" si="3"/>
        <v>4</v>
      </c>
      <c r="L22" s="37">
        <f t="shared" si="3"/>
        <v>2</v>
      </c>
      <c r="M22" s="37">
        <f t="shared" si="4"/>
        <v>6</v>
      </c>
      <c r="N22" s="15" t="s">
        <v>441</v>
      </c>
    </row>
    <row r="23" spans="1:14" ht="21" customHeight="1" x14ac:dyDescent="0.25">
      <c r="A23" s="13" t="s">
        <v>442</v>
      </c>
      <c r="B23" s="37">
        <f t="shared" ref="B23:M23" si="5">SUM(B9:B22)</f>
        <v>610</v>
      </c>
      <c r="C23" s="37">
        <f t="shared" si="5"/>
        <v>364</v>
      </c>
      <c r="D23" s="37">
        <f t="shared" si="5"/>
        <v>974</v>
      </c>
      <c r="E23" s="37">
        <f t="shared" si="5"/>
        <v>76</v>
      </c>
      <c r="F23" s="37">
        <f t="shared" si="5"/>
        <v>68</v>
      </c>
      <c r="G23" s="37">
        <f t="shared" si="5"/>
        <v>144</v>
      </c>
      <c r="H23" s="37">
        <f t="shared" si="5"/>
        <v>16</v>
      </c>
      <c r="I23" s="37">
        <f t="shared" si="5"/>
        <v>29</v>
      </c>
      <c r="J23" s="37">
        <f t="shared" si="5"/>
        <v>45</v>
      </c>
      <c r="K23" s="37">
        <f t="shared" si="5"/>
        <v>702</v>
      </c>
      <c r="L23" s="37">
        <f t="shared" si="5"/>
        <v>461</v>
      </c>
      <c r="M23" s="37">
        <f t="shared" si="5"/>
        <v>1163</v>
      </c>
      <c r="N23" s="25" t="s">
        <v>443</v>
      </c>
    </row>
    <row r="24" spans="1:14" ht="21" customHeight="1" x14ac:dyDescent="0.2">
      <c r="A24" s="13" t="s">
        <v>444</v>
      </c>
      <c r="B24" s="37">
        <v>146</v>
      </c>
      <c r="C24" s="37">
        <v>74</v>
      </c>
      <c r="D24" s="37">
        <f>SUM(B24:C24)</f>
        <v>220</v>
      </c>
      <c r="E24" s="37">
        <v>11</v>
      </c>
      <c r="F24" s="37">
        <v>12</v>
      </c>
      <c r="G24" s="37">
        <f>SUM(E24:F24)</f>
        <v>23</v>
      </c>
      <c r="H24" s="37">
        <v>6</v>
      </c>
      <c r="I24" s="37">
        <v>5</v>
      </c>
      <c r="J24" s="37">
        <f>SUM(H24:I24)</f>
        <v>11</v>
      </c>
      <c r="K24" s="37">
        <f t="shared" ref="K24:L25" si="6">SUM(B24,E24,H24)</f>
        <v>163</v>
      </c>
      <c r="L24" s="37">
        <f t="shared" si="6"/>
        <v>91</v>
      </c>
      <c r="M24" s="37">
        <f>SUM(K24:L24)</f>
        <v>254</v>
      </c>
      <c r="N24" s="15" t="s">
        <v>445</v>
      </c>
    </row>
    <row r="25" spans="1:14" ht="33.75" customHeight="1" x14ac:dyDescent="0.2">
      <c r="A25" s="13" t="s">
        <v>446</v>
      </c>
      <c r="B25" s="37">
        <v>69</v>
      </c>
      <c r="C25" s="37">
        <v>57</v>
      </c>
      <c r="D25" s="37">
        <f>SUM(B25:C25)</f>
        <v>126</v>
      </c>
      <c r="E25" s="37">
        <v>9</v>
      </c>
      <c r="F25" s="37">
        <v>10</v>
      </c>
      <c r="G25" s="37">
        <f>SUM(E25:F25)</f>
        <v>19</v>
      </c>
      <c r="H25" s="37">
        <v>13</v>
      </c>
      <c r="I25" s="37">
        <v>13</v>
      </c>
      <c r="J25" s="37">
        <f>SUM(H25:I25)</f>
        <v>26</v>
      </c>
      <c r="K25" s="37">
        <f t="shared" si="6"/>
        <v>91</v>
      </c>
      <c r="L25" s="37">
        <f t="shared" si="6"/>
        <v>80</v>
      </c>
      <c r="M25" s="37">
        <f>SUM(K25:L25)</f>
        <v>171</v>
      </c>
      <c r="N25" s="26" t="s">
        <v>141</v>
      </c>
    </row>
    <row r="26" spans="1:14" ht="21" customHeight="1" x14ac:dyDescent="0.2">
      <c r="A26" s="13" t="s">
        <v>447</v>
      </c>
      <c r="B26" s="37">
        <f>SUM(B24:B25)</f>
        <v>215</v>
      </c>
      <c r="C26" s="37">
        <f t="shared" ref="C26:M26" si="7">SUM(C24:C25)</f>
        <v>131</v>
      </c>
      <c r="D26" s="37">
        <f t="shared" si="7"/>
        <v>346</v>
      </c>
      <c r="E26" s="37">
        <f t="shared" si="7"/>
        <v>20</v>
      </c>
      <c r="F26" s="37">
        <f t="shared" si="7"/>
        <v>22</v>
      </c>
      <c r="G26" s="37">
        <f t="shared" si="7"/>
        <v>42</v>
      </c>
      <c r="H26" s="37">
        <f t="shared" si="7"/>
        <v>19</v>
      </c>
      <c r="I26" s="37">
        <f t="shared" si="7"/>
        <v>18</v>
      </c>
      <c r="J26" s="37">
        <f t="shared" si="7"/>
        <v>37</v>
      </c>
      <c r="K26" s="37">
        <f t="shared" si="7"/>
        <v>254</v>
      </c>
      <c r="L26" s="37">
        <f t="shared" si="7"/>
        <v>171</v>
      </c>
      <c r="M26" s="37">
        <f t="shared" si="7"/>
        <v>425</v>
      </c>
      <c r="N26" s="15" t="s">
        <v>448</v>
      </c>
    </row>
    <row r="27" spans="1:14" ht="22.5" customHeight="1" thickBot="1" x14ac:dyDescent="0.25">
      <c r="A27" s="22" t="s">
        <v>56</v>
      </c>
      <c r="B27" s="68">
        <f>SUM(B26,B23)</f>
        <v>825</v>
      </c>
      <c r="C27" s="68">
        <f t="shared" ref="C27:M27" si="8">SUM(C26,C23)</f>
        <v>495</v>
      </c>
      <c r="D27" s="68">
        <f t="shared" si="8"/>
        <v>1320</v>
      </c>
      <c r="E27" s="68">
        <f t="shared" si="8"/>
        <v>96</v>
      </c>
      <c r="F27" s="68">
        <f t="shared" si="8"/>
        <v>90</v>
      </c>
      <c r="G27" s="68">
        <f t="shared" si="8"/>
        <v>186</v>
      </c>
      <c r="H27" s="68">
        <f t="shared" si="8"/>
        <v>35</v>
      </c>
      <c r="I27" s="68">
        <f t="shared" si="8"/>
        <v>47</v>
      </c>
      <c r="J27" s="68">
        <f t="shared" si="8"/>
        <v>82</v>
      </c>
      <c r="K27" s="68">
        <f t="shared" si="8"/>
        <v>956</v>
      </c>
      <c r="L27" s="68">
        <f t="shared" si="8"/>
        <v>632</v>
      </c>
      <c r="M27" s="68">
        <f t="shared" si="8"/>
        <v>1588</v>
      </c>
      <c r="N27" s="24" t="s">
        <v>379</v>
      </c>
    </row>
    <row r="28" spans="1:14" ht="12" customHeight="1" thickTop="1" x14ac:dyDescent="0.2"/>
    <row r="29" spans="1:14" s="76" customFormat="1" ht="12" customHeight="1" x14ac:dyDescent="0.2"/>
    <row r="30" spans="1:14" s="76" customFormat="1" ht="12" customHeight="1" x14ac:dyDescent="0.2"/>
    <row r="31" spans="1:14" s="76" customFormat="1" ht="12" customHeight="1" x14ac:dyDescent="0.2"/>
    <row r="32" spans="1:14" s="76" customFormat="1" ht="12" customHeight="1" x14ac:dyDescent="0.2"/>
    <row r="33" spans="1:14" s="76" customFormat="1" ht="12" customHeight="1" x14ac:dyDescent="0.2"/>
    <row r="34" spans="1:14" s="76" customFormat="1" ht="12" customHeight="1" x14ac:dyDescent="0.2"/>
    <row r="35" spans="1:14" s="76" customFormat="1" ht="12" customHeight="1" x14ac:dyDescent="0.2"/>
    <row r="36" spans="1:14" s="76" customFormat="1" ht="12" customHeight="1" x14ac:dyDescent="0.2"/>
    <row r="37" spans="1:14" s="76" customFormat="1" ht="12" customHeight="1" x14ac:dyDescent="0.2"/>
    <row r="38" spans="1:14" s="76" customFormat="1" ht="12" customHeight="1" x14ac:dyDescent="0.2"/>
    <row r="39" spans="1:14" s="76" customFormat="1" ht="12" customHeight="1" x14ac:dyDescent="0.2"/>
    <row r="40" spans="1:14" s="76" customFormat="1" ht="12" customHeight="1" x14ac:dyDescent="0.2"/>
    <row r="41" spans="1:14" s="76" customFormat="1" ht="12" customHeight="1" x14ac:dyDescent="0.2"/>
    <row r="42" spans="1:14" s="76" customFormat="1" ht="12" customHeight="1" x14ac:dyDescent="0.2"/>
    <row r="43" spans="1:14" s="76" customFormat="1" ht="12" customHeight="1" x14ac:dyDescent="0.2"/>
    <row r="44" spans="1:14" ht="28.5" customHeight="1" thickTop="1" thickBot="1" x14ac:dyDescent="0.25">
      <c r="A44" s="8" t="s">
        <v>481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2" t="s">
        <v>482</v>
      </c>
    </row>
    <row r="45" spans="1:14" ht="22.5" customHeight="1" thickTop="1" x14ac:dyDescent="0.2">
      <c r="A45" s="111" t="s">
        <v>413</v>
      </c>
      <c r="B45" s="111" t="s">
        <v>96</v>
      </c>
      <c r="C45" s="111"/>
      <c r="D45" s="111"/>
      <c r="E45" s="111" t="s">
        <v>97</v>
      </c>
      <c r="F45" s="111"/>
      <c r="G45" s="111"/>
      <c r="H45" s="111" t="s">
        <v>98</v>
      </c>
      <c r="I45" s="111"/>
      <c r="J45" s="111"/>
      <c r="K45" s="111" t="s">
        <v>3</v>
      </c>
      <c r="L45" s="111"/>
      <c r="M45" s="111"/>
      <c r="N45" s="111" t="s">
        <v>414</v>
      </c>
    </row>
    <row r="46" spans="1:14" ht="22.5" customHeight="1" x14ac:dyDescent="0.2">
      <c r="A46" s="112"/>
      <c r="B46" s="112" t="s">
        <v>99</v>
      </c>
      <c r="C46" s="112"/>
      <c r="D46" s="112"/>
      <c r="E46" s="112" t="s">
        <v>100</v>
      </c>
      <c r="F46" s="112"/>
      <c r="G46" s="112"/>
      <c r="H46" s="112" t="s">
        <v>101</v>
      </c>
      <c r="I46" s="112"/>
      <c r="J46" s="112"/>
      <c r="K46" s="112" t="s">
        <v>7</v>
      </c>
      <c r="L46" s="112"/>
      <c r="M46" s="112"/>
      <c r="N46" s="112"/>
    </row>
    <row r="47" spans="1:14" ht="22.5" customHeight="1" x14ac:dyDescent="0.2">
      <c r="A47" s="112"/>
      <c r="B47" s="74" t="s">
        <v>8</v>
      </c>
      <c r="C47" s="74" t="s">
        <v>67</v>
      </c>
      <c r="D47" s="74" t="s">
        <v>10</v>
      </c>
      <c r="E47" s="74" t="s">
        <v>8</v>
      </c>
      <c r="F47" s="74" t="s">
        <v>67</v>
      </c>
      <c r="G47" s="74" t="s">
        <v>10</v>
      </c>
      <c r="H47" s="74" t="s">
        <v>8</v>
      </c>
      <c r="I47" s="74" t="s">
        <v>67</v>
      </c>
      <c r="J47" s="74" t="s">
        <v>10</v>
      </c>
      <c r="K47" s="74" t="s">
        <v>8</v>
      </c>
      <c r="L47" s="74" t="s">
        <v>67</v>
      </c>
      <c r="M47" s="74" t="s">
        <v>10</v>
      </c>
      <c r="N47" s="112"/>
    </row>
    <row r="48" spans="1:14" ht="22.5" customHeight="1" thickBot="1" x14ac:dyDescent="0.25">
      <c r="A48" s="113"/>
      <c r="B48" s="75" t="s">
        <v>11</v>
      </c>
      <c r="C48" s="75" t="s">
        <v>12</v>
      </c>
      <c r="D48" s="75" t="s">
        <v>7</v>
      </c>
      <c r="E48" s="75" t="s">
        <v>11</v>
      </c>
      <c r="F48" s="75" t="s">
        <v>12</v>
      </c>
      <c r="G48" s="75" t="s">
        <v>7</v>
      </c>
      <c r="H48" s="75" t="s">
        <v>11</v>
      </c>
      <c r="I48" s="75" t="s">
        <v>12</v>
      </c>
      <c r="J48" s="75" t="s">
        <v>7</v>
      </c>
      <c r="K48" s="75" t="s">
        <v>11</v>
      </c>
      <c r="L48" s="75" t="s">
        <v>12</v>
      </c>
      <c r="M48" s="75" t="s">
        <v>7</v>
      </c>
      <c r="N48" s="113"/>
    </row>
    <row r="49" spans="1:14" ht="23.25" customHeight="1" x14ac:dyDescent="0.2">
      <c r="A49" s="13" t="s">
        <v>58</v>
      </c>
      <c r="B49" s="14"/>
      <c r="C49" s="14"/>
      <c r="D49" s="14"/>
      <c r="E49" s="14"/>
      <c r="F49" s="14"/>
      <c r="G49" s="14"/>
      <c r="H49" s="14"/>
      <c r="I49" s="14"/>
      <c r="J49" s="14"/>
      <c r="K49" s="15"/>
      <c r="L49" s="13"/>
      <c r="M49" s="14"/>
      <c r="N49" s="15" t="s">
        <v>380</v>
      </c>
    </row>
    <row r="50" spans="1:14" ht="23.25" customHeight="1" x14ac:dyDescent="0.2">
      <c r="A50" s="13" t="s">
        <v>415</v>
      </c>
      <c r="B50" s="67">
        <v>2</v>
      </c>
      <c r="C50" s="67">
        <v>0</v>
      </c>
      <c r="D50" s="67">
        <f>SUM(B50:C50)</f>
        <v>2</v>
      </c>
      <c r="E50" s="67">
        <v>0</v>
      </c>
      <c r="F50" s="67">
        <v>0</v>
      </c>
      <c r="G50" s="67">
        <f>SUM(E50:F50)</f>
        <v>0</v>
      </c>
      <c r="H50" s="67">
        <v>0</v>
      </c>
      <c r="I50" s="67">
        <v>0</v>
      </c>
      <c r="J50" s="67">
        <f>SUM(H50:I50)</f>
        <v>0</v>
      </c>
      <c r="K50" s="67">
        <f>SUM(B50,E50,H50)</f>
        <v>2</v>
      </c>
      <c r="L50" s="67">
        <f>SUM(C50,F50,I50)</f>
        <v>0</v>
      </c>
      <c r="M50" s="67">
        <f>SUM(K50:L50)</f>
        <v>2</v>
      </c>
      <c r="N50" s="15" t="s">
        <v>416</v>
      </c>
    </row>
    <row r="51" spans="1:14" ht="23.25" customHeight="1" x14ac:dyDescent="0.2">
      <c r="A51" s="13" t="s">
        <v>419</v>
      </c>
      <c r="B51" s="67">
        <v>1</v>
      </c>
      <c r="C51" s="67">
        <v>0</v>
      </c>
      <c r="D51" s="67">
        <f t="shared" ref="D51:D53" si="9">SUM(B51:C51)</f>
        <v>1</v>
      </c>
      <c r="E51" s="67">
        <v>0</v>
      </c>
      <c r="F51" s="67">
        <v>0</v>
      </c>
      <c r="G51" s="67">
        <f t="shared" ref="G51:G53" si="10">SUM(E51:F51)</f>
        <v>0</v>
      </c>
      <c r="H51" s="67">
        <v>0</v>
      </c>
      <c r="I51" s="67">
        <v>0</v>
      </c>
      <c r="J51" s="67">
        <f t="shared" ref="J51:J53" si="11">SUM(H51:I51)</f>
        <v>0</v>
      </c>
      <c r="K51" s="67">
        <f t="shared" ref="K51:L56" si="12">SUM(B51,E51,H51)</f>
        <v>1</v>
      </c>
      <c r="L51" s="67">
        <f t="shared" si="12"/>
        <v>0</v>
      </c>
      <c r="M51" s="67">
        <f t="shared" ref="M51:M53" si="13">SUM(K51:L51)</f>
        <v>1</v>
      </c>
      <c r="N51" s="15" t="s">
        <v>420</v>
      </c>
    </row>
    <row r="52" spans="1:14" ht="23.25" customHeight="1" x14ac:dyDescent="0.2">
      <c r="A52" s="13" t="s">
        <v>424</v>
      </c>
      <c r="B52" s="67">
        <v>1</v>
      </c>
      <c r="C52" s="67">
        <v>1</v>
      </c>
      <c r="D52" s="67">
        <f t="shared" si="9"/>
        <v>2</v>
      </c>
      <c r="E52" s="67">
        <v>0</v>
      </c>
      <c r="F52" s="67">
        <v>0</v>
      </c>
      <c r="G52" s="67">
        <f t="shared" si="10"/>
        <v>0</v>
      </c>
      <c r="H52" s="67">
        <v>0</v>
      </c>
      <c r="I52" s="67">
        <v>0</v>
      </c>
      <c r="J52" s="67">
        <f t="shared" si="11"/>
        <v>0</v>
      </c>
      <c r="K52" s="67">
        <f t="shared" si="12"/>
        <v>1</v>
      </c>
      <c r="L52" s="67">
        <f t="shared" si="12"/>
        <v>1</v>
      </c>
      <c r="M52" s="67">
        <f t="shared" si="13"/>
        <v>2</v>
      </c>
      <c r="N52" s="15" t="s">
        <v>425</v>
      </c>
    </row>
    <row r="53" spans="1:14" ht="23.25" customHeight="1" x14ac:dyDescent="0.2">
      <c r="A53" s="13" t="s">
        <v>452</v>
      </c>
      <c r="B53" s="67">
        <v>2</v>
      </c>
      <c r="C53" s="67">
        <v>0</v>
      </c>
      <c r="D53" s="67">
        <f t="shared" si="9"/>
        <v>2</v>
      </c>
      <c r="E53" s="67">
        <v>0</v>
      </c>
      <c r="F53" s="67">
        <v>0</v>
      </c>
      <c r="G53" s="67">
        <f t="shared" si="10"/>
        <v>0</v>
      </c>
      <c r="H53" s="67">
        <v>0</v>
      </c>
      <c r="I53" s="67">
        <v>0</v>
      </c>
      <c r="J53" s="67">
        <f t="shared" si="11"/>
        <v>0</v>
      </c>
      <c r="K53" s="67">
        <f t="shared" si="12"/>
        <v>2</v>
      </c>
      <c r="L53" s="67">
        <f t="shared" si="12"/>
        <v>0</v>
      </c>
      <c r="M53" s="67">
        <f t="shared" si="13"/>
        <v>2</v>
      </c>
      <c r="N53" s="15" t="s">
        <v>435</v>
      </c>
    </row>
    <row r="54" spans="1:14" ht="23.25" customHeight="1" x14ac:dyDescent="0.2">
      <c r="A54" s="13" t="s">
        <v>442</v>
      </c>
      <c r="B54" s="67">
        <f t="shared" ref="B54:J54" si="14">SUM(B50:B53)</f>
        <v>6</v>
      </c>
      <c r="C54" s="67">
        <f t="shared" si="14"/>
        <v>1</v>
      </c>
      <c r="D54" s="67">
        <f t="shared" si="14"/>
        <v>7</v>
      </c>
      <c r="E54" s="67">
        <f t="shared" si="14"/>
        <v>0</v>
      </c>
      <c r="F54" s="67">
        <f t="shared" si="14"/>
        <v>0</v>
      </c>
      <c r="G54" s="67">
        <f t="shared" si="14"/>
        <v>0</v>
      </c>
      <c r="H54" s="67">
        <f t="shared" si="14"/>
        <v>0</v>
      </c>
      <c r="I54" s="67">
        <f t="shared" si="14"/>
        <v>0</v>
      </c>
      <c r="J54" s="67">
        <f t="shared" si="14"/>
        <v>0</v>
      </c>
      <c r="K54" s="67">
        <f t="shared" si="12"/>
        <v>6</v>
      </c>
      <c r="L54" s="67">
        <f t="shared" si="12"/>
        <v>1</v>
      </c>
      <c r="M54" s="67">
        <f>SUM(M50:M53)</f>
        <v>7</v>
      </c>
      <c r="N54" s="15" t="s">
        <v>443</v>
      </c>
    </row>
    <row r="55" spans="1:14" ht="34.5" customHeight="1" x14ac:dyDescent="0.2">
      <c r="A55" s="13" t="s">
        <v>446</v>
      </c>
      <c r="B55" s="67">
        <v>1</v>
      </c>
      <c r="C55" s="67">
        <v>1</v>
      </c>
      <c r="D55" s="67">
        <f>SUM(B55:C55)</f>
        <v>2</v>
      </c>
      <c r="E55" s="67">
        <v>0</v>
      </c>
      <c r="F55" s="67">
        <v>0</v>
      </c>
      <c r="G55" s="67">
        <f>SUM(E55:F55)</f>
        <v>0</v>
      </c>
      <c r="H55" s="67">
        <v>0</v>
      </c>
      <c r="I55" s="67">
        <v>0</v>
      </c>
      <c r="J55" s="67">
        <f>SUM(H55:I55)</f>
        <v>0</v>
      </c>
      <c r="K55" s="67">
        <f t="shared" si="12"/>
        <v>1</v>
      </c>
      <c r="L55" s="67">
        <f t="shared" si="12"/>
        <v>1</v>
      </c>
      <c r="M55" s="67">
        <f>SUM(K55:L55)</f>
        <v>2</v>
      </c>
      <c r="N55" s="26" t="s">
        <v>141</v>
      </c>
    </row>
    <row r="56" spans="1:14" ht="23.25" customHeight="1" x14ac:dyDescent="0.2">
      <c r="A56" s="13" t="s">
        <v>447</v>
      </c>
      <c r="B56" s="67">
        <f t="shared" ref="B56:K56" si="15">SUM(B55:B55)</f>
        <v>1</v>
      </c>
      <c r="C56" s="67">
        <f t="shared" si="15"/>
        <v>1</v>
      </c>
      <c r="D56" s="67">
        <f t="shared" si="15"/>
        <v>2</v>
      </c>
      <c r="E56" s="67">
        <f t="shared" si="15"/>
        <v>0</v>
      </c>
      <c r="F56" s="67">
        <f t="shared" si="15"/>
        <v>0</v>
      </c>
      <c r="G56" s="67">
        <f t="shared" si="15"/>
        <v>0</v>
      </c>
      <c r="H56" s="67">
        <f t="shared" si="15"/>
        <v>0</v>
      </c>
      <c r="I56" s="67">
        <f t="shared" si="15"/>
        <v>0</v>
      </c>
      <c r="J56" s="67">
        <f t="shared" si="15"/>
        <v>0</v>
      </c>
      <c r="K56" s="67">
        <f t="shared" si="15"/>
        <v>1</v>
      </c>
      <c r="L56" s="67">
        <f t="shared" si="12"/>
        <v>1</v>
      </c>
      <c r="M56" s="67">
        <f>SUM(M55:M55)</f>
        <v>2</v>
      </c>
      <c r="N56" s="15" t="s">
        <v>448</v>
      </c>
    </row>
    <row r="57" spans="1:14" ht="23.25" customHeight="1" thickBot="1" x14ac:dyDescent="0.25">
      <c r="A57" s="16" t="s">
        <v>61</v>
      </c>
      <c r="B57" s="17">
        <f t="shared" ref="B57:M57" si="16">SUM(B56,B54)</f>
        <v>7</v>
      </c>
      <c r="C57" s="17">
        <f t="shared" si="16"/>
        <v>2</v>
      </c>
      <c r="D57" s="17">
        <f t="shared" si="16"/>
        <v>9</v>
      </c>
      <c r="E57" s="17">
        <f t="shared" si="16"/>
        <v>0</v>
      </c>
      <c r="F57" s="17">
        <f t="shared" si="16"/>
        <v>0</v>
      </c>
      <c r="G57" s="17">
        <f t="shared" si="16"/>
        <v>0</v>
      </c>
      <c r="H57" s="17">
        <f t="shared" si="16"/>
        <v>0</v>
      </c>
      <c r="I57" s="17">
        <f t="shared" si="16"/>
        <v>0</v>
      </c>
      <c r="J57" s="17">
        <f t="shared" si="16"/>
        <v>0</v>
      </c>
      <c r="K57" s="17">
        <f t="shared" si="16"/>
        <v>7</v>
      </c>
      <c r="L57" s="17">
        <f t="shared" si="16"/>
        <v>2</v>
      </c>
      <c r="M57" s="17">
        <f t="shared" si="16"/>
        <v>9</v>
      </c>
      <c r="N57" s="18" t="s">
        <v>381</v>
      </c>
    </row>
    <row r="58" spans="1:14" ht="23.25" customHeight="1" thickBot="1" x14ac:dyDescent="0.25">
      <c r="A58" s="19" t="s">
        <v>261</v>
      </c>
      <c r="B58" s="20">
        <f t="shared" ref="B58:M58" si="17">SUM(B27,B57)</f>
        <v>832</v>
      </c>
      <c r="C58" s="20">
        <f t="shared" si="17"/>
        <v>497</v>
      </c>
      <c r="D58" s="20">
        <f t="shared" si="17"/>
        <v>1329</v>
      </c>
      <c r="E58" s="20">
        <f t="shared" si="17"/>
        <v>96</v>
      </c>
      <c r="F58" s="20">
        <f t="shared" si="17"/>
        <v>90</v>
      </c>
      <c r="G58" s="20">
        <f t="shared" si="17"/>
        <v>186</v>
      </c>
      <c r="H58" s="20">
        <f t="shared" si="17"/>
        <v>35</v>
      </c>
      <c r="I58" s="20">
        <f t="shared" si="17"/>
        <v>47</v>
      </c>
      <c r="J58" s="20">
        <f t="shared" si="17"/>
        <v>82</v>
      </c>
      <c r="K58" s="20">
        <f t="shared" si="17"/>
        <v>963</v>
      </c>
      <c r="L58" s="20">
        <f t="shared" si="17"/>
        <v>634</v>
      </c>
      <c r="M58" s="20">
        <f t="shared" si="17"/>
        <v>1597</v>
      </c>
      <c r="N58" s="21" t="s">
        <v>63</v>
      </c>
    </row>
    <row r="59" spans="1:14" ht="15" thickTop="1" x14ac:dyDescent="0.2"/>
  </sheetData>
  <mergeCells count="22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A45:A48"/>
    <mergeCell ref="B45:D45"/>
    <mergeCell ref="E45:G45"/>
    <mergeCell ref="H45:J45"/>
    <mergeCell ref="K45:M45"/>
    <mergeCell ref="N45:N48"/>
    <mergeCell ref="B46:D46"/>
    <mergeCell ref="E46:G46"/>
    <mergeCell ref="H46:J46"/>
    <mergeCell ref="K46:M46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11"/>
  <sheetViews>
    <sheetView rightToLeft="1" view="pageBreakPreview" zoomScale="80" zoomScaleSheetLayoutView="80" workbookViewId="0">
      <selection sqref="A1:K1"/>
    </sheetView>
  </sheetViews>
  <sheetFormatPr defaultRowHeight="14.25" x14ac:dyDescent="0.2"/>
  <cols>
    <col min="1" max="1" width="25.75" customWidth="1"/>
    <col min="2" max="2" width="8.375" customWidth="1"/>
    <col min="3" max="3" width="8.625" customWidth="1"/>
    <col min="4" max="4" width="8.5" customWidth="1"/>
    <col min="5" max="5" width="7.5" customWidth="1"/>
    <col min="6" max="6" width="8.5" customWidth="1"/>
    <col min="7" max="7" width="7.125" customWidth="1"/>
    <col min="8" max="8" width="8.375" customWidth="1"/>
    <col min="9" max="9" width="8.5" customWidth="1"/>
    <col min="10" max="10" width="9" customWidth="1"/>
    <col min="11" max="11" width="50.125" bestFit="1" customWidth="1"/>
  </cols>
  <sheetData>
    <row r="1" spans="1:11" ht="26.25" customHeight="1" x14ac:dyDescent="0.2">
      <c r="A1" s="118" t="s">
        <v>483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2" customHeight="1" x14ac:dyDescent="0.25">
      <c r="A2" s="114" t="s">
        <v>484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7.25" customHeight="1" thickBot="1" x14ac:dyDescent="0.3">
      <c r="A3" s="4" t="s">
        <v>1542</v>
      </c>
      <c r="K3" s="25" t="s">
        <v>1543</v>
      </c>
    </row>
    <row r="4" spans="1:11" ht="16.5" customHeight="1" thickTop="1" x14ac:dyDescent="0.25">
      <c r="A4" s="111" t="s">
        <v>413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414</v>
      </c>
    </row>
    <row r="5" spans="1:11" ht="15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7.25" customHeight="1" x14ac:dyDescent="0.25">
      <c r="A6" s="112"/>
      <c r="B6" s="5" t="s">
        <v>8</v>
      </c>
      <c r="C6" s="5" t="s">
        <v>67</v>
      </c>
      <c r="D6" s="5" t="s">
        <v>10</v>
      </c>
      <c r="E6" s="5" t="s">
        <v>8</v>
      </c>
      <c r="F6" s="5" t="s">
        <v>67</v>
      </c>
      <c r="G6" s="5" t="s">
        <v>10</v>
      </c>
      <c r="H6" s="5" t="s">
        <v>8</v>
      </c>
      <c r="I6" s="5" t="s">
        <v>67</v>
      </c>
      <c r="J6" s="5" t="s">
        <v>10</v>
      </c>
      <c r="K6" s="112"/>
    </row>
    <row r="7" spans="1:11" ht="1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1.75" customHeight="1" x14ac:dyDescent="0.2">
      <c r="A9" s="13" t="s">
        <v>415</v>
      </c>
      <c r="B9" s="14">
        <v>364</v>
      </c>
      <c r="C9" s="14">
        <v>150</v>
      </c>
      <c r="D9" s="14">
        <f>SUM(B9:C9)</f>
        <v>514</v>
      </c>
      <c r="E9" s="14">
        <v>0</v>
      </c>
      <c r="F9" s="14">
        <v>0</v>
      </c>
      <c r="G9" s="14">
        <f>SUM(E9:F9)</f>
        <v>0</v>
      </c>
      <c r="H9" s="14">
        <f>SUM(B9,E9)</f>
        <v>364</v>
      </c>
      <c r="I9" s="14">
        <f>SUM(C9,F9)</f>
        <v>150</v>
      </c>
      <c r="J9" s="14">
        <f>SUM(H9:I9)</f>
        <v>514</v>
      </c>
      <c r="K9" s="15" t="s">
        <v>416</v>
      </c>
    </row>
    <row r="10" spans="1:11" ht="21.75" customHeight="1" x14ac:dyDescent="0.2">
      <c r="A10" s="13" t="s">
        <v>417</v>
      </c>
      <c r="B10" s="14">
        <v>336</v>
      </c>
      <c r="C10" s="14">
        <v>164</v>
      </c>
      <c r="D10" s="14">
        <f t="shared" ref="D10:D22" si="0">SUM(B10:C10)</f>
        <v>500</v>
      </c>
      <c r="E10" s="14">
        <v>0</v>
      </c>
      <c r="F10" s="14">
        <v>0</v>
      </c>
      <c r="G10" s="14">
        <f t="shared" ref="G10:G22" si="1">SUM(E10:F10)</f>
        <v>0</v>
      </c>
      <c r="H10" s="14">
        <f t="shared" ref="H10:I22" si="2">SUM(B10,E10)</f>
        <v>336</v>
      </c>
      <c r="I10" s="14">
        <f t="shared" si="2"/>
        <v>164</v>
      </c>
      <c r="J10" s="14">
        <f t="shared" ref="J10:J22" si="3">SUM(H10:I10)</f>
        <v>500</v>
      </c>
      <c r="K10" s="15" t="s">
        <v>418</v>
      </c>
    </row>
    <row r="11" spans="1:11" ht="21.75" customHeight="1" x14ac:dyDescent="0.2">
      <c r="A11" s="13" t="s">
        <v>419</v>
      </c>
      <c r="B11" s="14">
        <v>420</v>
      </c>
      <c r="C11" s="14">
        <v>348</v>
      </c>
      <c r="D11" s="14">
        <f t="shared" si="0"/>
        <v>768</v>
      </c>
      <c r="E11" s="14">
        <v>0</v>
      </c>
      <c r="F11" s="14">
        <v>1</v>
      </c>
      <c r="G11" s="14">
        <f t="shared" si="1"/>
        <v>1</v>
      </c>
      <c r="H11" s="14">
        <f t="shared" si="2"/>
        <v>420</v>
      </c>
      <c r="I11" s="14">
        <f t="shared" si="2"/>
        <v>349</v>
      </c>
      <c r="J11" s="14">
        <f t="shared" si="3"/>
        <v>769</v>
      </c>
      <c r="K11" s="15" t="s">
        <v>420</v>
      </c>
    </row>
    <row r="12" spans="1:11" ht="21.75" customHeight="1" x14ac:dyDescent="0.2">
      <c r="A12" s="13" t="s">
        <v>421</v>
      </c>
      <c r="B12" s="14">
        <v>338</v>
      </c>
      <c r="C12" s="14">
        <v>281</v>
      </c>
      <c r="D12" s="14">
        <f t="shared" si="0"/>
        <v>619</v>
      </c>
      <c r="E12" s="14">
        <v>0</v>
      </c>
      <c r="F12" s="14">
        <v>1</v>
      </c>
      <c r="G12" s="14">
        <f t="shared" si="1"/>
        <v>1</v>
      </c>
      <c r="H12" s="14">
        <f t="shared" si="2"/>
        <v>338</v>
      </c>
      <c r="I12" s="14">
        <f t="shared" si="2"/>
        <v>282</v>
      </c>
      <c r="J12" s="14">
        <f t="shared" si="3"/>
        <v>620</v>
      </c>
      <c r="K12" s="15" t="s">
        <v>418</v>
      </c>
    </row>
    <row r="13" spans="1:11" ht="21.75" customHeight="1" x14ac:dyDescent="0.2">
      <c r="A13" s="13" t="s">
        <v>422</v>
      </c>
      <c r="B13" s="14">
        <v>168</v>
      </c>
      <c r="C13" s="14">
        <v>280</v>
      </c>
      <c r="D13" s="14">
        <f t="shared" si="0"/>
        <v>448</v>
      </c>
      <c r="E13" s="14">
        <v>0</v>
      </c>
      <c r="F13" s="14">
        <v>0</v>
      </c>
      <c r="G13" s="14">
        <f t="shared" si="1"/>
        <v>0</v>
      </c>
      <c r="H13" s="14">
        <f t="shared" si="2"/>
        <v>168</v>
      </c>
      <c r="I13" s="14">
        <f t="shared" si="2"/>
        <v>280</v>
      </c>
      <c r="J13" s="14">
        <f t="shared" si="3"/>
        <v>448</v>
      </c>
      <c r="K13" s="15" t="s">
        <v>423</v>
      </c>
    </row>
    <row r="14" spans="1:11" ht="21.75" customHeight="1" x14ac:dyDescent="0.2">
      <c r="A14" s="13" t="s">
        <v>424</v>
      </c>
      <c r="B14" s="14">
        <v>226</v>
      </c>
      <c r="C14" s="14">
        <v>325</v>
      </c>
      <c r="D14" s="14">
        <f t="shared" si="0"/>
        <v>551</v>
      </c>
      <c r="E14" s="14">
        <v>0</v>
      </c>
      <c r="F14" s="14">
        <v>0</v>
      </c>
      <c r="G14" s="14">
        <f t="shared" si="1"/>
        <v>0</v>
      </c>
      <c r="H14" s="14">
        <f t="shared" si="2"/>
        <v>226</v>
      </c>
      <c r="I14" s="14">
        <f t="shared" si="2"/>
        <v>325</v>
      </c>
      <c r="J14" s="14">
        <f t="shared" si="3"/>
        <v>551</v>
      </c>
      <c r="K14" s="15" t="s">
        <v>425</v>
      </c>
    </row>
    <row r="15" spans="1:11" ht="21.75" customHeight="1" x14ac:dyDescent="0.2">
      <c r="A15" s="13" t="s">
        <v>426</v>
      </c>
      <c r="B15" s="14">
        <v>207</v>
      </c>
      <c r="C15" s="14">
        <v>127</v>
      </c>
      <c r="D15" s="14">
        <f t="shared" si="0"/>
        <v>334</v>
      </c>
      <c r="E15" s="14">
        <v>0</v>
      </c>
      <c r="F15" s="14">
        <v>0</v>
      </c>
      <c r="G15" s="14">
        <f t="shared" si="1"/>
        <v>0</v>
      </c>
      <c r="H15" s="14">
        <f t="shared" si="2"/>
        <v>207</v>
      </c>
      <c r="I15" s="14">
        <f t="shared" si="2"/>
        <v>127</v>
      </c>
      <c r="J15" s="14">
        <f t="shared" si="3"/>
        <v>334</v>
      </c>
      <c r="K15" s="15" t="s">
        <v>427</v>
      </c>
    </row>
    <row r="16" spans="1:11" ht="21.75" customHeight="1" x14ac:dyDescent="0.2">
      <c r="A16" s="13" t="s">
        <v>428</v>
      </c>
      <c r="B16" s="14">
        <v>82</v>
      </c>
      <c r="C16" s="14">
        <v>151</v>
      </c>
      <c r="D16" s="14">
        <f t="shared" si="0"/>
        <v>233</v>
      </c>
      <c r="E16" s="14">
        <v>0</v>
      </c>
      <c r="F16" s="14">
        <v>0</v>
      </c>
      <c r="G16" s="14">
        <f t="shared" si="1"/>
        <v>0</v>
      </c>
      <c r="H16" s="14">
        <f t="shared" si="2"/>
        <v>82</v>
      </c>
      <c r="I16" s="14">
        <f t="shared" si="2"/>
        <v>151</v>
      </c>
      <c r="J16" s="14">
        <f t="shared" si="3"/>
        <v>233</v>
      </c>
      <c r="K16" s="15" t="s">
        <v>429</v>
      </c>
    </row>
    <row r="17" spans="1:11" ht="21.75" customHeight="1" x14ac:dyDescent="0.2">
      <c r="A17" s="13" t="s">
        <v>430</v>
      </c>
      <c r="B17" s="14">
        <v>78</v>
      </c>
      <c r="C17" s="14">
        <v>125</v>
      </c>
      <c r="D17" s="14">
        <f t="shared" si="0"/>
        <v>203</v>
      </c>
      <c r="E17" s="14">
        <v>0</v>
      </c>
      <c r="F17" s="14">
        <v>1</v>
      </c>
      <c r="G17" s="14">
        <f t="shared" si="1"/>
        <v>1</v>
      </c>
      <c r="H17" s="14">
        <f t="shared" si="2"/>
        <v>78</v>
      </c>
      <c r="I17" s="14">
        <f t="shared" si="2"/>
        <v>126</v>
      </c>
      <c r="J17" s="14">
        <f t="shared" si="3"/>
        <v>204</v>
      </c>
      <c r="K17" s="15" t="s">
        <v>431</v>
      </c>
    </row>
    <row r="18" spans="1:11" ht="21.75" customHeight="1" x14ac:dyDescent="0.2">
      <c r="A18" s="13" t="s">
        <v>432</v>
      </c>
      <c r="B18" s="14">
        <v>53</v>
      </c>
      <c r="C18" s="14">
        <v>196</v>
      </c>
      <c r="D18" s="14">
        <f t="shared" si="0"/>
        <v>249</v>
      </c>
      <c r="E18" s="14">
        <v>0</v>
      </c>
      <c r="F18" s="14">
        <v>0</v>
      </c>
      <c r="G18" s="14">
        <f t="shared" si="1"/>
        <v>0</v>
      </c>
      <c r="H18" s="14">
        <f t="shared" si="2"/>
        <v>53</v>
      </c>
      <c r="I18" s="14">
        <f t="shared" si="2"/>
        <v>196</v>
      </c>
      <c r="J18" s="14">
        <f t="shared" si="3"/>
        <v>249</v>
      </c>
      <c r="K18" s="15" t="s">
        <v>433</v>
      </c>
    </row>
    <row r="19" spans="1:11" ht="21.75" customHeight="1" x14ac:dyDescent="0.2">
      <c r="A19" s="13" t="s">
        <v>434</v>
      </c>
      <c r="B19" s="14">
        <v>71</v>
      </c>
      <c r="C19" s="14">
        <v>162</v>
      </c>
      <c r="D19" s="14">
        <f t="shared" si="0"/>
        <v>233</v>
      </c>
      <c r="E19" s="14">
        <v>1</v>
      </c>
      <c r="F19" s="14">
        <v>1</v>
      </c>
      <c r="G19" s="14">
        <f t="shared" si="1"/>
        <v>2</v>
      </c>
      <c r="H19" s="14">
        <f t="shared" si="2"/>
        <v>72</v>
      </c>
      <c r="I19" s="14">
        <f t="shared" si="2"/>
        <v>163</v>
      </c>
      <c r="J19" s="14">
        <f t="shared" si="3"/>
        <v>235</v>
      </c>
      <c r="K19" s="15" t="s">
        <v>435</v>
      </c>
    </row>
    <row r="20" spans="1:11" ht="21.75" customHeight="1" x14ac:dyDescent="0.2">
      <c r="A20" s="13" t="s">
        <v>436</v>
      </c>
      <c r="B20" s="14">
        <v>135</v>
      </c>
      <c r="C20" s="14">
        <v>70</v>
      </c>
      <c r="D20" s="14">
        <f t="shared" si="0"/>
        <v>205</v>
      </c>
      <c r="E20" s="14">
        <v>0</v>
      </c>
      <c r="F20" s="14">
        <v>0</v>
      </c>
      <c r="G20" s="14">
        <f t="shared" si="1"/>
        <v>0</v>
      </c>
      <c r="H20" s="14">
        <f t="shared" si="2"/>
        <v>135</v>
      </c>
      <c r="I20" s="14">
        <f t="shared" si="2"/>
        <v>70</v>
      </c>
      <c r="J20" s="14">
        <f t="shared" si="3"/>
        <v>205</v>
      </c>
      <c r="K20" s="15" t="s">
        <v>437</v>
      </c>
    </row>
    <row r="21" spans="1:11" ht="21.75" customHeight="1" x14ac:dyDescent="0.2">
      <c r="A21" s="13" t="s">
        <v>438</v>
      </c>
      <c r="B21" s="14">
        <v>17</v>
      </c>
      <c r="C21" s="14">
        <v>27</v>
      </c>
      <c r="D21" s="14">
        <f t="shared" si="0"/>
        <v>44</v>
      </c>
      <c r="E21" s="14">
        <v>0</v>
      </c>
      <c r="F21" s="14">
        <v>0</v>
      </c>
      <c r="G21" s="14">
        <f t="shared" si="1"/>
        <v>0</v>
      </c>
      <c r="H21" s="14">
        <f t="shared" si="2"/>
        <v>17</v>
      </c>
      <c r="I21" s="14">
        <f t="shared" si="2"/>
        <v>27</v>
      </c>
      <c r="J21" s="14">
        <f t="shared" si="3"/>
        <v>44</v>
      </c>
      <c r="K21" s="15" t="s">
        <v>439</v>
      </c>
    </row>
    <row r="22" spans="1:11" ht="21.75" customHeight="1" x14ac:dyDescent="0.2">
      <c r="A22" s="13" t="s">
        <v>440</v>
      </c>
      <c r="B22" s="14">
        <v>16</v>
      </c>
      <c r="C22" s="14">
        <v>20</v>
      </c>
      <c r="D22" s="14">
        <f t="shared" si="0"/>
        <v>36</v>
      </c>
      <c r="E22" s="14">
        <v>0</v>
      </c>
      <c r="F22" s="14">
        <v>0</v>
      </c>
      <c r="G22" s="14">
        <f t="shared" si="1"/>
        <v>0</v>
      </c>
      <c r="H22" s="14">
        <f t="shared" si="2"/>
        <v>16</v>
      </c>
      <c r="I22" s="14">
        <f t="shared" si="2"/>
        <v>20</v>
      </c>
      <c r="J22" s="14">
        <f t="shared" si="3"/>
        <v>36</v>
      </c>
      <c r="K22" s="15" t="s">
        <v>441</v>
      </c>
    </row>
    <row r="23" spans="1:11" ht="21.75" customHeight="1" x14ac:dyDescent="0.2">
      <c r="A23" s="13" t="s">
        <v>442</v>
      </c>
      <c r="B23" s="14">
        <f>SUM(B9:B22)</f>
        <v>2511</v>
      </c>
      <c r="C23" s="14">
        <f t="shared" ref="C23:F23" si="4">SUM(C9:C22)</f>
        <v>2426</v>
      </c>
      <c r="D23" s="14">
        <f t="shared" si="4"/>
        <v>4937</v>
      </c>
      <c r="E23" s="14">
        <f t="shared" si="4"/>
        <v>1</v>
      </c>
      <c r="F23" s="14">
        <f t="shared" si="4"/>
        <v>4</v>
      </c>
      <c r="G23" s="14">
        <f>SUM(G9:G22)</f>
        <v>5</v>
      </c>
      <c r="H23" s="14">
        <f>SUM(H9:H22)</f>
        <v>2512</v>
      </c>
      <c r="I23" s="14">
        <f>SUM(I9:I22)</f>
        <v>2430</v>
      </c>
      <c r="J23" s="14">
        <f>SUM(J9:J22)</f>
        <v>4942</v>
      </c>
      <c r="K23" s="15" t="s">
        <v>443</v>
      </c>
    </row>
    <row r="24" spans="1:11" ht="21.75" customHeight="1" x14ac:dyDescent="0.2">
      <c r="A24" s="13" t="s">
        <v>444</v>
      </c>
      <c r="B24" s="14">
        <v>328</v>
      </c>
      <c r="C24" s="14">
        <v>564</v>
      </c>
      <c r="D24" s="14">
        <f>SUM(B24:C24)</f>
        <v>892</v>
      </c>
      <c r="E24" s="14">
        <v>0</v>
      </c>
      <c r="F24" s="14">
        <v>0</v>
      </c>
      <c r="G24" s="14">
        <f>SUM(E24:F24)</f>
        <v>0</v>
      </c>
      <c r="H24" s="14">
        <f>SUM(B24,E24)</f>
        <v>328</v>
      </c>
      <c r="I24" s="14">
        <f>SUM(C24,F24)</f>
        <v>564</v>
      </c>
      <c r="J24" s="14">
        <f>SUM(H24:I24)</f>
        <v>892</v>
      </c>
      <c r="K24" s="15" t="s">
        <v>445</v>
      </c>
    </row>
    <row r="25" spans="1:11" ht="24.75" customHeight="1" x14ac:dyDescent="0.2">
      <c r="A25" s="13" t="s">
        <v>446</v>
      </c>
      <c r="B25" s="14">
        <v>251</v>
      </c>
      <c r="C25" s="14">
        <v>426</v>
      </c>
      <c r="D25" s="14">
        <f>SUM(B25:C25)</f>
        <v>677</v>
      </c>
      <c r="E25" s="14">
        <v>0</v>
      </c>
      <c r="F25" s="14">
        <v>1</v>
      </c>
      <c r="G25" s="14">
        <f>SUM(E25:F25)</f>
        <v>1</v>
      </c>
      <c r="H25" s="14">
        <f>SUM(B25,E25)</f>
        <v>251</v>
      </c>
      <c r="I25" s="14">
        <f>SUM(C25,F25)</f>
        <v>427</v>
      </c>
      <c r="J25" s="14">
        <f>SUM(H25:I25)</f>
        <v>678</v>
      </c>
      <c r="K25" s="15" t="s">
        <v>141</v>
      </c>
    </row>
    <row r="26" spans="1:11" ht="21.75" customHeight="1" x14ac:dyDescent="0.2">
      <c r="A26" s="13" t="s">
        <v>447</v>
      </c>
      <c r="B26" s="14">
        <f>SUM(B24:B25)</f>
        <v>579</v>
      </c>
      <c r="C26" s="14">
        <f t="shared" ref="C26:J26" si="5">SUM(C24:C25)</f>
        <v>990</v>
      </c>
      <c r="D26" s="14">
        <f>SUM(D24:D25)</f>
        <v>1569</v>
      </c>
      <c r="E26" s="14">
        <f>SUM(E24:E25)</f>
        <v>0</v>
      </c>
      <c r="F26" s="14">
        <f>SUM(F24:F25)</f>
        <v>1</v>
      </c>
      <c r="G26" s="14">
        <f>SUM(G24:G25)</f>
        <v>1</v>
      </c>
      <c r="H26" s="14">
        <f t="shared" si="5"/>
        <v>579</v>
      </c>
      <c r="I26" s="14">
        <f t="shared" si="5"/>
        <v>991</v>
      </c>
      <c r="J26" s="14">
        <f t="shared" si="5"/>
        <v>1570</v>
      </c>
      <c r="K26" s="15" t="s">
        <v>448</v>
      </c>
    </row>
    <row r="27" spans="1:11" ht="21.75" customHeight="1" thickBot="1" x14ac:dyDescent="0.25">
      <c r="A27" s="22" t="s">
        <v>56</v>
      </c>
      <c r="B27" s="23">
        <f>SUM(B26,B23)</f>
        <v>3090</v>
      </c>
      <c r="C27" s="23">
        <f t="shared" ref="C27:J27" si="6">SUM(C26,C23)</f>
        <v>3416</v>
      </c>
      <c r="D27" s="23">
        <f t="shared" si="6"/>
        <v>6506</v>
      </c>
      <c r="E27" s="23">
        <f t="shared" si="6"/>
        <v>1</v>
      </c>
      <c r="F27" s="23">
        <f>SUM(F26,F23)</f>
        <v>5</v>
      </c>
      <c r="G27" s="23">
        <f t="shared" si="6"/>
        <v>6</v>
      </c>
      <c r="H27" s="23">
        <f t="shared" si="6"/>
        <v>3091</v>
      </c>
      <c r="I27" s="23">
        <f t="shared" si="6"/>
        <v>3421</v>
      </c>
      <c r="J27" s="23">
        <f t="shared" si="6"/>
        <v>6512</v>
      </c>
      <c r="K27" s="24" t="s">
        <v>379</v>
      </c>
    </row>
    <row r="28" spans="1:11" ht="12.75" customHeight="1" thickTop="1" x14ac:dyDescent="0.2"/>
    <row r="29" spans="1:11" ht="12.75" customHeight="1" x14ac:dyDescent="0.2"/>
    <row r="30" spans="1:11" s="76" customFormat="1" ht="12.75" customHeight="1" x14ac:dyDescent="0.2"/>
    <row r="31" spans="1:11" s="76" customFormat="1" ht="12.75" customHeight="1" x14ac:dyDescent="0.2"/>
    <row r="32" spans="1:11" s="76" customFormat="1" ht="12.75" customHeight="1" x14ac:dyDescent="0.2"/>
    <row r="33" spans="1:11" s="76" customFormat="1" ht="12.75" customHeight="1" x14ac:dyDescent="0.2"/>
    <row r="34" spans="1:11" s="76" customFormat="1" ht="12.75" customHeight="1" x14ac:dyDescent="0.2"/>
    <row r="35" spans="1:11" s="76" customFormat="1" ht="12.75" customHeight="1" x14ac:dyDescent="0.2"/>
    <row r="36" spans="1:11" s="76" customFormat="1" ht="12.75" customHeight="1" x14ac:dyDescent="0.2"/>
    <row r="37" spans="1:11" s="76" customFormat="1" ht="12.75" customHeight="1" x14ac:dyDescent="0.2"/>
    <row r="38" spans="1:11" s="87" customFormat="1" ht="12.75" customHeight="1" x14ac:dyDescent="0.2"/>
    <row r="39" spans="1:11" s="87" customFormat="1" ht="12.75" customHeight="1" x14ac:dyDescent="0.2"/>
    <row r="40" spans="1:11" ht="16.5" thickBot="1" x14ac:dyDescent="0.3">
      <c r="A40" s="4" t="s">
        <v>1719</v>
      </c>
      <c r="K40" s="3" t="s">
        <v>1720</v>
      </c>
    </row>
    <row r="41" spans="1:11" ht="21.75" customHeight="1" thickTop="1" x14ac:dyDescent="0.25">
      <c r="A41" s="111" t="s">
        <v>413</v>
      </c>
      <c r="B41" s="110" t="s">
        <v>1</v>
      </c>
      <c r="C41" s="110"/>
      <c r="D41" s="110"/>
      <c r="E41" s="110" t="s">
        <v>2</v>
      </c>
      <c r="F41" s="110"/>
      <c r="G41" s="110"/>
      <c r="H41" s="110" t="s">
        <v>3</v>
      </c>
      <c r="I41" s="110"/>
      <c r="J41" s="110"/>
      <c r="K41" s="111" t="s">
        <v>414</v>
      </c>
    </row>
    <row r="42" spans="1:11" ht="19.5" customHeight="1" x14ac:dyDescent="0.25">
      <c r="A42" s="112"/>
      <c r="B42" s="109" t="s">
        <v>5</v>
      </c>
      <c r="C42" s="109"/>
      <c r="D42" s="109"/>
      <c r="E42" s="109" t="s">
        <v>6</v>
      </c>
      <c r="F42" s="109"/>
      <c r="G42" s="109"/>
      <c r="H42" s="109" t="s">
        <v>7</v>
      </c>
      <c r="I42" s="109"/>
      <c r="J42" s="109"/>
      <c r="K42" s="112"/>
    </row>
    <row r="43" spans="1:11" ht="18.75" customHeight="1" x14ac:dyDescent="0.25">
      <c r="A43" s="112"/>
      <c r="B43" s="5" t="s">
        <v>8</v>
      </c>
      <c r="C43" s="5" t="s">
        <v>67</v>
      </c>
      <c r="D43" s="5" t="s">
        <v>10</v>
      </c>
      <c r="E43" s="5" t="s">
        <v>8</v>
      </c>
      <c r="F43" s="5" t="s">
        <v>67</v>
      </c>
      <c r="G43" s="5" t="s">
        <v>10</v>
      </c>
      <c r="H43" s="5" t="s">
        <v>8</v>
      </c>
      <c r="I43" s="5" t="s">
        <v>67</v>
      </c>
      <c r="J43" s="5" t="s">
        <v>10</v>
      </c>
      <c r="K43" s="112"/>
    </row>
    <row r="44" spans="1:11" ht="24" customHeight="1" thickBot="1" x14ac:dyDescent="0.3">
      <c r="A44" s="113"/>
      <c r="B44" s="6" t="s">
        <v>11</v>
      </c>
      <c r="C44" s="6" t="s">
        <v>12</v>
      </c>
      <c r="D44" s="6" t="s">
        <v>7</v>
      </c>
      <c r="E44" s="6" t="s">
        <v>11</v>
      </c>
      <c r="F44" s="6" t="s">
        <v>12</v>
      </c>
      <c r="G44" s="6" t="s">
        <v>7</v>
      </c>
      <c r="H44" s="6" t="s">
        <v>11</v>
      </c>
      <c r="I44" s="6" t="s">
        <v>12</v>
      </c>
      <c r="J44" s="6" t="s">
        <v>7</v>
      </c>
      <c r="K44" s="113"/>
    </row>
    <row r="45" spans="1:11" ht="24.75" customHeight="1" x14ac:dyDescent="0.2">
      <c r="A45" s="13" t="s">
        <v>58</v>
      </c>
      <c r="B45" s="14"/>
      <c r="C45" s="14"/>
      <c r="D45" s="14"/>
      <c r="E45" s="14"/>
      <c r="F45" s="14"/>
      <c r="G45" s="14"/>
      <c r="H45" s="14"/>
      <c r="I45" s="14"/>
      <c r="J45" s="14"/>
      <c r="K45" s="15" t="s">
        <v>380</v>
      </c>
    </row>
    <row r="46" spans="1:11" ht="24.75" customHeight="1" x14ac:dyDescent="0.2">
      <c r="A46" s="13" t="s">
        <v>415</v>
      </c>
      <c r="B46" s="14">
        <v>1</v>
      </c>
      <c r="C46" s="14">
        <v>0</v>
      </c>
      <c r="D46" s="14">
        <f>SUM(B46:C46)</f>
        <v>1</v>
      </c>
      <c r="E46" s="14">
        <v>0</v>
      </c>
      <c r="F46" s="14">
        <v>0</v>
      </c>
      <c r="G46" s="14">
        <f>SUM(E46:F46)</f>
        <v>0</v>
      </c>
      <c r="H46" s="14">
        <f>SUM(B46,E46)</f>
        <v>1</v>
      </c>
      <c r="I46" s="14">
        <f>SUM(C46,F46)</f>
        <v>0</v>
      </c>
      <c r="J46" s="14">
        <f>SUM(H46:I46)</f>
        <v>1</v>
      </c>
      <c r="K46" s="15" t="s">
        <v>416</v>
      </c>
    </row>
    <row r="47" spans="1:11" ht="24.75" customHeight="1" x14ac:dyDescent="0.2">
      <c r="A47" s="13" t="s">
        <v>417</v>
      </c>
      <c r="B47" s="14">
        <v>0</v>
      </c>
      <c r="C47" s="14">
        <v>1</v>
      </c>
      <c r="D47" s="14">
        <f t="shared" ref="D47:D51" si="7">SUM(B47:C47)</f>
        <v>1</v>
      </c>
      <c r="E47" s="14">
        <v>0</v>
      </c>
      <c r="F47" s="14">
        <v>0</v>
      </c>
      <c r="G47" s="14">
        <f t="shared" ref="G47:G51" si="8">SUM(E47:F47)</f>
        <v>0</v>
      </c>
      <c r="H47" s="14">
        <f t="shared" ref="H47:I51" si="9">SUM(B47,E47)</f>
        <v>0</v>
      </c>
      <c r="I47" s="14">
        <f t="shared" si="9"/>
        <v>1</v>
      </c>
      <c r="J47" s="14">
        <f t="shared" ref="J47:J51" si="10">SUM(H47:I47)</f>
        <v>1</v>
      </c>
      <c r="K47" s="15" t="s">
        <v>418</v>
      </c>
    </row>
    <row r="48" spans="1:11" ht="24.75" customHeight="1" x14ac:dyDescent="0.2">
      <c r="A48" s="13" t="s">
        <v>419</v>
      </c>
      <c r="B48" s="14">
        <v>1</v>
      </c>
      <c r="C48" s="14">
        <v>1</v>
      </c>
      <c r="D48" s="14">
        <f t="shared" si="7"/>
        <v>2</v>
      </c>
      <c r="E48" s="14">
        <v>0</v>
      </c>
      <c r="F48" s="14">
        <v>0</v>
      </c>
      <c r="G48" s="14">
        <f t="shared" si="8"/>
        <v>0</v>
      </c>
      <c r="H48" s="14">
        <f t="shared" si="9"/>
        <v>1</v>
      </c>
      <c r="I48" s="14">
        <f t="shared" si="9"/>
        <v>1</v>
      </c>
      <c r="J48" s="14">
        <f t="shared" si="10"/>
        <v>2</v>
      </c>
      <c r="K48" s="15" t="s">
        <v>420</v>
      </c>
    </row>
    <row r="49" spans="1:11" ht="24.75" customHeight="1" x14ac:dyDescent="0.2">
      <c r="A49" s="13" t="s">
        <v>421</v>
      </c>
      <c r="B49" s="14">
        <v>3</v>
      </c>
      <c r="C49" s="14">
        <v>0</v>
      </c>
      <c r="D49" s="14">
        <f t="shared" si="7"/>
        <v>3</v>
      </c>
      <c r="E49" s="14">
        <v>0</v>
      </c>
      <c r="F49" s="14">
        <v>0</v>
      </c>
      <c r="G49" s="14">
        <f t="shared" si="8"/>
        <v>0</v>
      </c>
      <c r="H49" s="14">
        <f t="shared" si="9"/>
        <v>3</v>
      </c>
      <c r="I49" s="14">
        <f t="shared" si="9"/>
        <v>0</v>
      </c>
      <c r="J49" s="14">
        <f t="shared" si="10"/>
        <v>3</v>
      </c>
      <c r="K49" s="15" t="s">
        <v>418</v>
      </c>
    </row>
    <row r="50" spans="1:11" ht="22.5" customHeight="1" x14ac:dyDescent="0.2">
      <c r="A50" s="13" t="s">
        <v>424</v>
      </c>
      <c r="B50" s="14">
        <v>1</v>
      </c>
      <c r="C50" s="14">
        <v>0</v>
      </c>
      <c r="D50" s="14">
        <f t="shared" si="7"/>
        <v>1</v>
      </c>
      <c r="E50" s="14">
        <v>0</v>
      </c>
      <c r="F50" s="14">
        <v>0</v>
      </c>
      <c r="G50" s="14">
        <f t="shared" si="8"/>
        <v>0</v>
      </c>
      <c r="H50" s="14">
        <f t="shared" si="9"/>
        <v>1</v>
      </c>
      <c r="I50" s="14">
        <f t="shared" si="9"/>
        <v>0</v>
      </c>
      <c r="J50" s="14">
        <f t="shared" si="10"/>
        <v>1</v>
      </c>
      <c r="K50" s="15" t="s">
        <v>425</v>
      </c>
    </row>
    <row r="51" spans="1:11" ht="22.5" customHeight="1" x14ac:dyDescent="0.2">
      <c r="A51" s="13" t="s">
        <v>452</v>
      </c>
      <c r="B51" s="14">
        <v>3</v>
      </c>
      <c r="C51" s="14">
        <v>0</v>
      </c>
      <c r="D51" s="14">
        <f t="shared" si="7"/>
        <v>3</v>
      </c>
      <c r="E51" s="14">
        <v>0</v>
      </c>
      <c r="F51" s="14">
        <v>0</v>
      </c>
      <c r="G51" s="14">
        <f t="shared" si="8"/>
        <v>0</v>
      </c>
      <c r="H51" s="14">
        <f t="shared" si="9"/>
        <v>3</v>
      </c>
      <c r="I51" s="14">
        <f t="shared" si="9"/>
        <v>0</v>
      </c>
      <c r="J51" s="14">
        <f t="shared" si="10"/>
        <v>3</v>
      </c>
      <c r="K51" s="15" t="s">
        <v>437</v>
      </c>
    </row>
    <row r="52" spans="1:11" ht="22.5" customHeight="1" x14ac:dyDescent="0.2">
      <c r="A52" s="13" t="s">
        <v>442</v>
      </c>
      <c r="B52" s="14">
        <f t="shared" ref="B52:J52" si="11">SUM(B46:B51)</f>
        <v>9</v>
      </c>
      <c r="C52" s="14">
        <f t="shared" si="11"/>
        <v>2</v>
      </c>
      <c r="D52" s="14">
        <f t="shared" si="11"/>
        <v>11</v>
      </c>
      <c r="E52" s="14">
        <f t="shared" si="11"/>
        <v>0</v>
      </c>
      <c r="F52" s="14">
        <f t="shared" si="11"/>
        <v>0</v>
      </c>
      <c r="G52" s="14">
        <f t="shared" si="11"/>
        <v>0</v>
      </c>
      <c r="H52" s="14">
        <f t="shared" si="11"/>
        <v>9</v>
      </c>
      <c r="I52" s="14">
        <f t="shared" si="11"/>
        <v>2</v>
      </c>
      <c r="J52" s="14">
        <f t="shared" si="11"/>
        <v>11</v>
      </c>
      <c r="K52" s="15" t="s">
        <v>443</v>
      </c>
    </row>
    <row r="53" spans="1:11" ht="24.75" customHeight="1" x14ac:dyDescent="0.2">
      <c r="A53" s="13" t="s">
        <v>446</v>
      </c>
      <c r="B53" s="14">
        <v>1</v>
      </c>
      <c r="C53" s="14">
        <v>1</v>
      </c>
      <c r="D53" s="14">
        <f>SUM(B53:C53)</f>
        <v>2</v>
      </c>
      <c r="E53" s="14">
        <v>0</v>
      </c>
      <c r="F53" s="14">
        <v>0</v>
      </c>
      <c r="G53" s="14">
        <f>SUM(E53:F53)</f>
        <v>0</v>
      </c>
      <c r="H53" s="14">
        <f>SUM(B53,E53)</f>
        <v>1</v>
      </c>
      <c r="I53" s="14">
        <f>SUM(C53,F53)</f>
        <v>1</v>
      </c>
      <c r="J53" s="14">
        <f>SUM(H53:I53)</f>
        <v>2</v>
      </c>
      <c r="K53" s="15" t="s">
        <v>141</v>
      </c>
    </row>
    <row r="54" spans="1:11" ht="22.5" customHeight="1" x14ac:dyDescent="0.2">
      <c r="A54" s="13" t="s">
        <v>447</v>
      </c>
      <c r="B54" s="14">
        <f t="shared" ref="B54:J54" si="12">SUM(B53:B53)</f>
        <v>1</v>
      </c>
      <c r="C54" s="14">
        <f t="shared" si="12"/>
        <v>1</v>
      </c>
      <c r="D54" s="14">
        <f t="shared" si="12"/>
        <v>2</v>
      </c>
      <c r="E54" s="14">
        <f t="shared" si="12"/>
        <v>0</v>
      </c>
      <c r="F54" s="14">
        <f t="shared" si="12"/>
        <v>0</v>
      </c>
      <c r="G54" s="14">
        <f t="shared" si="12"/>
        <v>0</v>
      </c>
      <c r="H54" s="14">
        <f t="shared" si="12"/>
        <v>1</v>
      </c>
      <c r="I54" s="14">
        <f t="shared" si="12"/>
        <v>1</v>
      </c>
      <c r="J54" s="14">
        <f t="shared" si="12"/>
        <v>2</v>
      </c>
      <c r="K54" s="15" t="s">
        <v>448</v>
      </c>
    </row>
    <row r="55" spans="1:11" ht="22.5" customHeight="1" thickBot="1" x14ac:dyDescent="0.25">
      <c r="A55" s="16" t="s">
        <v>61</v>
      </c>
      <c r="B55" s="17">
        <f t="shared" ref="B55:J55" si="13">SUM(B54,B52)</f>
        <v>10</v>
      </c>
      <c r="C55" s="17">
        <f t="shared" si="13"/>
        <v>3</v>
      </c>
      <c r="D55" s="17">
        <f t="shared" si="13"/>
        <v>13</v>
      </c>
      <c r="E55" s="17">
        <f t="shared" si="13"/>
        <v>0</v>
      </c>
      <c r="F55" s="17">
        <f t="shared" si="13"/>
        <v>0</v>
      </c>
      <c r="G55" s="17">
        <f t="shared" si="13"/>
        <v>0</v>
      </c>
      <c r="H55" s="17">
        <f t="shared" si="13"/>
        <v>10</v>
      </c>
      <c r="I55" s="17">
        <f t="shared" si="13"/>
        <v>3</v>
      </c>
      <c r="J55" s="17">
        <f t="shared" si="13"/>
        <v>13</v>
      </c>
      <c r="K55" s="18" t="s">
        <v>381</v>
      </c>
    </row>
    <row r="56" spans="1:11" ht="22.5" customHeight="1" thickBot="1" x14ac:dyDescent="0.25">
      <c r="A56" s="19" t="s">
        <v>151</v>
      </c>
      <c r="B56" s="20">
        <f t="shared" ref="B56:J56" si="14">SUM(B55,B27)</f>
        <v>3100</v>
      </c>
      <c r="C56" s="20">
        <f t="shared" si="14"/>
        <v>3419</v>
      </c>
      <c r="D56" s="20">
        <f t="shared" si="14"/>
        <v>6519</v>
      </c>
      <c r="E56" s="20">
        <f t="shared" si="14"/>
        <v>1</v>
      </c>
      <c r="F56" s="20">
        <f t="shared" si="14"/>
        <v>5</v>
      </c>
      <c r="G56" s="20">
        <f t="shared" si="14"/>
        <v>6</v>
      </c>
      <c r="H56" s="20">
        <f t="shared" si="14"/>
        <v>3101</v>
      </c>
      <c r="I56" s="20">
        <f t="shared" si="14"/>
        <v>3424</v>
      </c>
      <c r="J56" s="20">
        <f t="shared" si="14"/>
        <v>6525</v>
      </c>
      <c r="K56" s="21" t="s">
        <v>63</v>
      </c>
    </row>
    <row r="57" spans="1:11" ht="12" customHeight="1" thickTop="1" x14ac:dyDescent="0.2"/>
    <row r="58" spans="1:11" ht="18.75" customHeight="1" x14ac:dyDescent="0.2"/>
    <row r="59" spans="1:11" ht="29.25" customHeight="1" x14ac:dyDescent="0.2"/>
    <row r="60" spans="1:11" s="76" customFormat="1" ht="18" customHeight="1" x14ac:dyDescent="0.2"/>
    <row r="61" spans="1:11" s="87" customFormat="1" ht="18" customHeight="1" x14ac:dyDescent="0.2"/>
    <row r="62" spans="1:11" s="87" customFormat="1" ht="18" customHeight="1" x14ac:dyDescent="0.2"/>
    <row r="63" spans="1:11" s="87" customFormat="1" ht="18" customHeight="1" x14ac:dyDescent="0.2"/>
    <row r="64" spans="1:11" s="87" customFormat="1" ht="18" customHeight="1" x14ac:dyDescent="0.2"/>
    <row r="65" spans="1:11" s="87" customFormat="1" ht="18" customHeight="1" x14ac:dyDescent="0.2"/>
    <row r="66" spans="1:11" s="87" customFormat="1" ht="18" customHeight="1" x14ac:dyDescent="0.2"/>
    <row r="67" spans="1:11" s="76" customFormat="1" ht="18" customHeight="1" x14ac:dyDescent="0.2"/>
    <row r="68" spans="1:11" s="76" customFormat="1" ht="18" customHeight="1" x14ac:dyDescent="0.2"/>
    <row r="69" spans="1:11" s="76" customFormat="1" ht="18" customHeight="1" x14ac:dyDescent="0.2"/>
    <row r="70" spans="1:11" s="87" customFormat="1" ht="18" customHeight="1" x14ac:dyDescent="0.2"/>
    <row r="71" spans="1:11" s="87" customFormat="1" ht="18" customHeight="1" x14ac:dyDescent="0.2"/>
    <row r="72" spans="1:11" s="87" customFormat="1" ht="18" customHeight="1" x14ac:dyDescent="0.2"/>
    <row r="73" spans="1:11" s="87" customFormat="1" ht="18" customHeight="1" x14ac:dyDescent="0.2"/>
    <row r="74" spans="1:11" s="87" customFormat="1" ht="18" customHeight="1" x14ac:dyDescent="0.2"/>
    <row r="75" spans="1:11" s="76" customFormat="1" ht="18" customHeight="1" x14ac:dyDescent="0.2"/>
    <row r="76" spans="1:11" ht="23.25" customHeight="1" x14ac:dyDescent="0.2">
      <c r="A76" s="118" t="s">
        <v>1544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</row>
    <row r="77" spans="1:11" ht="32.25" customHeight="1" x14ac:dyDescent="0.25">
      <c r="A77" s="114" t="s">
        <v>486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</row>
    <row r="78" spans="1:11" ht="17.25" customHeight="1" thickBot="1" x14ac:dyDescent="0.3">
      <c r="A78" s="4" t="s">
        <v>1545</v>
      </c>
      <c r="K78" s="25" t="s">
        <v>485</v>
      </c>
    </row>
    <row r="79" spans="1:11" ht="18.75" customHeight="1" thickTop="1" x14ac:dyDescent="0.25">
      <c r="A79" s="111" t="s">
        <v>413</v>
      </c>
      <c r="B79" s="110" t="s">
        <v>1</v>
      </c>
      <c r="C79" s="110"/>
      <c r="D79" s="110"/>
      <c r="E79" s="110" t="s">
        <v>2</v>
      </c>
      <c r="F79" s="110"/>
      <c r="G79" s="110"/>
      <c r="H79" s="110" t="s">
        <v>3</v>
      </c>
      <c r="I79" s="110"/>
      <c r="J79" s="110"/>
      <c r="K79" s="111" t="s">
        <v>414</v>
      </c>
    </row>
    <row r="80" spans="1:11" ht="18" customHeight="1" x14ac:dyDescent="0.25">
      <c r="A80" s="112"/>
      <c r="B80" s="109" t="s">
        <v>5</v>
      </c>
      <c r="C80" s="109"/>
      <c r="D80" s="109"/>
      <c r="E80" s="109" t="s">
        <v>6</v>
      </c>
      <c r="F80" s="109"/>
      <c r="G80" s="109"/>
      <c r="H80" s="109" t="s">
        <v>7</v>
      </c>
      <c r="I80" s="109"/>
      <c r="J80" s="109"/>
      <c r="K80" s="112"/>
    </row>
    <row r="81" spans="1:11" ht="18.75" customHeight="1" x14ac:dyDescent="0.25">
      <c r="A81" s="112"/>
      <c r="B81" s="5" t="s">
        <v>8</v>
      </c>
      <c r="C81" s="5" t="s">
        <v>67</v>
      </c>
      <c r="D81" s="5" t="s">
        <v>10</v>
      </c>
      <c r="E81" s="5" t="s">
        <v>8</v>
      </c>
      <c r="F81" s="5" t="s">
        <v>67</v>
      </c>
      <c r="G81" s="5" t="s">
        <v>10</v>
      </c>
      <c r="H81" s="5" t="s">
        <v>8</v>
      </c>
      <c r="I81" s="5" t="s">
        <v>67</v>
      </c>
      <c r="J81" s="5" t="s">
        <v>10</v>
      </c>
      <c r="K81" s="112"/>
    </row>
    <row r="82" spans="1:11" ht="18.75" customHeight="1" thickBot="1" x14ac:dyDescent="0.3">
      <c r="A82" s="113"/>
      <c r="B82" s="6" t="s">
        <v>11</v>
      </c>
      <c r="C82" s="6" t="s">
        <v>12</v>
      </c>
      <c r="D82" s="6" t="s">
        <v>7</v>
      </c>
      <c r="E82" s="6" t="s">
        <v>11</v>
      </c>
      <c r="F82" s="6" t="s">
        <v>12</v>
      </c>
      <c r="G82" s="6" t="s">
        <v>7</v>
      </c>
      <c r="H82" s="6" t="s">
        <v>11</v>
      </c>
      <c r="I82" s="6" t="s">
        <v>12</v>
      </c>
      <c r="J82" s="6" t="s">
        <v>7</v>
      </c>
      <c r="K82" s="113"/>
    </row>
    <row r="83" spans="1:11" ht="15.75" customHeight="1" x14ac:dyDescent="0.2">
      <c r="A83" s="13" t="s">
        <v>13</v>
      </c>
      <c r="B83" s="14"/>
      <c r="C83" s="14"/>
      <c r="D83" s="14"/>
      <c r="E83" s="14"/>
      <c r="F83" s="14"/>
      <c r="G83" s="14"/>
      <c r="H83" s="14"/>
      <c r="I83" s="14"/>
      <c r="J83" s="14"/>
      <c r="K83" s="15" t="s">
        <v>14</v>
      </c>
    </row>
    <row r="84" spans="1:11" ht="15.75" customHeight="1" x14ac:dyDescent="0.2">
      <c r="A84" s="13" t="s">
        <v>415</v>
      </c>
      <c r="B84" s="14">
        <v>303</v>
      </c>
      <c r="C84" s="14">
        <v>128</v>
      </c>
      <c r="D84" s="14">
        <f>SUM(B84:C84)</f>
        <v>431</v>
      </c>
      <c r="E84" s="14">
        <v>0</v>
      </c>
      <c r="F84" s="14">
        <v>0</v>
      </c>
      <c r="G84" s="14">
        <f>SUM(E84:F84)</f>
        <v>0</v>
      </c>
      <c r="H84" s="14">
        <f>SUM(B84,E84)</f>
        <v>303</v>
      </c>
      <c r="I84" s="14">
        <f>SUM(C84,F84)</f>
        <v>128</v>
      </c>
      <c r="J84" s="14">
        <f>SUM(H84:I84)</f>
        <v>431</v>
      </c>
      <c r="K84" s="15" t="s">
        <v>416</v>
      </c>
    </row>
    <row r="85" spans="1:11" ht="15.75" customHeight="1" x14ac:dyDescent="0.2">
      <c r="A85" s="13" t="s">
        <v>417</v>
      </c>
      <c r="B85" s="14">
        <v>267</v>
      </c>
      <c r="C85" s="14">
        <v>142</v>
      </c>
      <c r="D85" s="14">
        <f t="shared" ref="D85:D97" si="15">SUM(B85:C85)</f>
        <v>409</v>
      </c>
      <c r="E85" s="14">
        <v>0</v>
      </c>
      <c r="F85" s="14">
        <v>0</v>
      </c>
      <c r="G85" s="14">
        <f t="shared" ref="G85:G97" si="16">SUM(E85:F85)</f>
        <v>0</v>
      </c>
      <c r="H85" s="14">
        <f t="shared" ref="H85:I97" si="17">SUM(B85,E85)</f>
        <v>267</v>
      </c>
      <c r="I85" s="14">
        <f t="shared" si="17"/>
        <v>142</v>
      </c>
      <c r="J85" s="14">
        <f t="shared" ref="J85:J97" si="18">SUM(H85:I85)</f>
        <v>409</v>
      </c>
      <c r="K85" s="15" t="s">
        <v>418</v>
      </c>
    </row>
    <row r="86" spans="1:11" ht="15.75" customHeight="1" x14ac:dyDescent="0.2">
      <c r="A86" s="13" t="s">
        <v>419</v>
      </c>
      <c r="B86" s="14">
        <v>346</v>
      </c>
      <c r="C86" s="14">
        <v>308</v>
      </c>
      <c r="D86" s="14">
        <f t="shared" si="15"/>
        <v>654</v>
      </c>
      <c r="E86" s="14">
        <v>0</v>
      </c>
      <c r="F86" s="14">
        <v>1</v>
      </c>
      <c r="G86" s="14">
        <f t="shared" si="16"/>
        <v>1</v>
      </c>
      <c r="H86" s="14">
        <f t="shared" si="17"/>
        <v>346</v>
      </c>
      <c r="I86" s="14">
        <f t="shared" si="17"/>
        <v>309</v>
      </c>
      <c r="J86" s="14">
        <f t="shared" si="18"/>
        <v>655</v>
      </c>
      <c r="K86" s="15" t="s">
        <v>420</v>
      </c>
    </row>
    <row r="87" spans="1:11" ht="15.75" customHeight="1" x14ac:dyDescent="0.2">
      <c r="A87" s="13" t="s">
        <v>421</v>
      </c>
      <c r="B87" s="14">
        <v>253</v>
      </c>
      <c r="C87" s="14">
        <v>243</v>
      </c>
      <c r="D87" s="14">
        <f t="shared" si="15"/>
        <v>496</v>
      </c>
      <c r="E87" s="14">
        <v>0</v>
      </c>
      <c r="F87" s="14">
        <v>1</v>
      </c>
      <c r="G87" s="14">
        <f t="shared" si="16"/>
        <v>1</v>
      </c>
      <c r="H87" s="14">
        <f t="shared" si="17"/>
        <v>253</v>
      </c>
      <c r="I87" s="14">
        <f t="shared" si="17"/>
        <v>244</v>
      </c>
      <c r="J87" s="14">
        <f t="shared" si="18"/>
        <v>497</v>
      </c>
      <c r="K87" s="15" t="s">
        <v>418</v>
      </c>
    </row>
    <row r="88" spans="1:11" ht="15.75" customHeight="1" x14ac:dyDescent="0.2">
      <c r="A88" s="13" t="s">
        <v>422</v>
      </c>
      <c r="B88" s="14">
        <v>135</v>
      </c>
      <c r="C88" s="14">
        <v>241</v>
      </c>
      <c r="D88" s="14">
        <f t="shared" si="15"/>
        <v>376</v>
      </c>
      <c r="E88" s="14">
        <v>0</v>
      </c>
      <c r="F88" s="14">
        <v>0</v>
      </c>
      <c r="G88" s="14">
        <f t="shared" si="16"/>
        <v>0</v>
      </c>
      <c r="H88" s="14">
        <f t="shared" si="17"/>
        <v>135</v>
      </c>
      <c r="I88" s="14">
        <f t="shared" si="17"/>
        <v>241</v>
      </c>
      <c r="J88" s="14">
        <f t="shared" si="18"/>
        <v>376</v>
      </c>
      <c r="K88" s="15" t="s">
        <v>423</v>
      </c>
    </row>
    <row r="89" spans="1:11" ht="15.75" customHeight="1" x14ac:dyDescent="0.2">
      <c r="A89" s="13" t="s">
        <v>424</v>
      </c>
      <c r="B89" s="14">
        <v>156</v>
      </c>
      <c r="C89" s="14">
        <v>256</v>
      </c>
      <c r="D89" s="14">
        <f t="shared" si="15"/>
        <v>412</v>
      </c>
      <c r="E89" s="14">
        <v>0</v>
      </c>
      <c r="F89" s="14">
        <v>0</v>
      </c>
      <c r="G89" s="14">
        <f t="shared" si="16"/>
        <v>0</v>
      </c>
      <c r="H89" s="14">
        <f t="shared" si="17"/>
        <v>156</v>
      </c>
      <c r="I89" s="14">
        <f t="shared" si="17"/>
        <v>256</v>
      </c>
      <c r="J89" s="14">
        <f t="shared" si="18"/>
        <v>412</v>
      </c>
      <c r="K89" s="15" t="s">
        <v>425</v>
      </c>
    </row>
    <row r="90" spans="1:11" ht="18" customHeight="1" x14ac:dyDescent="0.2">
      <c r="A90" s="13" t="s">
        <v>426</v>
      </c>
      <c r="B90" s="14">
        <v>165</v>
      </c>
      <c r="C90" s="14">
        <v>102</v>
      </c>
      <c r="D90" s="14">
        <f t="shared" si="15"/>
        <v>267</v>
      </c>
      <c r="E90" s="14">
        <v>0</v>
      </c>
      <c r="F90" s="14">
        <v>0</v>
      </c>
      <c r="G90" s="14">
        <f t="shared" si="16"/>
        <v>0</v>
      </c>
      <c r="H90" s="14">
        <f t="shared" si="17"/>
        <v>165</v>
      </c>
      <c r="I90" s="14">
        <f t="shared" si="17"/>
        <v>102</v>
      </c>
      <c r="J90" s="14">
        <f t="shared" si="18"/>
        <v>267</v>
      </c>
      <c r="K90" s="15" t="s">
        <v>427</v>
      </c>
    </row>
    <row r="91" spans="1:11" ht="18" customHeight="1" x14ac:dyDescent="0.2">
      <c r="A91" s="13" t="s">
        <v>428</v>
      </c>
      <c r="B91" s="14">
        <v>72</v>
      </c>
      <c r="C91" s="14">
        <v>142</v>
      </c>
      <c r="D91" s="14">
        <f t="shared" si="15"/>
        <v>214</v>
      </c>
      <c r="E91" s="14">
        <v>0</v>
      </c>
      <c r="F91" s="14">
        <v>0</v>
      </c>
      <c r="G91" s="14">
        <f t="shared" si="16"/>
        <v>0</v>
      </c>
      <c r="H91" s="14">
        <f t="shared" si="17"/>
        <v>72</v>
      </c>
      <c r="I91" s="14">
        <f t="shared" si="17"/>
        <v>142</v>
      </c>
      <c r="J91" s="14">
        <f t="shared" si="18"/>
        <v>214</v>
      </c>
      <c r="K91" s="15" t="s">
        <v>429</v>
      </c>
    </row>
    <row r="92" spans="1:11" ht="18" customHeight="1" x14ac:dyDescent="0.2">
      <c r="A92" s="13" t="s">
        <v>430</v>
      </c>
      <c r="B92" s="14">
        <v>56</v>
      </c>
      <c r="C92" s="14">
        <v>95</v>
      </c>
      <c r="D92" s="14">
        <f t="shared" si="15"/>
        <v>151</v>
      </c>
      <c r="E92" s="14">
        <v>0</v>
      </c>
      <c r="F92" s="14">
        <v>1</v>
      </c>
      <c r="G92" s="14">
        <f t="shared" si="16"/>
        <v>1</v>
      </c>
      <c r="H92" s="14">
        <f t="shared" si="17"/>
        <v>56</v>
      </c>
      <c r="I92" s="14">
        <f t="shared" si="17"/>
        <v>96</v>
      </c>
      <c r="J92" s="14">
        <f t="shared" si="18"/>
        <v>152</v>
      </c>
      <c r="K92" s="15" t="s">
        <v>431</v>
      </c>
    </row>
    <row r="93" spans="1:11" ht="18" customHeight="1" x14ac:dyDescent="0.2">
      <c r="A93" s="13" t="s">
        <v>432</v>
      </c>
      <c r="B93" s="14">
        <v>39</v>
      </c>
      <c r="C93" s="14">
        <v>176</v>
      </c>
      <c r="D93" s="14">
        <f t="shared" si="15"/>
        <v>215</v>
      </c>
      <c r="E93" s="14">
        <v>0</v>
      </c>
      <c r="F93" s="14">
        <v>0</v>
      </c>
      <c r="G93" s="14">
        <f t="shared" si="16"/>
        <v>0</v>
      </c>
      <c r="H93" s="14">
        <f t="shared" si="17"/>
        <v>39</v>
      </c>
      <c r="I93" s="14">
        <f t="shared" si="17"/>
        <v>176</v>
      </c>
      <c r="J93" s="14">
        <f t="shared" si="18"/>
        <v>215</v>
      </c>
      <c r="K93" s="15" t="s">
        <v>433</v>
      </c>
    </row>
    <row r="94" spans="1:11" ht="18" customHeight="1" x14ac:dyDescent="0.2">
      <c r="A94" s="13" t="s">
        <v>434</v>
      </c>
      <c r="B94" s="14">
        <v>60</v>
      </c>
      <c r="C94" s="14">
        <v>153</v>
      </c>
      <c r="D94" s="14">
        <f t="shared" si="15"/>
        <v>213</v>
      </c>
      <c r="E94" s="14">
        <v>1</v>
      </c>
      <c r="F94" s="14">
        <v>1</v>
      </c>
      <c r="G94" s="14">
        <f t="shared" si="16"/>
        <v>2</v>
      </c>
      <c r="H94" s="14">
        <f t="shared" si="17"/>
        <v>61</v>
      </c>
      <c r="I94" s="14">
        <f t="shared" si="17"/>
        <v>154</v>
      </c>
      <c r="J94" s="14">
        <f t="shared" si="18"/>
        <v>215</v>
      </c>
      <c r="K94" s="15" t="s">
        <v>435</v>
      </c>
    </row>
    <row r="95" spans="1:11" ht="18" customHeight="1" x14ac:dyDescent="0.2">
      <c r="A95" s="13" t="s">
        <v>436</v>
      </c>
      <c r="B95" s="14">
        <v>127</v>
      </c>
      <c r="C95" s="14">
        <v>68</v>
      </c>
      <c r="D95" s="14">
        <f t="shared" si="15"/>
        <v>195</v>
      </c>
      <c r="E95" s="14">
        <v>0</v>
      </c>
      <c r="F95" s="14">
        <v>0</v>
      </c>
      <c r="G95" s="14">
        <f t="shared" si="16"/>
        <v>0</v>
      </c>
      <c r="H95" s="14">
        <f t="shared" si="17"/>
        <v>127</v>
      </c>
      <c r="I95" s="14">
        <f t="shared" si="17"/>
        <v>68</v>
      </c>
      <c r="J95" s="14">
        <f t="shared" si="18"/>
        <v>195</v>
      </c>
      <c r="K95" s="15" t="s">
        <v>437</v>
      </c>
    </row>
    <row r="96" spans="1:11" ht="18" customHeight="1" x14ac:dyDescent="0.2">
      <c r="A96" s="13" t="s">
        <v>438</v>
      </c>
      <c r="B96" s="14">
        <v>13</v>
      </c>
      <c r="C96" s="14">
        <v>26</v>
      </c>
      <c r="D96" s="14">
        <f t="shared" si="15"/>
        <v>39</v>
      </c>
      <c r="E96" s="14">
        <v>0</v>
      </c>
      <c r="F96" s="14">
        <v>0</v>
      </c>
      <c r="G96" s="14">
        <f t="shared" si="16"/>
        <v>0</v>
      </c>
      <c r="H96" s="14">
        <f t="shared" si="17"/>
        <v>13</v>
      </c>
      <c r="I96" s="14">
        <f t="shared" si="17"/>
        <v>26</v>
      </c>
      <c r="J96" s="14">
        <f t="shared" si="18"/>
        <v>39</v>
      </c>
      <c r="K96" s="15" t="s">
        <v>439</v>
      </c>
    </row>
    <row r="97" spans="1:11" ht="18" customHeight="1" x14ac:dyDescent="0.2">
      <c r="A97" s="13" t="s">
        <v>440</v>
      </c>
      <c r="B97" s="14">
        <v>14</v>
      </c>
      <c r="C97" s="14">
        <v>20</v>
      </c>
      <c r="D97" s="14">
        <f t="shared" si="15"/>
        <v>34</v>
      </c>
      <c r="E97" s="14">
        <v>0</v>
      </c>
      <c r="F97" s="14">
        <v>0</v>
      </c>
      <c r="G97" s="14">
        <f t="shared" si="16"/>
        <v>0</v>
      </c>
      <c r="H97" s="14">
        <f t="shared" si="17"/>
        <v>14</v>
      </c>
      <c r="I97" s="14">
        <f t="shared" si="17"/>
        <v>20</v>
      </c>
      <c r="J97" s="14">
        <f t="shared" si="18"/>
        <v>34</v>
      </c>
      <c r="K97" s="15" t="s">
        <v>441</v>
      </c>
    </row>
    <row r="98" spans="1:11" ht="18" customHeight="1" x14ac:dyDescent="0.2">
      <c r="A98" s="13" t="s">
        <v>442</v>
      </c>
      <c r="B98" s="14">
        <f>SUM(B84:B97)</f>
        <v>2006</v>
      </c>
      <c r="C98" s="14">
        <f t="shared" ref="C98:F98" si="19">SUM(C84:C97)</f>
        <v>2100</v>
      </c>
      <c r="D98" s="14">
        <f t="shared" si="19"/>
        <v>4106</v>
      </c>
      <c r="E98" s="14">
        <f t="shared" si="19"/>
        <v>1</v>
      </c>
      <c r="F98" s="14">
        <f t="shared" si="19"/>
        <v>4</v>
      </c>
      <c r="G98" s="14">
        <f>SUM(G84:G97)</f>
        <v>5</v>
      </c>
      <c r="H98" s="14">
        <f>SUM(H84:H97)</f>
        <v>2007</v>
      </c>
      <c r="I98" s="14">
        <f>SUM(I84:I97)</f>
        <v>2104</v>
      </c>
      <c r="J98" s="14">
        <f>SUM(J84:J97)</f>
        <v>4111</v>
      </c>
      <c r="K98" s="15" t="s">
        <v>443</v>
      </c>
    </row>
    <row r="99" spans="1:11" ht="18" customHeight="1" x14ac:dyDescent="0.2">
      <c r="A99" s="13" t="s">
        <v>444</v>
      </c>
      <c r="B99" s="14">
        <v>239</v>
      </c>
      <c r="C99" s="14">
        <v>511</v>
      </c>
      <c r="D99" s="14">
        <f>SUM(B99:C99)</f>
        <v>750</v>
      </c>
      <c r="E99" s="14">
        <v>0</v>
      </c>
      <c r="F99" s="14">
        <v>0</v>
      </c>
      <c r="G99" s="14">
        <f>SUM(E99:F99)</f>
        <v>0</v>
      </c>
      <c r="H99" s="14">
        <f>SUM(B99,E99)</f>
        <v>239</v>
      </c>
      <c r="I99" s="14">
        <f>SUM(C99,F99)</f>
        <v>511</v>
      </c>
      <c r="J99" s="14">
        <f>SUM(H99:I99)</f>
        <v>750</v>
      </c>
      <c r="K99" s="15" t="s">
        <v>445</v>
      </c>
    </row>
    <row r="100" spans="1:11" ht="18" customHeight="1" x14ac:dyDescent="0.2">
      <c r="A100" s="13" t="s">
        <v>446</v>
      </c>
      <c r="B100" s="14">
        <v>199</v>
      </c>
      <c r="C100" s="14">
        <v>382</v>
      </c>
      <c r="D100" s="14">
        <f>SUM(B100:C100)</f>
        <v>581</v>
      </c>
      <c r="E100" s="14">
        <v>0</v>
      </c>
      <c r="F100" s="14">
        <v>1</v>
      </c>
      <c r="G100" s="14">
        <f>SUM(E100:F100)</f>
        <v>1</v>
      </c>
      <c r="H100" s="14">
        <f>SUM(B100,E100)</f>
        <v>199</v>
      </c>
      <c r="I100" s="14">
        <f>SUM(C100,F100)</f>
        <v>383</v>
      </c>
      <c r="J100" s="14">
        <f>SUM(H100:I100)</f>
        <v>582</v>
      </c>
      <c r="K100" s="15" t="s">
        <v>141</v>
      </c>
    </row>
    <row r="101" spans="1:11" ht="18" customHeight="1" x14ac:dyDescent="0.2">
      <c r="A101" s="13" t="s">
        <v>447</v>
      </c>
      <c r="B101" s="67">
        <f>SUM(B99:B100)</f>
        <v>438</v>
      </c>
      <c r="C101" s="67">
        <f t="shared" ref="C101:J101" si="20">SUM(C99:C100)</f>
        <v>893</v>
      </c>
      <c r="D101" s="67">
        <f t="shared" si="20"/>
        <v>1331</v>
      </c>
      <c r="E101" s="67">
        <f t="shared" si="20"/>
        <v>0</v>
      </c>
      <c r="F101" s="67">
        <f t="shared" si="20"/>
        <v>1</v>
      </c>
      <c r="G101" s="67">
        <f t="shared" si="20"/>
        <v>1</v>
      </c>
      <c r="H101" s="67">
        <f t="shared" si="20"/>
        <v>438</v>
      </c>
      <c r="I101" s="67">
        <f t="shared" si="20"/>
        <v>894</v>
      </c>
      <c r="J101" s="67">
        <f t="shared" si="20"/>
        <v>1332</v>
      </c>
      <c r="K101" s="15" t="s">
        <v>448</v>
      </c>
    </row>
    <row r="102" spans="1:11" ht="18" customHeight="1" x14ac:dyDescent="0.2">
      <c r="A102" s="13" t="s">
        <v>56</v>
      </c>
      <c r="B102" s="67">
        <f>SUM(B101,B98)</f>
        <v>2444</v>
      </c>
      <c r="C102" s="67">
        <f t="shared" ref="C102:J102" si="21">SUM(C101,C98)</f>
        <v>2993</v>
      </c>
      <c r="D102" s="67">
        <f t="shared" si="21"/>
        <v>5437</v>
      </c>
      <c r="E102" s="67">
        <f t="shared" si="21"/>
        <v>1</v>
      </c>
      <c r="F102" s="67">
        <f t="shared" si="21"/>
        <v>5</v>
      </c>
      <c r="G102" s="67">
        <f t="shared" si="21"/>
        <v>6</v>
      </c>
      <c r="H102" s="67">
        <f t="shared" si="21"/>
        <v>2445</v>
      </c>
      <c r="I102" s="67">
        <f t="shared" si="21"/>
        <v>2998</v>
      </c>
      <c r="J102" s="67">
        <f t="shared" si="21"/>
        <v>5443</v>
      </c>
      <c r="K102" s="15" t="s">
        <v>379</v>
      </c>
    </row>
    <row r="103" spans="1:11" ht="21.75" customHeight="1" x14ac:dyDescent="0.2">
      <c r="A103" s="13" t="s">
        <v>58</v>
      </c>
      <c r="B103" s="67"/>
      <c r="C103" s="67"/>
      <c r="D103" s="67"/>
      <c r="E103" s="67"/>
      <c r="F103" s="67"/>
      <c r="G103" s="67"/>
      <c r="H103" s="67"/>
      <c r="I103" s="67"/>
      <c r="J103" s="67"/>
      <c r="K103" s="15" t="s">
        <v>380</v>
      </c>
    </row>
    <row r="104" spans="1:11" ht="15.75" customHeight="1" x14ac:dyDescent="0.2">
      <c r="A104" s="13" t="s">
        <v>417</v>
      </c>
      <c r="B104" s="67">
        <v>0</v>
      </c>
      <c r="C104" s="67">
        <v>1</v>
      </c>
      <c r="D104" s="67">
        <f t="shared" ref="D104:D107" si="22">SUM(B104:C104)</f>
        <v>1</v>
      </c>
      <c r="E104" s="67">
        <v>0</v>
      </c>
      <c r="F104" s="67">
        <v>0</v>
      </c>
      <c r="G104" s="67">
        <f t="shared" ref="G104:G107" si="23">SUM(E104:F104)</f>
        <v>0</v>
      </c>
      <c r="H104" s="67">
        <f t="shared" ref="H104:I107" si="24">SUM(B104,E104)</f>
        <v>0</v>
      </c>
      <c r="I104" s="67">
        <f t="shared" si="24"/>
        <v>1</v>
      </c>
      <c r="J104" s="67">
        <f t="shared" ref="J104:J107" si="25">SUM(H104:I104)</f>
        <v>1</v>
      </c>
      <c r="K104" s="15" t="s">
        <v>418</v>
      </c>
    </row>
    <row r="105" spans="1:11" ht="15.75" customHeight="1" x14ac:dyDescent="0.2">
      <c r="A105" s="13" t="s">
        <v>419</v>
      </c>
      <c r="B105" s="14">
        <v>0</v>
      </c>
      <c r="C105" s="14">
        <v>1</v>
      </c>
      <c r="D105" s="14">
        <f t="shared" si="22"/>
        <v>1</v>
      </c>
      <c r="E105" s="14">
        <v>0</v>
      </c>
      <c r="F105" s="14">
        <v>0</v>
      </c>
      <c r="G105" s="14">
        <f t="shared" si="23"/>
        <v>0</v>
      </c>
      <c r="H105" s="14">
        <f t="shared" si="24"/>
        <v>0</v>
      </c>
      <c r="I105" s="14">
        <f t="shared" si="24"/>
        <v>1</v>
      </c>
      <c r="J105" s="14">
        <f t="shared" si="25"/>
        <v>1</v>
      </c>
      <c r="K105" s="15" t="s">
        <v>420</v>
      </c>
    </row>
    <row r="106" spans="1:11" ht="15.75" customHeight="1" x14ac:dyDescent="0.2">
      <c r="A106" s="13" t="s">
        <v>421</v>
      </c>
      <c r="B106" s="14">
        <v>3</v>
      </c>
      <c r="C106" s="14">
        <v>0</v>
      </c>
      <c r="D106" s="14">
        <f t="shared" si="22"/>
        <v>3</v>
      </c>
      <c r="E106" s="14">
        <v>0</v>
      </c>
      <c r="F106" s="14">
        <v>0</v>
      </c>
      <c r="G106" s="14">
        <f t="shared" si="23"/>
        <v>0</v>
      </c>
      <c r="H106" s="14">
        <f t="shared" si="24"/>
        <v>3</v>
      </c>
      <c r="I106" s="14">
        <f t="shared" si="24"/>
        <v>0</v>
      </c>
      <c r="J106" s="14">
        <f t="shared" si="25"/>
        <v>3</v>
      </c>
      <c r="K106" s="15" t="s">
        <v>418</v>
      </c>
    </row>
    <row r="107" spans="1:11" ht="15.75" customHeight="1" x14ac:dyDescent="0.2">
      <c r="A107" s="13" t="s">
        <v>434</v>
      </c>
      <c r="B107" s="14">
        <v>1</v>
      </c>
      <c r="C107" s="14">
        <v>0</v>
      </c>
      <c r="D107" s="14">
        <f t="shared" si="22"/>
        <v>1</v>
      </c>
      <c r="E107" s="14">
        <v>0</v>
      </c>
      <c r="F107" s="14">
        <v>0</v>
      </c>
      <c r="G107" s="14">
        <f t="shared" si="23"/>
        <v>0</v>
      </c>
      <c r="H107" s="14">
        <f t="shared" si="24"/>
        <v>1</v>
      </c>
      <c r="I107" s="14">
        <f t="shared" si="24"/>
        <v>0</v>
      </c>
      <c r="J107" s="14">
        <f t="shared" si="25"/>
        <v>1</v>
      </c>
      <c r="K107" s="15" t="s">
        <v>435</v>
      </c>
    </row>
    <row r="108" spans="1:11" ht="15.75" customHeight="1" x14ac:dyDescent="0.2">
      <c r="A108" s="13" t="s">
        <v>442</v>
      </c>
      <c r="B108" s="14">
        <f t="shared" ref="B108:J108" si="26">SUM(B104:B107)</f>
        <v>4</v>
      </c>
      <c r="C108" s="14">
        <f t="shared" si="26"/>
        <v>2</v>
      </c>
      <c r="D108" s="14">
        <f t="shared" si="26"/>
        <v>6</v>
      </c>
      <c r="E108" s="14">
        <f t="shared" si="26"/>
        <v>0</v>
      </c>
      <c r="F108" s="14">
        <f t="shared" si="26"/>
        <v>0</v>
      </c>
      <c r="G108" s="14">
        <f t="shared" si="26"/>
        <v>0</v>
      </c>
      <c r="H108" s="14">
        <f t="shared" si="26"/>
        <v>4</v>
      </c>
      <c r="I108" s="14">
        <f t="shared" si="26"/>
        <v>2</v>
      </c>
      <c r="J108" s="14">
        <f t="shared" si="26"/>
        <v>6</v>
      </c>
      <c r="K108" s="15" t="s">
        <v>443</v>
      </c>
    </row>
    <row r="109" spans="1:11" ht="15.75" customHeight="1" thickBot="1" x14ac:dyDescent="0.25">
      <c r="A109" s="13" t="s">
        <v>61</v>
      </c>
      <c r="B109" s="14">
        <f>SUM(B108)</f>
        <v>4</v>
      </c>
      <c r="C109" s="14">
        <f t="shared" ref="C109:J109" si="27">SUM(C108)</f>
        <v>2</v>
      </c>
      <c r="D109" s="14">
        <f t="shared" si="27"/>
        <v>6</v>
      </c>
      <c r="E109" s="14">
        <f t="shared" si="27"/>
        <v>0</v>
      </c>
      <c r="F109" s="14">
        <f t="shared" si="27"/>
        <v>0</v>
      </c>
      <c r="G109" s="14">
        <f t="shared" si="27"/>
        <v>0</v>
      </c>
      <c r="H109" s="14">
        <f t="shared" si="27"/>
        <v>4</v>
      </c>
      <c r="I109" s="14">
        <f t="shared" si="27"/>
        <v>2</v>
      </c>
      <c r="J109" s="14">
        <f t="shared" si="27"/>
        <v>6</v>
      </c>
      <c r="K109" s="15" t="s">
        <v>381</v>
      </c>
    </row>
    <row r="110" spans="1:11" ht="15.75" customHeight="1" thickBot="1" x14ac:dyDescent="0.25">
      <c r="A110" s="19" t="s">
        <v>151</v>
      </c>
      <c r="B110" s="20">
        <f t="shared" ref="B110:J110" si="28">SUM(B109,B102)</f>
        <v>2448</v>
      </c>
      <c r="C110" s="20">
        <f t="shared" si="28"/>
        <v>2995</v>
      </c>
      <c r="D110" s="20">
        <f t="shared" si="28"/>
        <v>5443</v>
      </c>
      <c r="E110" s="20">
        <f t="shared" si="28"/>
        <v>1</v>
      </c>
      <c r="F110" s="20">
        <f t="shared" si="28"/>
        <v>5</v>
      </c>
      <c r="G110" s="20">
        <f t="shared" si="28"/>
        <v>6</v>
      </c>
      <c r="H110" s="20">
        <f t="shared" si="28"/>
        <v>2449</v>
      </c>
      <c r="I110" s="20">
        <f t="shared" si="28"/>
        <v>3000</v>
      </c>
      <c r="J110" s="20">
        <f t="shared" si="28"/>
        <v>5449</v>
      </c>
      <c r="K110" s="21" t="s">
        <v>63</v>
      </c>
    </row>
    <row r="111" spans="1:11" ht="15" thickTop="1" x14ac:dyDescent="0.2"/>
  </sheetData>
  <mergeCells count="28">
    <mergeCell ref="E42:G42"/>
    <mergeCell ref="H42:J42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E80:G80"/>
    <mergeCell ref="H80:J80"/>
    <mergeCell ref="A41:A44"/>
    <mergeCell ref="B41:D41"/>
    <mergeCell ref="E41:G41"/>
    <mergeCell ref="H41:J41"/>
    <mergeCell ref="A76:K76"/>
    <mergeCell ref="A77:K77"/>
    <mergeCell ref="A79:A82"/>
    <mergeCell ref="B79:D79"/>
    <mergeCell ref="E79:G79"/>
    <mergeCell ref="H79:J79"/>
    <mergeCell ref="K79:K82"/>
    <mergeCell ref="B80:D80"/>
    <mergeCell ref="K41:K44"/>
    <mergeCell ref="B42:D42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87"/>
  <sheetViews>
    <sheetView rightToLeft="1" view="pageBreakPreview" topLeftCell="A58" zoomScale="80" zoomScaleSheetLayoutView="80" workbookViewId="0">
      <selection sqref="A1:K1"/>
    </sheetView>
  </sheetViews>
  <sheetFormatPr defaultRowHeight="14.25" x14ac:dyDescent="0.2"/>
  <cols>
    <col min="1" max="1" width="30" customWidth="1"/>
    <col min="2" max="10" width="8.75" customWidth="1"/>
    <col min="11" max="11" width="34.75" customWidth="1"/>
  </cols>
  <sheetData>
    <row r="1" spans="1:11" ht="27.75" customHeight="1" x14ac:dyDescent="0.2">
      <c r="A1" s="118" t="s">
        <v>1710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8.25" customHeight="1" x14ac:dyDescent="0.25">
      <c r="A2" s="114" t="s">
        <v>1711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4.75" customHeight="1" thickBot="1" x14ac:dyDescent="0.3">
      <c r="A3" s="4" t="s">
        <v>1546</v>
      </c>
      <c r="K3" s="30" t="s">
        <v>1547</v>
      </c>
    </row>
    <row r="4" spans="1:11" ht="24.9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1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0.25" customHeight="1" x14ac:dyDescent="0.25">
      <c r="A6" s="112"/>
      <c r="B6" s="5" t="s">
        <v>8</v>
      </c>
      <c r="C6" s="5" t="s">
        <v>67</v>
      </c>
      <c r="D6" s="5" t="s">
        <v>10</v>
      </c>
      <c r="E6" s="5" t="s">
        <v>8</v>
      </c>
      <c r="F6" s="5" t="s">
        <v>67</v>
      </c>
      <c r="G6" s="5" t="s">
        <v>10</v>
      </c>
      <c r="H6" s="5" t="s">
        <v>8</v>
      </c>
      <c r="I6" s="5" t="s">
        <v>67</v>
      </c>
      <c r="J6" s="5" t="s">
        <v>10</v>
      </c>
      <c r="K6" s="112"/>
    </row>
    <row r="7" spans="1:11" ht="21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1" customHeight="1" x14ac:dyDescent="0.2">
      <c r="A8" s="13" t="s">
        <v>1721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4" customHeight="1" x14ac:dyDescent="0.2">
      <c r="A9" s="13" t="s">
        <v>15</v>
      </c>
      <c r="B9" s="14">
        <v>62</v>
      </c>
      <c r="C9" s="14">
        <v>73</v>
      </c>
      <c r="D9" s="14">
        <v>135</v>
      </c>
      <c r="E9" s="14">
        <v>0</v>
      </c>
      <c r="F9" s="14">
        <v>0</v>
      </c>
      <c r="G9" s="14">
        <v>0</v>
      </c>
      <c r="H9" s="14">
        <f t="shared" ref="H9:I17" si="0">SUM(B9,E9)</f>
        <v>62</v>
      </c>
      <c r="I9" s="14">
        <f t="shared" si="0"/>
        <v>73</v>
      </c>
      <c r="J9" s="14">
        <f t="shared" ref="J9:J17" si="1">SUM(H9:I9)</f>
        <v>135</v>
      </c>
      <c r="K9" s="15" t="s">
        <v>16</v>
      </c>
    </row>
    <row r="10" spans="1:11" ht="24" customHeight="1" x14ac:dyDescent="0.2">
      <c r="A10" s="13" t="s">
        <v>490</v>
      </c>
      <c r="B10" s="14">
        <v>15</v>
      </c>
      <c r="C10" s="14">
        <v>32</v>
      </c>
      <c r="D10" s="14">
        <v>47</v>
      </c>
      <c r="E10" s="14">
        <v>0</v>
      </c>
      <c r="F10" s="14">
        <v>1</v>
      </c>
      <c r="G10" s="14">
        <v>1</v>
      </c>
      <c r="H10" s="14">
        <f t="shared" si="0"/>
        <v>15</v>
      </c>
      <c r="I10" s="14">
        <f t="shared" si="0"/>
        <v>33</v>
      </c>
      <c r="J10" s="14">
        <f t="shared" si="1"/>
        <v>48</v>
      </c>
      <c r="K10" s="15" t="s">
        <v>372</v>
      </c>
    </row>
    <row r="11" spans="1:11" ht="24" customHeight="1" x14ac:dyDescent="0.2">
      <c r="A11" s="13" t="s">
        <v>24</v>
      </c>
      <c r="B11" s="14">
        <v>61</v>
      </c>
      <c r="C11" s="14">
        <v>113</v>
      </c>
      <c r="D11" s="14">
        <v>174</v>
      </c>
      <c r="E11" s="14">
        <v>0</v>
      </c>
      <c r="F11" s="14">
        <v>2</v>
      </c>
      <c r="G11" s="14">
        <v>2</v>
      </c>
      <c r="H11" s="14">
        <f t="shared" si="0"/>
        <v>61</v>
      </c>
      <c r="I11" s="14">
        <f t="shared" si="0"/>
        <v>115</v>
      </c>
      <c r="J11" s="14">
        <f t="shared" si="1"/>
        <v>176</v>
      </c>
      <c r="K11" s="15" t="s">
        <v>25</v>
      </c>
    </row>
    <row r="12" spans="1:11" ht="24" customHeight="1" x14ac:dyDescent="0.2">
      <c r="A12" s="13" t="s">
        <v>491</v>
      </c>
      <c r="B12" s="14">
        <v>32</v>
      </c>
      <c r="C12" s="14">
        <v>54</v>
      </c>
      <c r="D12" s="14">
        <v>86</v>
      </c>
      <c r="E12" s="14">
        <v>0</v>
      </c>
      <c r="F12" s="14">
        <v>0</v>
      </c>
      <c r="G12" s="14">
        <v>0</v>
      </c>
      <c r="H12" s="14">
        <f t="shared" si="0"/>
        <v>32</v>
      </c>
      <c r="I12" s="14">
        <f t="shared" si="0"/>
        <v>54</v>
      </c>
      <c r="J12" s="14">
        <f t="shared" si="1"/>
        <v>86</v>
      </c>
      <c r="K12" s="15" t="s">
        <v>492</v>
      </c>
    </row>
    <row r="13" spans="1:11" ht="24" customHeight="1" x14ac:dyDescent="0.2">
      <c r="A13" s="13" t="s">
        <v>32</v>
      </c>
      <c r="B13" s="14">
        <v>39</v>
      </c>
      <c r="C13" s="14">
        <v>98</v>
      </c>
      <c r="D13" s="14">
        <v>137</v>
      </c>
      <c r="E13" s="14">
        <v>0</v>
      </c>
      <c r="F13" s="14">
        <v>0</v>
      </c>
      <c r="G13" s="14">
        <v>0</v>
      </c>
      <c r="H13" s="14">
        <f t="shared" si="0"/>
        <v>39</v>
      </c>
      <c r="I13" s="14">
        <f t="shared" si="0"/>
        <v>98</v>
      </c>
      <c r="J13" s="14">
        <f t="shared" si="1"/>
        <v>137</v>
      </c>
      <c r="K13" s="15" t="s">
        <v>60</v>
      </c>
    </row>
    <row r="14" spans="1:11" ht="24" customHeight="1" x14ac:dyDescent="0.2">
      <c r="A14" s="13" t="s">
        <v>493</v>
      </c>
      <c r="B14" s="14">
        <v>7</v>
      </c>
      <c r="C14" s="14">
        <v>29</v>
      </c>
      <c r="D14" s="14">
        <v>36</v>
      </c>
      <c r="E14" s="14">
        <v>0</v>
      </c>
      <c r="F14" s="14">
        <v>0</v>
      </c>
      <c r="G14" s="14">
        <v>0</v>
      </c>
      <c r="H14" s="14">
        <f t="shared" si="0"/>
        <v>7</v>
      </c>
      <c r="I14" s="14">
        <f t="shared" si="0"/>
        <v>29</v>
      </c>
      <c r="J14" s="14">
        <f t="shared" si="1"/>
        <v>36</v>
      </c>
      <c r="K14" s="15" t="s">
        <v>494</v>
      </c>
    </row>
    <row r="15" spans="1:11" ht="24" customHeight="1" x14ac:dyDescent="0.2">
      <c r="A15" s="13" t="s">
        <v>495</v>
      </c>
      <c r="B15" s="14">
        <v>42</v>
      </c>
      <c r="C15" s="14">
        <v>60</v>
      </c>
      <c r="D15" s="14">
        <v>102</v>
      </c>
      <c r="E15" s="14">
        <v>0</v>
      </c>
      <c r="F15" s="14">
        <v>0</v>
      </c>
      <c r="G15" s="14">
        <v>0</v>
      </c>
      <c r="H15" s="14">
        <f t="shared" si="0"/>
        <v>42</v>
      </c>
      <c r="I15" s="14">
        <f t="shared" si="0"/>
        <v>60</v>
      </c>
      <c r="J15" s="14">
        <f t="shared" si="1"/>
        <v>102</v>
      </c>
      <c r="K15" s="15" t="s">
        <v>496</v>
      </c>
    </row>
    <row r="16" spans="1:11" ht="24" customHeight="1" x14ac:dyDescent="0.2">
      <c r="A16" s="13" t="s">
        <v>497</v>
      </c>
      <c r="B16" s="14">
        <v>11</v>
      </c>
      <c r="C16" s="14">
        <v>59</v>
      </c>
      <c r="D16" s="14">
        <v>70</v>
      </c>
      <c r="E16" s="14">
        <v>0</v>
      </c>
      <c r="F16" s="14">
        <v>0</v>
      </c>
      <c r="G16" s="14">
        <v>0</v>
      </c>
      <c r="H16" s="14">
        <f t="shared" si="0"/>
        <v>11</v>
      </c>
      <c r="I16" s="14">
        <f t="shared" si="0"/>
        <v>59</v>
      </c>
      <c r="J16" s="14">
        <f t="shared" si="1"/>
        <v>70</v>
      </c>
      <c r="K16" s="15" t="s">
        <v>49</v>
      </c>
    </row>
    <row r="17" spans="1:11" ht="24" customHeight="1" x14ac:dyDescent="0.2">
      <c r="A17" s="13" t="s">
        <v>50</v>
      </c>
      <c r="B17" s="14">
        <v>55</v>
      </c>
      <c r="C17" s="14">
        <v>46</v>
      </c>
      <c r="D17" s="14">
        <v>101</v>
      </c>
      <c r="E17" s="14">
        <v>0</v>
      </c>
      <c r="F17" s="14">
        <v>0</v>
      </c>
      <c r="G17" s="14">
        <v>0</v>
      </c>
      <c r="H17" s="14">
        <f t="shared" si="0"/>
        <v>55</v>
      </c>
      <c r="I17" s="14">
        <f t="shared" si="0"/>
        <v>46</v>
      </c>
      <c r="J17" s="14">
        <f t="shared" si="1"/>
        <v>101</v>
      </c>
      <c r="K17" s="15" t="s">
        <v>51</v>
      </c>
    </row>
    <row r="18" spans="1:11" ht="24" customHeight="1" thickBot="1" x14ac:dyDescent="0.25">
      <c r="A18" s="16" t="s">
        <v>56</v>
      </c>
      <c r="B18" s="17">
        <f>SUM(B9:B17)</f>
        <v>324</v>
      </c>
      <c r="C18" s="17">
        <f t="shared" ref="C18:J18" si="2">SUM(C9:C17)</f>
        <v>564</v>
      </c>
      <c r="D18" s="17">
        <f t="shared" si="2"/>
        <v>888</v>
      </c>
      <c r="E18" s="17">
        <f t="shared" si="2"/>
        <v>0</v>
      </c>
      <c r="F18" s="17">
        <f t="shared" si="2"/>
        <v>3</v>
      </c>
      <c r="G18" s="17">
        <f t="shared" si="2"/>
        <v>3</v>
      </c>
      <c r="H18" s="17">
        <f t="shared" si="2"/>
        <v>324</v>
      </c>
      <c r="I18" s="17">
        <f t="shared" si="2"/>
        <v>567</v>
      </c>
      <c r="J18" s="17">
        <f t="shared" si="2"/>
        <v>891</v>
      </c>
      <c r="K18" s="18" t="s">
        <v>498</v>
      </c>
    </row>
    <row r="19" spans="1:11" ht="25.5" customHeight="1" thickBot="1" x14ac:dyDescent="0.25">
      <c r="A19" s="19" t="s">
        <v>151</v>
      </c>
      <c r="B19" s="20">
        <f t="shared" ref="B19:J19" si="3">SUM(B18)</f>
        <v>324</v>
      </c>
      <c r="C19" s="20">
        <f t="shared" si="3"/>
        <v>564</v>
      </c>
      <c r="D19" s="20">
        <f t="shared" si="3"/>
        <v>888</v>
      </c>
      <c r="E19" s="20">
        <f t="shared" si="3"/>
        <v>0</v>
      </c>
      <c r="F19" s="20">
        <f t="shared" si="3"/>
        <v>3</v>
      </c>
      <c r="G19" s="20">
        <f t="shared" si="3"/>
        <v>3</v>
      </c>
      <c r="H19" s="20">
        <f t="shared" si="3"/>
        <v>324</v>
      </c>
      <c r="I19" s="20">
        <f t="shared" si="3"/>
        <v>567</v>
      </c>
      <c r="J19" s="20">
        <f t="shared" si="3"/>
        <v>891</v>
      </c>
      <c r="K19" s="21" t="s">
        <v>63</v>
      </c>
    </row>
    <row r="20" spans="1:11" ht="24.95" customHeight="1" thickTop="1" x14ac:dyDescent="0.2"/>
    <row r="21" spans="1:11" s="76" customFormat="1" ht="24.95" customHeight="1" x14ac:dyDescent="0.2"/>
    <row r="22" spans="1:11" s="76" customFormat="1" ht="24.95" customHeight="1" x14ac:dyDescent="0.2"/>
    <row r="23" spans="1:11" s="76" customFormat="1" ht="24.95" customHeight="1" x14ac:dyDescent="0.2"/>
    <row r="24" spans="1:11" s="76" customFormat="1" ht="24.95" customHeight="1" x14ac:dyDescent="0.2"/>
    <row r="25" spans="1:11" s="92" customFormat="1" ht="24.95" customHeight="1" x14ac:dyDescent="0.2"/>
    <row r="26" spans="1:11" s="92" customFormat="1" ht="24.95" customHeight="1" x14ac:dyDescent="0.2"/>
    <row r="27" spans="1:11" s="92" customFormat="1" ht="24.95" customHeight="1" x14ac:dyDescent="0.2"/>
    <row r="28" spans="1:11" s="92" customFormat="1" ht="24.95" customHeight="1" x14ac:dyDescent="0.2"/>
    <row r="29" spans="1:11" s="92" customFormat="1" ht="24.95" customHeight="1" x14ac:dyDescent="0.2"/>
    <row r="30" spans="1:11" s="76" customFormat="1" ht="24.95" customHeight="1" x14ac:dyDescent="0.2"/>
    <row r="31" spans="1:11" ht="24.75" customHeight="1" x14ac:dyDescent="0.2">
      <c r="A31" s="118" t="s">
        <v>499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ht="42" customHeight="1" x14ac:dyDescent="0.25">
      <c r="A32" s="114" t="s">
        <v>500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24.95" customHeight="1" thickBot="1" x14ac:dyDescent="0.3">
      <c r="A33" s="4" t="s">
        <v>487</v>
      </c>
      <c r="K33" s="30" t="s">
        <v>488</v>
      </c>
    </row>
    <row r="34" spans="1:11" ht="22.5" customHeight="1" thickTop="1" x14ac:dyDescent="0.25">
      <c r="A34" s="111" t="s">
        <v>0</v>
      </c>
      <c r="B34" s="110" t="s">
        <v>1</v>
      </c>
      <c r="C34" s="110"/>
      <c r="D34" s="110"/>
      <c r="E34" s="110" t="s">
        <v>2</v>
      </c>
      <c r="F34" s="110"/>
      <c r="G34" s="110"/>
      <c r="H34" s="110" t="s">
        <v>3</v>
      </c>
      <c r="I34" s="110"/>
      <c r="J34" s="110"/>
      <c r="K34" s="111" t="s">
        <v>4</v>
      </c>
    </row>
    <row r="35" spans="1:11" ht="22.5" customHeight="1" x14ac:dyDescent="0.25">
      <c r="A35" s="112"/>
      <c r="B35" s="109" t="s">
        <v>5</v>
      </c>
      <c r="C35" s="109"/>
      <c r="D35" s="109"/>
      <c r="E35" s="109" t="s">
        <v>6</v>
      </c>
      <c r="F35" s="109"/>
      <c r="G35" s="109"/>
      <c r="H35" s="109" t="s">
        <v>7</v>
      </c>
      <c r="I35" s="109"/>
      <c r="J35" s="109"/>
      <c r="K35" s="112"/>
    </row>
    <row r="36" spans="1:11" ht="22.5" customHeight="1" x14ac:dyDescent="0.25">
      <c r="A36" s="112"/>
      <c r="B36" s="5" t="s">
        <v>8</v>
      </c>
      <c r="C36" s="5" t="s">
        <v>67</v>
      </c>
      <c r="D36" s="5" t="s">
        <v>10</v>
      </c>
      <c r="E36" s="5" t="s">
        <v>8</v>
      </c>
      <c r="F36" s="5" t="s">
        <v>67</v>
      </c>
      <c r="G36" s="5" t="s">
        <v>10</v>
      </c>
      <c r="H36" s="5" t="s">
        <v>8</v>
      </c>
      <c r="I36" s="5" t="s">
        <v>67</v>
      </c>
      <c r="J36" s="5" t="s">
        <v>10</v>
      </c>
      <c r="K36" s="112"/>
    </row>
    <row r="37" spans="1:11" ht="22.5" customHeight="1" thickBot="1" x14ac:dyDescent="0.3">
      <c r="A37" s="113"/>
      <c r="B37" s="6" t="s">
        <v>11</v>
      </c>
      <c r="C37" s="6" t="s">
        <v>12</v>
      </c>
      <c r="D37" s="6" t="s">
        <v>7</v>
      </c>
      <c r="E37" s="6" t="s">
        <v>11</v>
      </c>
      <c r="F37" s="6" t="s">
        <v>12</v>
      </c>
      <c r="G37" s="6" t="s">
        <v>7</v>
      </c>
      <c r="H37" s="6" t="s">
        <v>11</v>
      </c>
      <c r="I37" s="6" t="s">
        <v>12</v>
      </c>
      <c r="J37" s="6" t="s">
        <v>7</v>
      </c>
      <c r="K37" s="113"/>
    </row>
    <row r="38" spans="1:11" ht="24.95" customHeight="1" x14ac:dyDescent="0.2">
      <c r="A38" s="13" t="s">
        <v>503</v>
      </c>
      <c r="B38" s="14"/>
      <c r="C38" s="14"/>
      <c r="D38" s="14"/>
      <c r="E38" s="14"/>
      <c r="F38" s="14"/>
      <c r="G38" s="14"/>
      <c r="H38" s="14"/>
      <c r="I38" s="14"/>
      <c r="J38" s="14"/>
      <c r="K38" s="15" t="s">
        <v>14</v>
      </c>
    </row>
    <row r="39" spans="1:11" ht="24.95" customHeight="1" x14ac:dyDescent="0.2">
      <c r="A39" s="13" t="s">
        <v>15</v>
      </c>
      <c r="B39" s="14">
        <v>302</v>
      </c>
      <c r="C39" s="14">
        <v>439</v>
      </c>
      <c r="D39" s="14">
        <v>741</v>
      </c>
      <c r="E39" s="14">
        <v>0</v>
      </c>
      <c r="F39" s="14">
        <v>1</v>
      </c>
      <c r="G39" s="14">
        <v>1</v>
      </c>
      <c r="H39" s="14">
        <f t="shared" ref="H39:I47" si="4">SUM(B39,E39)</f>
        <v>302</v>
      </c>
      <c r="I39" s="14">
        <f t="shared" si="4"/>
        <v>440</v>
      </c>
      <c r="J39" s="14">
        <f t="shared" ref="J39:J47" si="5">SUM(H39:I39)</f>
        <v>742</v>
      </c>
      <c r="K39" s="15" t="s">
        <v>16</v>
      </c>
    </row>
    <row r="40" spans="1:11" ht="24.95" customHeight="1" x14ac:dyDescent="0.2">
      <c r="A40" s="13" t="s">
        <v>490</v>
      </c>
      <c r="B40" s="14">
        <v>50</v>
      </c>
      <c r="C40" s="14">
        <v>119</v>
      </c>
      <c r="D40" s="14">
        <v>169</v>
      </c>
      <c r="E40" s="14">
        <v>0</v>
      </c>
      <c r="F40" s="14">
        <v>1</v>
      </c>
      <c r="G40" s="14">
        <v>1</v>
      </c>
      <c r="H40" s="14">
        <f t="shared" si="4"/>
        <v>50</v>
      </c>
      <c r="I40" s="14">
        <f t="shared" si="4"/>
        <v>120</v>
      </c>
      <c r="J40" s="14">
        <f t="shared" si="5"/>
        <v>170</v>
      </c>
      <c r="K40" s="15" t="s">
        <v>372</v>
      </c>
    </row>
    <row r="41" spans="1:11" ht="24.95" customHeight="1" x14ac:dyDescent="0.2">
      <c r="A41" s="13" t="s">
        <v>24</v>
      </c>
      <c r="B41" s="14">
        <v>252</v>
      </c>
      <c r="C41" s="14">
        <v>513</v>
      </c>
      <c r="D41" s="14">
        <v>765</v>
      </c>
      <c r="E41" s="14">
        <v>0</v>
      </c>
      <c r="F41" s="14">
        <v>2</v>
      </c>
      <c r="G41" s="14">
        <v>2</v>
      </c>
      <c r="H41" s="14">
        <f t="shared" si="4"/>
        <v>252</v>
      </c>
      <c r="I41" s="14">
        <f t="shared" si="4"/>
        <v>515</v>
      </c>
      <c r="J41" s="14">
        <f t="shared" si="5"/>
        <v>767</v>
      </c>
      <c r="K41" s="15" t="s">
        <v>25</v>
      </c>
    </row>
    <row r="42" spans="1:11" ht="24.95" customHeight="1" x14ac:dyDescent="0.2">
      <c r="A42" s="13" t="s">
        <v>491</v>
      </c>
      <c r="B42" s="14">
        <v>103</v>
      </c>
      <c r="C42" s="14">
        <v>218</v>
      </c>
      <c r="D42" s="14">
        <v>321</v>
      </c>
      <c r="E42" s="14">
        <v>0</v>
      </c>
      <c r="F42" s="14">
        <v>1</v>
      </c>
      <c r="G42" s="14">
        <v>1</v>
      </c>
      <c r="H42" s="14">
        <f t="shared" si="4"/>
        <v>103</v>
      </c>
      <c r="I42" s="14">
        <f t="shared" si="4"/>
        <v>219</v>
      </c>
      <c r="J42" s="14">
        <f t="shared" si="5"/>
        <v>322</v>
      </c>
      <c r="K42" s="15" t="s">
        <v>492</v>
      </c>
    </row>
    <row r="43" spans="1:11" ht="24.95" customHeight="1" x14ac:dyDescent="0.2">
      <c r="A43" s="13" t="s">
        <v>32</v>
      </c>
      <c r="B43" s="14">
        <v>128</v>
      </c>
      <c r="C43" s="14">
        <v>303</v>
      </c>
      <c r="D43" s="14">
        <v>431</v>
      </c>
      <c r="E43" s="14">
        <v>0</v>
      </c>
      <c r="F43" s="14">
        <v>0</v>
      </c>
      <c r="G43" s="14">
        <v>0</v>
      </c>
      <c r="H43" s="14">
        <f t="shared" si="4"/>
        <v>128</v>
      </c>
      <c r="I43" s="14">
        <f t="shared" si="4"/>
        <v>303</v>
      </c>
      <c r="J43" s="14">
        <f t="shared" si="5"/>
        <v>431</v>
      </c>
      <c r="K43" s="15" t="s">
        <v>60</v>
      </c>
    </row>
    <row r="44" spans="1:11" ht="24.95" customHeight="1" x14ac:dyDescent="0.2">
      <c r="A44" s="13" t="s">
        <v>493</v>
      </c>
      <c r="B44" s="14">
        <v>30</v>
      </c>
      <c r="C44" s="14">
        <v>140</v>
      </c>
      <c r="D44" s="14">
        <v>170</v>
      </c>
      <c r="E44" s="14">
        <v>0</v>
      </c>
      <c r="F44" s="14">
        <v>0</v>
      </c>
      <c r="G44" s="14">
        <v>0</v>
      </c>
      <c r="H44" s="14">
        <f t="shared" si="4"/>
        <v>30</v>
      </c>
      <c r="I44" s="14">
        <f t="shared" si="4"/>
        <v>140</v>
      </c>
      <c r="J44" s="14">
        <f t="shared" si="5"/>
        <v>170</v>
      </c>
      <c r="K44" s="15" t="s">
        <v>494</v>
      </c>
    </row>
    <row r="45" spans="1:11" ht="24.95" customHeight="1" x14ac:dyDescent="0.2">
      <c r="A45" s="13" t="s">
        <v>495</v>
      </c>
      <c r="B45" s="14">
        <v>166</v>
      </c>
      <c r="C45" s="14">
        <v>236</v>
      </c>
      <c r="D45" s="14">
        <v>402</v>
      </c>
      <c r="E45" s="14">
        <v>0</v>
      </c>
      <c r="F45" s="14">
        <v>2</v>
      </c>
      <c r="G45" s="14">
        <v>2</v>
      </c>
      <c r="H45" s="14">
        <f t="shared" si="4"/>
        <v>166</v>
      </c>
      <c r="I45" s="14">
        <f t="shared" si="4"/>
        <v>238</v>
      </c>
      <c r="J45" s="14">
        <f t="shared" si="5"/>
        <v>404</v>
      </c>
      <c r="K45" s="15" t="s">
        <v>496</v>
      </c>
    </row>
    <row r="46" spans="1:11" ht="24.95" customHeight="1" x14ac:dyDescent="0.2">
      <c r="A46" s="13" t="s">
        <v>497</v>
      </c>
      <c r="B46" s="14">
        <v>125</v>
      </c>
      <c r="C46" s="14">
        <v>249</v>
      </c>
      <c r="D46" s="14">
        <v>374</v>
      </c>
      <c r="E46" s="14">
        <v>0</v>
      </c>
      <c r="F46" s="14">
        <v>0</v>
      </c>
      <c r="G46" s="14">
        <v>0</v>
      </c>
      <c r="H46" s="14">
        <f t="shared" si="4"/>
        <v>125</v>
      </c>
      <c r="I46" s="14">
        <f t="shared" si="4"/>
        <v>249</v>
      </c>
      <c r="J46" s="14">
        <f t="shared" si="5"/>
        <v>374</v>
      </c>
      <c r="K46" s="15" t="s">
        <v>49</v>
      </c>
    </row>
    <row r="47" spans="1:11" ht="24.95" customHeight="1" x14ac:dyDescent="0.2">
      <c r="A47" s="13" t="s">
        <v>50</v>
      </c>
      <c r="B47" s="14">
        <v>179</v>
      </c>
      <c r="C47" s="14">
        <v>204</v>
      </c>
      <c r="D47" s="14">
        <v>383</v>
      </c>
      <c r="E47" s="14">
        <v>0</v>
      </c>
      <c r="F47" s="14">
        <v>0</v>
      </c>
      <c r="G47" s="14">
        <v>0</v>
      </c>
      <c r="H47" s="14">
        <f t="shared" si="4"/>
        <v>179</v>
      </c>
      <c r="I47" s="14">
        <f t="shared" si="4"/>
        <v>204</v>
      </c>
      <c r="J47" s="14">
        <f t="shared" si="5"/>
        <v>383</v>
      </c>
      <c r="K47" s="15" t="s">
        <v>51</v>
      </c>
    </row>
    <row r="48" spans="1:11" ht="24.95" customHeight="1" thickBot="1" x14ac:dyDescent="0.25">
      <c r="A48" s="13" t="s">
        <v>56</v>
      </c>
      <c r="B48" s="14">
        <f t="shared" ref="B48:J48" si="6">SUM(B39:B47)</f>
        <v>1335</v>
      </c>
      <c r="C48" s="14">
        <f t="shared" si="6"/>
        <v>2421</v>
      </c>
      <c r="D48" s="14">
        <f t="shared" si="6"/>
        <v>3756</v>
      </c>
      <c r="E48" s="14">
        <f t="shared" si="6"/>
        <v>0</v>
      </c>
      <c r="F48" s="14">
        <f t="shared" si="6"/>
        <v>7</v>
      </c>
      <c r="G48" s="14">
        <f t="shared" si="6"/>
        <v>7</v>
      </c>
      <c r="H48" s="14">
        <f t="shared" si="6"/>
        <v>1335</v>
      </c>
      <c r="I48" s="14">
        <f t="shared" si="6"/>
        <v>2428</v>
      </c>
      <c r="J48" s="14">
        <f t="shared" si="6"/>
        <v>3763</v>
      </c>
      <c r="K48" s="15" t="s">
        <v>498</v>
      </c>
    </row>
    <row r="49" spans="1:11" ht="24.95" customHeight="1" thickBot="1" x14ac:dyDescent="0.25">
      <c r="A49" s="19" t="s">
        <v>151</v>
      </c>
      <c r="B49" s="20">
        <f t="shared" ref="B49:J49" si="7">SUM(B48)</f>
        <v>1335</v>
      </c>
      <c r="C49" s="20">
        <f t="shared" si="7"/>
        <v>2421</v>
      </c>
      <c r="D49" s="20">
        <f t="shared" si="7"/>
        <v>3756</v>
      </c>
      <c r="E49" s="20">
        <f t="shared" si="7"/>
        <v>0</v>
      </c>
      <c r="F49" s="20">
        <f t="shared" si="7"/>
        <v>7</v>
      </c>
      <c r="G49" s="20">
        <f t="shared" si="7"/>
        <v>7</v>
      </c>
      <c r="H49" s="20">
        <f t="shared" si="7"/>
        <v>1335</v>
      </c>
      <c r="I49" s="20">
        <f t="shared" si="7"/>
        <v>2428</v>
      </c>
      <c r="J49" s="20">
        <f t="shared" si="7"/>
        <v>3763</v>
      </c>
      <c r="K49" s="21" t="s">
        <v>63</v>
      </c>
    </row>
    <row r="50" spans="1:11" ht="24.95" customHeight="1" thickTop="1" x14ac:dyDescent="0.2"/>
    <row r="51" spans="1:11" s="76" customFormat="1" ht="24.95" customHeight="1" x14ac:dyDescent="0.2"/>
    <row r="52" spans="1:11" s="76" customFormat="1" ht="24.95" customHeight="1" x14ac:dyDescent="0.2"/>
    <row r="53" spans="1:11" s="76" customFormat="1" ht="24.95" customHeight="1" x14ac:dyDescent="0.2"/>
    <row r="54" spans="1:11" s="92" customFormat="1" ht="24.95" customHeight="1" x14ac:dyDescent="0.2"/>
    <row r="55" spans="1:11" s="92" customFormat="1" ht="24.95" customHeight="1" x14ac:dyDescent="0.2"/>
    <row r="56" spans="1:11" s="92" customFormat="1" ht="24.95" customHeight="1" x14ac:dyDescent="0.2"/>
    <row r="57" spans="1:11" s="92" customFormat="1" ht="24.95" customHeight="1" x14ac:dyDescent="0.2"/>
    <row r="58" spans="1:11" s="92" customFormat="1" ht="24.95" customHeight="1" x14ac:dyDescent="0.2"/>
    <row r="59" spans="1:11" s="92" customFormat="1" ht="24.95" customHeight="1" x14ac:dyDescent="0.2"/>
    <row r="60" spans="1:11" s="92" customFormat="1" ht="24.95" customHeight="1" x14ac:dyDescent="0.2"/>
    <row r="61" spans="1:11" s="92" customFormat="1" ht="24.95" customHeight="1" x14ac:dyDescent="0.2"/>
    <row r="62" spans="1:11" s="76" customFormat="1" ht="24.95" customHeight="1" x14ac:dyDescent="0.2"/>
    <row r="63" spans="1:11" ht="30.75" customHeight="1" x14ac:dyDescent="0.2">
      <c r="A63" s="118" t="s">
        <v>504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</row>
    <row r="64" spans="1:11" ht="35.25" customHeight="1" x14ac:dyDescent="0.25">
      <c r="A64" s="114" t="s">
        <v>505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</row>
    <row r="65" spans="1:11" ht="20.25" customHeight="1" thickBot="1" x14ac:dyDescent="0.3">
      <c r="A65" s="4" t="s">
        <v>501</v>
      </c>
      <c r="K65" s="30" t="s">
        <v>502</v>
      </c>
    </row>
    <row r="66" spans="1:11" ht="18.75" customHeight="1" thickTop="1" x14ac:dyDescent="0.25">
      <c r="A66" s="111" t="s">
        <v>0</v>
      </c>
      <c r="B66" s="110" t="s">
        <v>1</v>
      </c>
      <c r="C66" s="110"/>
      <c r="D66" s="110"/>
      <c r="E66" s="110" t="s">
        <v>2</v>
      </c>
      <c r="F66" s="110"/>
      <c r="G66" s="110"/>
      <c r="H66" s="110" t="s">
        <v>3</v>
      </c>
      <c r="I66" s="110"/>
      <c r="J66" s="110"/>
      <c r="K66" s="111" t="s">
        <v>4</v>
      </c>
    </row>
    <row r="67" spans="1:11" ht="18" customHeight="1" x14ac:dyDescent="0.25">
      <c r="A67" s="112"/>
      <c r="B67" s="109" t="s">
        <v>5</v>
      </c>
      <c r="C67" s="109"/>
      <c r="D67" s="109"/>
      <c r="E67" s="109" t="s">
        <v>6</v>
      </c>
      <c r="F67" s="109"/>
      <c r="G67" s="109"/>
      <c r="H67" s="109" t="s">
        <v>7</v>
      </c>
      <c r="I67" s="109"/>
      <c r="J67" s="109"/>
      <c r="K67" s="112"/>
    </row>
    <row r="68" spans="1:11" ht="18.75" customHeight="1" x14ac:dyDescent="0.25">
      <c r="A68" s="112"/>
      <c r="B68" s="5" t="s">
        <v>8</v>
      </c>
      <c r="C68" s="5" t="s">
        <v>67</v>
      </c>
      <c r="D68" s="5" t="s">
        <v>10</v>
      </c>
      <c r="E68" s="5" t="s">
        <v>8</v>
      </c>
      <c r="F68" s="5" t="s">
        <v>67</v>
      </c>
      <c r="G68" s="5" t="s">
        <v>10</v>
      </c>
      <c r="H68" s="5" t="s">
        <v>8</v>
      </c>
      <c r="I68" s="5" t="s">
        <v>67</v>
      </c>
      <c r="J68" s="5" t="s">
        <v>10</v>
      </c>
      <c r="K68" s="112"/>
    </row>
    <row r="69" spans="1:11" ht="18.75" customHeight="1" thickBot="1" x14ac:dyDescent="0.3">
      <c r="A69" s="113"/>
      <c r="B69" s="6" t="s">
        <v>11</v>
      </c>
      <c r="C69" s="6" t="s">
        <v>12</v>
      </c>
      <c r="D69" s="6" t="s">
        <v>7</v>
      </c>
      <c r="E69" s="6" t="s">
        <v>11</v>
      </c>
      <c r="F69" s="6" t="s">
        <v>12</v>
      </c>
      <c r="G69" s="6" t="s">
        <v>7</v>
      </c>
      <c r="H69" s="6" t="s">
        <v>11</v>
      </c>
      <c r="I69" s="6" t="s">
        <v>12</v>
      </c>
      <c r="J69" s="6" t="s">
        <v>7</v>
      </c>
      <c r="K69" s="113"/>
    </row>
    <row r="70" spans="1:11" ht="18.75" customHeight="1" x14ac:dyDescent="0.2">
      <c r="A70" s="13" t="s">
        <v>15</v>
      </c>
      <c r="B70" s="14">
        <v>113</v>
      </c>
      <c r="C70" s="14">
        <v>75</v>
      </c>
      <c r="D70" s="14">
        <f>SUM(B70:C70)</f>
        <v>188</v>
      </c>
      <c r="E70" s="14">
        <v>0</v>
      </c>
      <c r="F70" s="14">
        <v>0</v>
      </c>
      <c r="G70" s="14">
        <f>SUM(E70:F70)</f>
        <v>0</v>
      </c>
      <c r="H70" s="14">
        <f>SUM(B70,E70)</f>
        <v>113</v>
      </c>
      <c r="I70" s="14">
        <f t="shared" ref="I70:I85" si="8">SUM(C70,F70)</f>
        <v>75</v>
      </c>
      <c r="J70" s="14">
        <f>SUM(H70:I70)</f>
        <v>188</v>
      </c>
      <c r="K70" s="15" t="s">
        <v>16</v>
      </c>
    </row>
    <row r="71" spans="1:11" ht="24.95" customHeight="1" x14ac:dyDescent="0.2">
      <c r="A71" s="13" t="s">
        <v>490</v>
      </c>
      <c r="B71" s="14">
        <v>9</v>
      </c>
      <c r="C71" s="14">
        <v>8</v>
      </c>
      <c r="D71" s="14">
        <f t="shared" ref="D71:D82" si="9">SUM(B71:C71)</f>
        <v>17</v>
      </c>
      <c r="E71" s="14">
        <v>0</v>
      </c>
      <c r="F71" s="14">
        <v>0</v>
      </c>
      <c r="G71" s="14">
        <f t="shared" ref="G71:G85" si="10">SUM(E71:F71)</f>
        <v>0</v>
      </c>
      <c r="H71" s="14">
        <f t="shared" ref="H71:I86" si="11">SUM(B71,E71)</f>
        <v>9</v>
      </c>
      <c r="I71" s="14">
        <f t="shared" si="8"/>
        <v>8</v>
      </c>
      <c r="J71" s="14">
        <f t="shared" ref="J71:J86" si="12">SUM(H71:I71)</f>
        <v>17</v>
      </c>
      <c r="K71" s="15" t="s">
        <v>372</v>
      </c>
    </row>
    <row r="72" spans="1:11" ht="24.95" customHeight="1" x14ac:dyDescent="0.2">
      <c r="A72" s="13" t="s">
        <v>24</v>
      </c>
      <c r="B72" s="14">
        <v>141</v>
      </c>
      <c r="C72" s="14">
        <v>103</v>
      </c>
      <c r="D72" s="14">
        <f t="shared" si="9"/>
        <v>244</v>
      </c>
      <c r="E72" s="14">
        <v>0</v>
      </c>
      <c r="F72" s="14">
        <v>0</v>
      </c>
      <c r="G72" s="14">
        <f t="shared" si="10"/>
        <v>0</v>
      </c>
      <c r="H72" s="14">
        <f t="shared" si="11"/>
        <v>141</v>
      </c>
      <c r="I72" s="14">
        <f t="shared" si="8"/>
        <v>103</v>
      </c>
      <c r="J72" s="14">
        <f t="shared" si="12"/>
        <v>244</v>
      </c>
      <c r="K72" s="15" t="s">
        <v>25</v>
      </c>
    </row>
    <row r="73" spans="1:11" ht="22.5" customHeight="1" x14ac:dyDescent="0.2">
      <c r="A73" s="13" t="s">
        <v>491</v>
      </c>
      <c r="B73" s="14">
        <v>38</v>
      </c>
      <c r="C73" s="14">
        <v>13</v>
      </c>
      <c r="D73" s="14">
        <f t="shared" si="9"/>
        <v>51</v>
      </c>
      <c r="E73" s="14">
        <v>0</v>
      </c>
      <c r="F73" s="14">
        <v>0</v>
      </c>
      <c r="G73" s="14">
        <f t="shared" si="10"/>
        <v>0</v>
      </c>
      <c r="H73" s="14">
        <f t="shared" si="11"/>
        <v>38</v>
      </c>
      <c r="I73" s="14">
        <f t="shared" si="8"/>
        <v>13</v>
      </c>
      <c r="J73" s="14">
        <f t="shared" si="12"/>
        <v>51</v>
      </c>
      <c r="K73" s="15" t="s">
        <v>492</v>
      </c>
    </row>
    <row r="74" spans="1:11" ht="21" customHeight="1" x14ac:dyDescent="0.2">
      <c r="A74" s="13" t="s">
        <v>32</v>
      </c>
      <c r="B74" s="14">
        <v>81</v>
      </c>
      <c r="C74" s="14">
        <v>105</v>
      </c>
      <c r="D74" s="14">
        <f t="shared" si="9"/>
        <v>186</v>
      </c>
      <c r="E74" s="14">
        <v>0</v>
      </c>
      <c r="F74" s="14">
        <v>0</v>
      </c>
      <c r="G74" s="14">
        <f t="shared" si="10"/>
        <v>0</v>
      </c>
      <c r="H74" s="14">
        <f t="shared" si="11"/>
        <v>81</v>
      </c>
      <c r="I74" s="14">
        <f t="shared" si="8"/>
        <v>105</v>
      </c>
      <c r="J74" s="14">
        <f t="shared" si="12"/>
        <v>186</v>
      </c>
      <c r="K74" s="15" t="s">
        <v>60</v>
      </c>
    </row>
    <row r="75" spans="1:11" ht="24.95" customHeight="1" x14ac:dyDescent="0.2">
      <c r="A75" s="13" t="s">
        <v>493</v>
      </c>
      <c r="B75" s="14">
        <v>19</v>
      </c>
      <c r="C75" s="14">
        <v>35</v>
      </c>
      <c r="D75" s="14">
        <f t="shared" si="9"/>
        <v>54</v>
      </c>
      <c r="E75" s="14">
        <v>0</v>
      </c>
      <c r="F75" s="14">
        <v>0</v>
      </c>
      <c r="G75" s="14">
        <f t="shared" si="10"/>
        <v>0</v>
      </c>
      <c r="H75" s="14">
        <f t="shared" si="11"/>
        <v>19</v>
      </c>
      <c r="I75" s="14">
        <f t="shared" si="8"/>
        <v>35</v>
      </c>
      <c r="J75" s="14">
        <f t="shared" si="12"/>
        <v>54</v>
      </c>
      <c r="K75" s="15" t="s">
        <v>494</v>
      </c>
    </row>
    <row r="76" spans="1:11" ht="24.95" customHeight="1" x14ac:dyDescent="0.2">
      <c r="A76" s="13" t="s">
        <v>495</v>
      </c>
      <c r="B76" s="14">
        <v>22</v>
      </c>
      <c r="C76" s="14">
        <v>18</v>
      </c>
      <c r="D76" s="14">
        <f t="shared" si="9"/>
        <v>40</v>
      </c>
      <c r="E76" s="14">
        <v>0</v>
      </c>
      <c r="F76" s="14">
        <v>0</v>
      </c>
      <c r="G76" s="14">
        <f t="shared" si="10"/>
        <v>0</v>
      </c>
      <c r="H76" s="14">
        <f t="shared" si="11"/>
        <v>22</v>
      </c>
      <c r="I76" s="14">
        <f t="shared" si="8"/>
        <v>18</v>
      </c>
      <c r="J76" s="14">
        <f t="shared" si="12"/>
        <v>40</v>
      </c>
      <c r="K76" s="15" t="s">
        <v>496</v>
      </c>
    </row>
    <row r="77" spans="1:11" ht="21.75" customHeight="1" x14ac:dyDescent="0.2">
      <c r="A77" s="13" t="s">
        <v>497</v>
      </c>
      <c r="B77" s="14">
        <v>22</v>
      </c>
      <c r="C77" s="14">
        <v>21</v>
      </c>
      <c r="D77" s="14">
        <f t="shared" si="9"/>
        <v>43</v>
      </c>
      <c r="E77" s="14">
        <v>0</v>
      </c>
      <c r="F77" s="14">
        <v>0</v>
      </c>
      <c r="G77" s="14">
        <f t="shared" si="10"/>
        <v>0</v>
      </c>
      <c r="H77" s="14">
        <f t="shared" si="11"/>
        <v>22</v>
      </c>
      <c r="I77" s="14">
        <f t="shared" si="8"/>
        <v>21</v>
      </c>
      <c r="J77" s="14">
        <f t="shared" si="12"/>
        <v>43</v>
      </c>
      <c r="K77" s="15" t="s">
        <v>49</v>
      </c>
    </row>
    <row r="78" spans="1:11" ht="24.95" customHeight="1" x14ac:dyDescent="0.2">
      <c r="A78" s="13" t="s">
        <v>50</v>
      </c>
      <c r="B78" s="14">
        <v>52</v>
      </c>
      <c r="C78" s="14">
        <v>29</v>
      </c>
      <c r="D78" s="14">
        <f t="shared" si="9"/>
        <v>81</v>
      </c>
      <c r="E78" s="14">
        <v>0</v>
      </c>
      <c r="F78" s="14">
        <v>0</v>
      </c>
      <c r="G78" s="14">
        <f t="shared" si="10"/>
        <v>0</v>
      </c>
      <c r="H78" s="14">
        <f t="shared" si="11"/>
        <v>52</v>
      </c>
      <c r="I78" s="14">
        <f t="shared" si="8"/>
        <v>29</v>
      </c>
      <c r="J78" s="14">
        <f t="shared" si="12"/>
        <v>81</v>
      </c>
      <c r="K78" s="15" t="s">
        <v>51</v>
      </c>
    </row>
    <row r="79" spans="1:11" ht="19.5" customHeight="1" x14ac:dyDescent="0.2">
      <c r="A79" s="13" t="s">
        <v>508</v>
      </c>
      <c r="B79" s="14">
        <v>20</v>
      </c>
      <c r="C79" s="14">
        <v>18</v>
      </c>
      <c r="D79" s="14">
        <f t="shared" si="9"/>
        <v>38</v>
      </c>
      <c r="E79" s="14">
        <v>0</v>
      </c>
      <c r="F79" s="14">
        <v>0</v>
      </c>
      <c r="G79" s="14">
        <f t="shared" si="10"/>
        <v>0</v>
      </c>
      <c r="H79" s="14">
        <f t="shared" si="11"/>
        <v>20</v>
      </c>
      <c r="I79" s="14">
        <f t="shared" si="8"/>
        <v>18</v>
      </c>
      <c r="J79" s="14">
        <f t="shared" si="12"/>
        <v>38</v>
      </c>
      <c r="K79" s="15" t="s">
        <v>509</v>
      </c>
    </row>
    <row r="80" spans="1:11" ht="33" customHeight="1" x14ac:dyDescent="0.2">
      <c r="A80" s="13" t="s">
        <v>510</v>
      </c>
      <c r="B80" s="14">
        <v>6</v>
      </c>
      <c r="C80" s="14">
        <v>11</v>
      </c>
      <c r="D80" s="14">
        <f t="shared" si="9"/>
        <v>17</v>
      </c>
      <c r="E80" s="14">
        <v>0</v>
      </c>
      <c r="F80" s="14">
        <v>0</v>
      </c>
      <c r="G80" s="14">
        <f t="shared" si="10"/>
        <v>0</v>
      </c>
      <c r="H80" s="14">
        <f t="shared" si="11"/>
        <v>6</v>
      </c>
      <c r="I80" s="14">
        <f t="shared" si="8"/>
        <v>11</v>
      </c>
      <c r="J80" s="14">
        <f t="shared" si="12"/>
        <v>17</v>
      </c>
      <c r="K80" s="26" t="s">
        <v>511</v>
      </c>
    </row>
    <row r="81" spans="1:11" ht="38.25" customHeight="1" x14ac:dyDescent="0.2">
      <c r="A81" s="13" t="s">
        <v>512</v>
      </c>
      <c r="B81" s="14">
        <v>6</v>
      </c>
      <c r="C81" s="14">
        <v>1</v>
      </c>
      <c r="D81" s="14">
        <f t="shared" si="9"/>
        <v>7</v>
      </c>
      <c r="E81" s="14">
        <v>0</v>
      </c>
      <c r="F81" s="14">
        <v>0</v>
      </c>
      <c r="G81" s="14">
        <f t="shared" si="10"/>
        <v>0</v>
      </c>
      <c r="H81" s="14">
        <f t="shared" si="11"/>
        <v>6</v>
      </c>
      <c r="I81" s="14">
        <f t="shared" si="8"/>
        <v>1</v>
      </c>
      <c r="J81" s="14">
        <f t="shared" si="12"/>
        <v>7</v>
      </c>
      <c r="K81" s="26" t="s">
        <v>513</v>
      </c>
    </row>
    <row r="82" spans="1:11" ht="51" customHeight="1" x14ac:dyDescent="0.2">
      <c r="A82" s="55" t="s">
        <v>514</v>
      </c>
      <c r="B82" s="14">
        <v>11</v>
      </c>
      <c r="C82" s="14">
        <v>16</v>
      </c>
      <c r="D82" s="14">
        <f t="shared" si="9"/>
        <v>27</v>
      </c>
      <c r="E82" s="14">
        <v>0</v>
      </c>
      <c r="F82" s="14">
        <v>0</v>
      </c>
      <c r="G82" s="14">
        <f t="shared" si="10"/>
        <v>0</v>
      </c>
      <c r="H82" s="14">
        <f t="shared" si="11"/>
        <v>11</v>
      </c>
      <c r="I82" s="14">
        <f t="shared" si="8"/>
        <v>16</v>
      </c>
      <c r="J82" s="14">
        <f t="shared" si="12"/>
        <v>27</v>
      </c>
      <c r="K82" s="26" t="s">
        <v>515</v>
      </c>
    </row>
    <row r="83" spans="1:11" ht="36" customHeight="1" x14ac:dyDescent="0.2">
      <c r="A83" s="13" t="s">
        <v>1447</v>
      </c>
      <c r="B83" s="14">
        <v>1</v>
      </c>
      <c r="C83" s="14">
        <v>3</v>
      </c>
      <c r="D83" s="14">
        <v>4</v>
      </c>
      <c r="E83" s="14">
        <v>0</v>
      </c>
      <c r="F83" s="14">
        <v>0</v>
      </c>
      <c r="G83" s="14">
        <f t="shared" si="10"/>
        <v>0</v>
      </c>
      <c r="H83" s="14">
        <f>SUM(B83,E83)</f>
        <v>1</v>
      </c>
      <c r="I83" s="14">
        <f t="shared" si="8"/>
        <v>3</v>
      </c>
      <c r="J83" s="14">
        <f t="shared" si="12"/>
        <v>4</v>
      </c>
      <c r="K83" s="26" t="s">
        <v>93</v>
      </c>
    </row>
    <row r="84" spans="1:11" ht="23.25" customHeight="1" x14ac:dyDescent="0.2">
      <c r="A84" s="13" t="s">
        <v>88</v>
      </c>
      <c r="B84" s="14">
        <v>2</v>
      </c>
      <c r="C84" s="14">
        <v>1</v>
      </c>
      <c r="D84" s="14">
        <v>3</v>
      </c>
      <c r="E84" s="14">
        <v>0</v>
      </c>
      <c r="F84" s="14">
        <v>0</v>
      </c>
      <c r="G84" s="14">
        <f t="shared" si="10"/>
        <v>0</v>
      </c>
      <c r="H84" s="14">
        <f t="shared" si="11"/>
        <v>2</v>
      </c>
      <c r="I84" s="14">
        <f t="shared" si="8"/>
        <v>1</v>
      </c>
      <c r="J84" s="14">
        <f t="shared" si="12"/>
        <v>3</v>
      </c>
      <c r="K84" s="15" t="s">
        <v>89</v>
      </c>
    </row>
    <row r="85" spans="1:11" ht="19.5" customHeight="1" thickBot="1" x14ac:dyDescent="0.25">
      <c r="A85" s="13" t="s">
        <v>94</v>
      </c>
      <c r="B85" s="14">
        <v>25</v>
      </c>
      <c r="C85" s="14">
        <v>15</v>
      </c>
      <c r="D85" s="14">
        <v>40</v>
      </c>
      <c r="E85" s="14">
        <v>0</v>
      </c>
      <c r="F85" s="14">
        <v>0</v>
      </c>
      <c r="G85" s="14">
        <f t="shared" si="10"/>
        <v>0</v>
      </c>
      <c r="H85" s="14">
        <f>SUM(B85,E85)</f>
        <v>25</v>
      </c>
      <c r="I85" s="14">
        <f t="shared" si="8"/>
        <v>15</v>
      </c>
      <c r="J85" s="14">
        <f t="shared" si="12"/>
        <v>40</v>
      </c>
      <c r="K85" s="15" t="s">
        <v>95</v>
      </c>
    </row>
    <row r="86" spans="1:11" ht="24.75" customHeight="1" thickBot="1" x14ac:dyDescent="0.25">
      <c r="A86" s="19" t="s">
        <v>151</v>
      </c>
      <c r="B86" s="20">
        <f>SUM(B70:B85)</f>
        <v>568</v>
      </c>
      <c r="C86" s="20">
        <f t="shared" ref="C86:G86" si="13">SUM(C70:C85)</f>
        <v>472</v>
      </c>
      <c r="D86" s="20">
        <f t="shared" si="13"/>
        <v>1040</v>
      </c>
      <c r="E86" s="20">
        <f t="shared" si="13"/>
        <v>0</v>
      </c>
      <c r="F86" s="20">
        <f t="shared" si="13"/>
        <v>0</v>
      </c>
      <c r="G86" s="20">
        <f t="shared" si="13"/>
        <v>0</v>
      </c>
      <c r="H86" s="20">
        <f t="shared" si="11"/>
        <v>568</v>
      </c>
      <c r="I86" s="20">
        <f t="shared" si="11"/>
        <v>472</v>
      </c>
      <c r="J86" s="20">
        <f t="shared" si="12"/>
        <v>1040</v>
      </c>
      <c r="K86" s="21" t="s">
        <v>63</v>
      </c>
    </row>
    <row r="87" spans="1:11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31:K31"/>
    <mergeCell ref="A32:K32"/>
    <mergeCell ref="A34:A37"/>
    <mergeCell ref="B34:D34"/>
    <mergeCell ref="E34:G34"/>
    <mergeCell ref="H34:J34"/>
    <mergeCell ref="K34:K37"/>
    <mergeCell ref="B35:D35"/>
    <mergeCell ref="E35:G35"/>
    <mergeCell ref="H35:J35"/>
    <mergeCell ref="A63:K63"/>
    <mergeCell ref="A64:K64"/>
    <mergeCell ref="A66:A69"/>
    <mergeCell ref="B66:D66"/>
    <mergeCell ref="E66:G66"/>
    <mergeCell ref="H66:J66"/>
    <mergeCell ref="K66:K69"/>
    <mergeCell ref="B67:D67"/>
    <mergeCell ref="E67:G67"/>
    <mergeCell ref="H67:J67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5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25"/>
  <sheetViews>
    <sheetView rightToLeft="1" view="pageBreakPreview" zoomScale="85" zoomScaleSheetLayoutView="85" workbookViewId="0">
      <selection sqref="A1:K1"/>
    </sheetView>
  </sheetViews>
  <sheetFormatPr defaultRowHeight="14.25" x14ac:dyDescent="0.2"/>
  <cols>
    <col min="1" max="1" width="20.625" customWidth="1"/>
    <col min="2" max="2" width="7.75" customWidth="1"/>
    <col min="3" max="3" width="8.25" customWidth="1"/>
    <col min="4" max="5" width="7.5" customWidth="1"/>
    <col min="6" max="6" width="8.375" customWidth="1"/>
    <col min="7" max="13" width="7.5" customWidth="1"/>
    <col min="14" max="14" width="27" customWidth="1"/>
  </cols>
  <sheetData>
    <row r="1" spans="1:15" ht="26.25" customHeight="1" x14ac:dyDescent="0.2">
      <c r="A1" s="118" t="s">
        <v>1548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ht="36.75" customHeight="1" x14ac:dyDescent="0.25">
      <c r="A2" s="114" t="s">
        <v>1549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ht="22.5" customHeight="1" thickBot="1" x14ac:dyDescent="0.3">
      <c r="A3" s="4" t="s">
        <v>506</v>
      </c>
      <c r="B3" s="4"/>
      <c r="N3" s="30" t="s">
        <v>507</v>
      </c>
      <c r="O3" s="4"/>
    </row>
    <row r="4" spans="1:15" ht="26.25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5" ht="26.2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5" ht="26.25" customHeight="1" x14ac:dyDescent="0.25">
      <c r="A6" s="112"/>
      <c r="B6" s="5" t="s">
        <v>8</v>
      </c>
      <c r="C6" s="5" t="s">
        <v>67</v>
      </c>
      <c r="D6" s="5" t="s">
        <v>10</v>
      </c>
      <c r="E6" s="5" t="s">
        <v>8</v>
      </c>
      <c r="F6" s="5" t="s">
        <v>67</v>
      </c>
      <c r="G6" s="5" t="s">
        <v>10</v>
      </c>
      <c r="H6" s="5" t="s">
        <v>8</v>
      </c>
      <c r="I6" s="5" t="s">
        <v>67</v>
      </c>
      <c r="J6" s="5" t="s">
        <v>10</v>
      </c>
      <c r="K6" s="5" t="s">
        <v>8</v>
      </c>
      <c r="L6" s="5" t="s">
        <v>67</v>
      </c>
      <c r="M6" s="5" t="s">
        <v>10</v>
      </c>
      <c r="N6" s="112"/>
    </row>
    <row r="7" spans="1:15" ht="26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5" ht="26.25" customHeight="1" x14ac:dyDescent="0.2">
      <c r="A8" s="13" t="s">
        <v>503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5" ht="26.25" customHeight="1" x14ac:dyDescent="0.2">
      <c r="A9" s="13" t="s">
        <v>15</v>
      </c>
      <c r="B9" s="67">
        <v>13</v>
      </c>
      <c r="C9" s="67">
        <v>20</v>
      </c>
      <c r="D9" s="67">
        <v>33</v>
      </c>
      <c r="E9" s="67">
        <v>2</v>
      </c>
      <c r="F9" s="67">
        <v>2</v>
      </c>
      <c r="G9" s="67">
        <v>4</v>
      </c>
      <c r="H9" s="67">
        <v>0</v>
      </c>
      <c r="I9" s="67">
        <v>0</v>
      </c>
      <c r="J9" s="67">
        <v>0</v>
      </c>
      <c r="K9" s="67">
        <f t="shared" ref="K9:L17" si="0">SUM(B9,E9,H9)</f>
        <v>15</v>
      </c>
      <c r="L9" s="67">
        <f t="shared" si="0"/>
        <v>22</v>
      </c>
      <c r="M9" s="67">
        <f t="shared" ref="M9:M17" si="1">SUM(K9:L9)</f>
        <v>37</v>
      </c>
      <c r="N9" s="15" t="s">
        <v>16</v>
      </c>
    </row>
    <row r="10" spans="1:15" ht="26.25" customHeight="1" x14ac:dyDescent="0.2">
      <c r="A10" s="13" t="s">
        <v>490</v>
      </c>
      <c r="B10" s="67">
        <v>3</v>
      </c>
      <c r="C10" s="67">
        <v>3</v>
      </c>
      <c r="D10" s="67">
        <v>6</v>
      </c>
      <c r="E10" s="67">
        <v>1</v>
      </c>
      <c r="F10" s="67">
        <v>1</v>
      </c>
      <c r="G10" s="67">
        <v>2</v>
      </c>
      <c r="H10" s="67">
        <v>0</v>
      </c>
      <c r="I10" s="67">
        <v>0</v>
      </c>
      <c r="J10" s="67">
        <v>0</v>
      </c>
      <c r="K10" s="67">
        <f t="shared" si="0"/>
        <v>4</v>
      </c>
      <c r="L10" s="67">
        <f t="shared" si="0"/>
        <v>4</v>
      </c>
      <c r="M10" s="67">
        <f t="shared" si="1"/>
        <v>8</v>
      </c>
      <c r="N10" s="15" t="s">
        <v>372</v>
      </c>
    </row>
    <row r="11" spans="1:15" ht="26.25" customHeight="1" x14ac:dyDescent="0.2">
      <c r="A11" s="13" t="s">
        <v>24</v>
      </c>
      <c r="B11" s="67">
        <v>38</v>
      </c>
      <c r="C11" s="67">
        <v>43</v>
      </c>
      <c r="D11" s="67">
        <v>81</v>
      </c>
      <c r="E11" s="67">
        <v>8</v>
      </c>
      <c r="F11" s="67">
        <v>16</v>
      </c>
      <c r="G11" s="67">
        <v>24</v>
      </c>
      <c r="H11" s="67">
        <v>5</v>
      </c>
      <c r="I11" s="67">
        <v>12</v>
      </c>
      <c r="J11" s="67">
        <v>17</v>
      </c>
      <c r="K11" s="67">
        <f t="shared" si="0"/>
        <v>51</v>
      </c>
      <c r="L11" s="67">
        <f t="shared" si="0"/>
        <v>71</v>
      </c>
      <c r="M11" s="67">
        <f t="shared" si="1"/>
        <v>122</v>
      </c>
      <c r="N11" s="15" t="s">
        <v>25</v>
      </c>
    </row>
    <row r="12" spans="1:15" ht="26.25" customHeight="1" x14ac:dyDescent="0.2">
      <c r="A12" s="13" t="s">
        <v>491</v>
      </c>
      <c r="B12" s="67">
        <v>24</v>
      </c>
      <c r="C12" s="67">
        <v>28</v>
      </c>
      <c r="D12" s="67">
        <v>52</v>
      </c>
      <c r="E12" s="67">
        <v>1</v>
      </c>
      <c r="F12" s="67">
        <v>7</v>
      </c>
      <c r="G12" s="67">
        <v>8</v>
      </c>
      <c r="H12" s="67">
        <v>3</v>
      </c>
      <c r="I12" s="67">
        <v>7</v>
      </c>
      <c r="J12" s="67">
        <v>10</v>
      </c>
      <c r="K12" s="67">
        <f t="shared" si="0"/>
        <v>28</v>
      </c>
      <c r="L12" s="67">
        <f t="shared" si="0"/>
        <v>42</v>
      </c>
      <c r="M12" s="67">
        <f t="shared" si="1"/>
        <v>70</v>
      </c>
      <c r="N12" s="15" t="s">
        <v>492</v>
      </c>
    </row>
    <row r="13" spans="1:15" ht="26.25" customHeight="1" x14ac:dyDescent="0.2">
      <c r="A13" s="13" t="s">
        <v>32</v>
      </c>
      <c r="B13" s="67">
        <v>44</v>
      </c>
      <c r="C13" s="67">
        <v>51</v>
      </c>
      <c r="D13" s="67">
        <v>95</v>
      </c>
      <c r="E13" s="67">
        <v>1</v>
      </c>
      <c r="F13" s="67">
        <v>1</v>
      </c>
      <c r="G13" s="67">
        <v>2</v>
      </c>
      <c r="H13" s="67">
        <v>16</v>
      </c>
      <c r="I13" s="67">
        <v>9</v>
      </c>
      <c r="J13" s="67">
        <v>25</v>
      </c>
      <c r="K13" s="67">
        <f t="shared" si="0"/>
        <v>61</v>
      </c>
      <c r="L13" s="67">
        <f t="shared" si="0"/>
        <v>61</v>
      </c>
      <c r="M13" s="67">
        <f t="shared" si="1"/>
        <v>122</v>
      </c>
      <c r="N13" s="15" t="s">
        <v>60</v>
      </c>
    </row>
    <row r="14" spans="1:15" ht="26.25" customHeight="1" x14ac:dyDescent="0.2">
      <c r="A14" s="13" t="s">
        <v>493</v>
      </c>
      <c r="B14" s="67">
        <v>11</v>
      </c>
      <c r="C14" s="67">
        <v>4</v>
      </c>
      <c r="D14" s="67">
        <v>15</v>
      </c>
      <c r="E14" s="67">
        <v>1</v>
      </c>
      <c r="F14" s="67">
        <v>4</v>
      </c>
      <c r="G14" s="67">
        <v>5</v>
      </c>
      <c r="H14" s="67">
        <v>0</v>
      </c>
      <c r="I14" s="67">
        <v>9</v>
      </c>
      <c r="J14" s="67">
        <v>9</v>
      </c>
      <c r="K14" s="67">
        <f t="shared" si="0"/>
        <v>12</v>
      </c>
      <c r="L14" s="67">
        <f t="shared" si="0"/>
        <v>17</v>
      </c>
      <c r="M14" s="67">
        <f t="shared" si="1"/>
        <v>29</v>
      </c>
      <c r="N14" s="15" t="s">
        <v>494</v>
      </c>
    </row>
    <row r="15" spans="1:15" ht="26.25" customHeight="1" x14ac:dyDescent="0.2">
      <c r="A15" s="13" t="s">
        <v>495</v>
      </c>
      <c r="B15" s="67">
        <v>56</v>
      </c>
      <c r="C15" s="67">
        <v>26</v>
      </c>
      <c r="D15" s="67">
        <v>82</v>
      </c>
      <c r="E15" s="67">
        <v>2</v>
      </c>
      <c r="F15" s="67">
        <v>7</v>
      </c>
      <c r="G15" s="67">
        <v>9</v>
      </c>
      <c r="H15" s="67">
        <v>1</v>
      </c>
      <c r="I15" s="67">
        <v>0</v>
      </c>
      <c r="J15" s="67">
        <v>1</v>
      </c>
      <c r="K15" s="67">
        <f t="shared" si="0"/>
        <v>59</v>
      </c>
      <c r="L15" s="67">
        <f t="shared" si="0"/>
        <v>33</v>
      </c>
      <c r="M15" s="67">
        <f t="shared" si="1"/>
        <v>92</v>
      </c>
      <c r="N15" s="15" t="s">
        <v>496</v>
      </c>
    </row>
    <row r="16" spans="1:15" ht="26.25" customHeight="1" x14ac:dyDescent="0.2">
      <c r="A16" s="13" t="s">
        <v>497</v>
      </c>
      <c r="B16" s="67">
        <v>22</v>
      </c>
      <c r="C16" s="67">
        <v>13</v>
      </c>
      <c r="D16" s="67">
        <v>35</v>
      </c>
      <c r="E16" s="67">
        <v>2</v>
      </c>
      <c r="F16" s="67">
        <v>2</v>
      </c>
      <c r="G16" s="67">
        <v>4</v>
      </c>
      <c r="H16" s="67">
        <v>0</v>
      </c>
      <c r="I16" s="67">
        <v>0</v>
      </c>
      <c r="J16" s="67">
        <v>0</v>
      </c>
      <c r="K16" s="67">
        <f t="shared" si="0"/>
        <v>24</v>
      </c>
      <c r="L16" s="67">
        <f t="shared" si="0"/>
        <v>15</v>
      </c>
      <c r="M16" s="67">
        <f t="shared" si="1"/>
        <v>39</v>
      </c>
      <c r="N16" s="15" t="s">
        <v>49</v>
      </c>
    </row>
    <row r="17" spans="1:14" ht="26.25" customHeight="1" x14ac:dyDescent="0.2">
      <c r="A17" s="13" t="s">
        <v>50</v>
      </c>
      <c r="B17" s="67">
        <v>57</v>
      </c>
      <c r="C17" s="67">
        <v>22</v>
      </c>
      <c r="D17" s="67">
        <v>79</v>
      </c>
      <c r="E17" s="67">
        <v>7</v>
      </c>
      <c r="F17" s="67">
        <v>7</v>
      </c>
      <c r="G17" s="67">
        <v>14</v>
      </c>
      <c r="H17" s="67">
        <v>3</v>
      </c>
      <c r="I17" s="67">
        <v>1</v>
      </c>
      <c r="J17" s="67">
        <v>4</v>
      </c>
      <c r="K17" s="67">
        <f t="shared" si="0"/>
        <v>67</v>
      </c>
      <c r="L17" s="67">
        <f t="shared" si="0"/>
        <v>30</v>
      </c>
      <c r="M17" s="67">
        <f t="shared" si="1"/>
        <v>97</v>
      </c>
      <c r="N17" s="15" t="s">
        <v>51</v>
      </c>
    </row>
    <row r="18" spans="1:14" ht="26.25" customHeight="1" thickBot="1" x14ac:dyDescent="0.25">
      <c r="A18" s="16" t="s">
        <v>56</v>
      </c>
      <c r="B18" s="17">
        <f t="shared" ref="B18:M18" si="2">SUM(B9:B17)</f>
        <v>268</v>
      </c>
      <c r="C18" s="17">
        <f t="shared" si="2"/>
        <v>210</v>
      </c>
      <c r="D18" s="17">
        <f t="shared" si="2"/>
        <v>478</v>
      </c>
      <c r="E18" s="17">
        <f t="shared" si="2"/>
        <v>25</v>
      </c>
      <c r="F18" s="17">
        <f t="shared" si="2"/>
        <v>47</v>
      </c>
      <c r="G18" s="17">
        <f t="shared" si="2"/>
        <v>72</v>
      </c>
      <c r="H18" s="17">
        <f t="shared" si="2"/>
        <v>28</v>
      </c>
      <c r="I18" s="17">
        <f t="shared" si="2"/>
        <v>38</v>
      </c>
      <c r="J18" s="17">
        <f t="shared" si="2"/>
        <v>66</v>
      </c>
      <c r="K18" s="17">
        <f t="shared" si="2"/>
        <v>321</v>
      </c>
      <c r="L18" s="17">
        <f t="shared" si="2"/>
        <v>295</v>
      </c>
      <c r="M18" s="17">
        <f t="shared" si="2"/>
        <v>616</v>
      </c>
      <c r="N18" s="18" t="s">
        <v>498</v>
      </c>
    </row>
    <row r="19" spans="1:14" ht="26.25" customHeight="1" thickBot="1" x14ac:dyDescent="0.25">
      <c r="A19" s="19" t="s">
        <v>151</v>
      </c>
      <c r="B19" s="20">
        <f t="shared" ref="B19:M19" si="3">SUM(B18)</f>
        <v>268</v>
      </c>
      <c r="C19" s="20">
        <f t="shared" si="3"/>
        <v>210</v>
      </c>
      <c r="D19" s="20">
        <f t="shared" si="3"/>
        <v>478</v>
      </c>
      <c r="E19" s="20">
        <f t="shared" si="3"/>
        <v>25</v>
      </c>
      <c r="F19" s="20">
        <f t="shared" si="3"/>
        <v>47</v>
      </c>
      <c r="G19" s="20">
        <f t="shared" si="3"/>
        <v>72</v>
      </c>
      <c r="H19" s="20">
        <f t="shared" si="3"/>
        <v>28</v>
      </c>
      <c r="I19" s="20">
        <f t="shared" si="3"/>
        <v>38</v>
      </c>
      <c r="J19" s="20">
        <f t="shared" si="3"/>
        <v>66</v>
      </c>
      <c r="K19" s="20">
        <f t="shared" si="3"/>
        <v>321</v>
      </c>
      <c r="L19" s="20">
        <f t="shared" si="3"/>
        <v>295</v>
      </c>
      <c r="M19" s="20">
        <f t="shared" si="3"/>
        <v>616</v>
      </c>
      <c r="N19" s="21" t="s">
        <v>63</v>
      </c>
    </row>
    <row r="20" spans="1:14" ht="26.25" customHeight="1" thickTop="1" x14ac:dyDescent="0.2"/>
    <row r="21" spans="1:14" ht="26.25" customHeight="1" x14ac:dyDescent="0.2"/>
    <row r="25" spans="1:14" ht="18.75" customHeight="1" x14ac:dyDescent="0.2"/>
  </sheetData>
  <mergeCells count="12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49"/>
  <sheetViews>
    <sheetView rightToLeft="1" view="pageBreakPreview" topLeftCell="A22" zoomScale="80" zoomScaleSheetLayoutView="80" workbookViewId="0">
      <selection sqref="A1:K1"/>
    </sheetView>
  </sheetViews>
  <sheetFormatPr defaultRowHeight="14.25" x14ac:dyDescent="0.2"/>
  <cols>
    <col min="1" max="1" width="27" customWidth="1"/>
    <col min="2" max="10" width="10.75" customWidth="1"/>
    <col min="11" max="11" width="24.375" customWidth="1"/>
  </cols>
  <sheetData>
    <row r="1" spans="1:11" ht="27" customHeight="1" x14ac:dyDescent="0.2">
      <c r="A1" s="118" t="s">
        <v>1552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.75" customHeight="1" x14ac:dyDescent="0.25">
      <c r="A2" s="114" t="s">
        <v>517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3.25" customHeight="1" thickBot="1" x14ac:dyDescent="0.3">
      <c r="A3" s="4" t="s">
        <v>1550</v>
      </c>
      <c r="B3" s="4"/>
      <c r="K3" s="30" t="s">
        <v>516</v>
      </c>
    </row>
    <row r="4" spans="1:11" ht="18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8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8" customHeight="1" x14ac:dyDescent="0.25">
      <c r="A6" s="112"/>
      <c r="B6" s="5" t="s">
        <v>8</v>
      </c>
      <c r="C6" s="5" t="s">
        <v>67</v>
      </c>
      <c r="D6" s="5" t="s">
        <v>10</v>
      </c>
      <c r="E6" s="5" t="s">
        <v>8</v>
      </c>
      <c r="F6" s="5" t="s">
        <v>67</v>
      </c>
      <c r="G6" s="5" t="s">
        <v>10</v>
      </c>
      <c r="H6" s="5" t="s">
        <v>8</v>
      </c>
      <c r="I6" s="5" t="s">
        <v>67</v>
      </c>
      <c r="J6" s="5" t="s">
        <v>10</v>
      </c>
      <c r="K6" s="112"/>
    </row>
    <row r="7" spans="1:11" ht="18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30" customHeight="1" x14ac:dyDescent="0.2">
      <c r="A8" s="13" t="s">
        <v>503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7.75" customHeight="1" x14ac:dyDescent="0.2">
      <c r="A9" s="13" t="s">
        <v>15</v>
      </c>
      <c r="B9" s="14">
        <v>268</v>
      </c>
      <c r="C9" s="14">
        <v>426</v>
      </c>
      <c r="D9" s="14">
        <v>694</v>
      </c>
      <c r="E9" s="14">
        <v>0</v>
      </c>
      <c r="F9" s="14">
        <v>1</v>
      </c>
      <c r="G9" s="14">
        <v>1</v>
      </c>
      <c r="H9" s="14">
        <f>SUM(B9,E9)</f>
        <v>268</v>
      </c>
      <c r="I9" s="14">
        <f>SUM(C9,F9)</f>
        <v>427</v>
      </c>
      <c r="J9" s="14">
        <f>SUM(H9:I9)</f>
        <v>695</v>
      </c>
      <c r="K9" s="15" t="s">
        <v>16</v>
      </c>
    </row>
    <row r="10" spans="1:11" ht="27.75" customHeight="1" x14ac:dyDescent="0.2">
      <c r="A10" s="13" t="s">
        <v>490</v>
      </c>
      <c r="B10" s="14">
        <v>33</v>
      </c>
      <c r="C10" s="14">
        <v>84</v>
      </c>
      <c r="D10" s="14">
        <v>117</v>
      </c>
      <c r="E10" s="14">
        <v>0</v>
      </c>
      <c r="F10" s="14">
        <v>0</v>
      </c>
      <c r="G10" s="14">
        <v>0</v>
      </c>
      <c r="H10" s="14">
        <f t="shared" ref="H10:I17" si="0">SUM(B10,E10)</f>
        <v>33</v>
      </c>
      <c r="I10" s="14">
        <f t="shared" si="0"/>
        <v>84</v>
      </c>
      <c r="J10" s="14">
        <f t="shared" ref="J10:J17" si="1">SUM(H10:I10)</f>
        <v>117</v>
      </c>
      <c r="K10" s="15" t="s">
        <v>372</v>
      </c>
    </row>
    <row r="11" spans="1:11" ht="27.75" customHeight="1" x14ac:dyDescent="0.2">
      <c r="A11" s="13" t="s">
        <v>24</v>
      </c>
      <c r="B11" s="14">
        <v>214</v>
      </c>
      <c r="C11" s="14">
        <v>503</v>
      </c>
      <c r="D11" s="14">
        <v>717</v>
      </c>
      <c r="E11" s="14">
        <v>0</v>
      </c>
      <c r="F11" s="67">
        <v>0</v>
      </c>
      <c r="G11" s="14">
        <v>0</v>
      </c>
      <c r="H11" s="14">
        <f t="shared" si="0"/>
        <v>214</v>
      </c>
      <c r="I11" s="14">
        <f t="shared" si="0"/>
        <v>503</v>
      </c>
      <c r="J11" s="14">
        <f t="shared" si="1"/>
        <v>717</v>
      </c>
      <c r="K11" s="15" t="s">
        <v>25</v>
      </c>
    </row>
    <row r="12" spans="1:11" ht="27.75" customHeight="1" x14ac:dyDescent="0.2">
      <c r="A12" s="13" t="s">
        <v>491</v>
      </c>
      <c r="B12" s="14">
        <v>105</v>
      </c>
      <c r="C12" s="14">
        <v>206</v>
      </c>
      <c r="D12" s="14">
        <v>311</v>
      </c>
      <c r="E12" s="14">
        <v>0</v>
      </c>
      <c r="F12" s="14">
        <v>1</v>
      </c>
      <c r="G12" s="14">
        <v>1</v>
      </c>
      <c r="H12" s="14">
        <f t="shared" si="0"/>
        <v>105</v>
      </c>
      <c r="I12" s="14">
        <f t="shared" si="0"/>
        <v>207</v>
      </c>
      <c r="J12" s="14">
        <f t="shared" si="1"/>
        <v>312</v>
      </c>
      <c r="K12" s="15" t="s">
        <v>492</v>
      </c>
    </row>
    <row r="13" spans="1:11" ht="27.75" customHeight="1" x14ac:dyDescent="0.2">
      <c r="A13" s="13" t="s">
        <v>32</v>
      </c>
      <c r="B13" s="14">
        <v>145</v>
      </c>
      <c r="C13" s="14">
        <v>289</v>
      </c>
      <c r="D13" s="14">
        <v>434</v>
      </c>
      <c r="E13" s="14">
        <v>0</v>
      </c>
      <c r="F13" s="14">
        <v>0</v>
      </c>
      <c r="G13" s="14">
        <v>0</v>
      </c>
      <c r="H13" s="14">
        <f t="shared" si="0"/>
        <v>145</v>
      </c>
      <c r="I13" s="14">
        <f t="shared" si="0"/>
        <v>289</v>
      </c>
      <c r="J13" s="14">
        <f t="shared" si="1"/>
        <v>434</v>
      </c>
      <c r="K13" s="15" t="s">
        <v>60</v>
      </c>
    </row>
    <row r="14" spans="1:11" ht="27.75" customHeight="1" x14ac:dyDescent="0.2">
      <c r="A14" s="13" t="s">
        <v>493</v>
      </c>
      <c r="B14" s="14">
        <v>35</v>
      </c>
      <c r="C14" s="14">
        <v>141</v>
      </c>
      <c r="D14" s="14">
        <v>176</v>
      </c>
      <c r="E14" s="14">
        <v>0</v>
      </c>
      <c r="F14" s="14">
        <v>0</v>
      </c>
      <c r="G14" s="14">
        <v>0</v>
      </c>
      <c r="H14" s="14">
        <f t="shared" si="0"/>
        <v>35</v>
      </c>
      <c r="I14" s="14">
        <f t="shared" si="0"/>
        <v>141</v>
      </c>
      <c r="J14" s="14">
        <f t="shared" si="1"/>
        <v>176</v>
      </c>
      <c r="K14" s="15" t="s">
        <v>494</v>
      </c>
    </row>
    <row r="15" spans="1:11" ht="27.75" customHeight="1" x14ac:dyDescent="0.2">
      <c r="A15" s="13" t="s">
        <v>495</v>
      </c>
      <c r="B15" s="14">
        <v>134</v>
      </c>
      <c r="C15" s="14">
        <v>208</v>
      </c>
      <c r="D15" s="14">
        <v>342</v>
      </c>
      <c r="E15" s="14">
        <v>0</v>
      </c>
      <c r="F15" s="14">
        <v>2</v>
      </c>
      <c r="G15" s="14">
        <v>2</v>
      </c>
      <c r="H15" s="14">
        <f t="shared" si="0"/>
        <v>134</v>
      </c>
      <c r="I15" s="14">
        <f t="shared" si="0"/>
        <v>210</v>
      </c>
      <c r="J15" s="14">
        <f t="shared" si="1"/>
        <v>344</v>
      </c>
      <c r="K15" s="15" t="s">
        <v>496</v>
      </c>
    </row>
    <row r="16" spans="1:11" ht="27.75" customHeight="1" x14ac:dyDescent="0.2">
      <c r="A16" s="13" t="s">
        <v>497</v>
      </c>
      <c r="B16" s="14">
        <v>204</v>
      </c>
      <c r="C16" s="14">
        <v>317</v>
      </c>
      <c r="D16" s="14">
        <v>521</v>
      </c>
      <c r="E16" s="14">
        <v>0</v>
      </c>
      <c r="F16" s="14">
        <v>0</v>
      </c>
      <c r="G16" s="14">
        <v>0</v>
      </c>
      <c r="H16" s="14">
        <f t="shared" si="0"/>
        <v>204</v>
      </c>
      <c r="I16" s="14">
        <f t="shared" si="0"/>
        <v>317</v>
      </c>
      <c r="J16" s="14">
        <f t="shared" si="1"/>
        <v>521</v>
      </c>
      <c r="K16" s="15" t="s">
        <v>49</v>
      </c>
    </row>
    <row r="17" spans="1:11" ht="27.75" customHeight="1" x14ac:dyDescent="0.2">
      <c r="A17" s="13" t="s">
        <v>50</v>
      </c>
      <c r="B17" s="14">
        <v>149</v>
      </c>
      <c r="C17" s="14">
        <v>188</v>
      </c>
      <c r="D17" s="14">
        <v>337</v>
      </c>
      <c r="E17" s="14">
        <v>0</v>
      </c>
      <c r="F17" s="14">
        <v>0</v>
      </c>
      <c r="G17" s="14">
        <v>0</v>
      </c>
      <c r="H17" s="14">
        <f t="shared" si="0"/>
        <v>149</v>
      </c>
      <c r="I17" s="14">
        <f t="shared" si="0"/>
        <v>188</v>
      </c>
      <c r="J17" s="14">
        <f t="shared" si="1"/>
        <v>337</v>
      </c>
      <c r="K17" s="15" t="s">
        <v>51</v>
      </c>
    </row>
    <row r="18" spans="1:11" ht="27.75" customHeight="1" thickBot="1" x14ac:dyDescent="0.25">
      <c r="A18" s="16" t="s">
        <v>56</v>
      </c>
      <c r="B18" s="17">
        <f>SUM(B9:B17)</f>
        <v>1287</v>
      </c>
      <c r="C18" s="17">
        <f t="shared" ref="C18:J18" si="2">SUM(C9:C17)</f>
        <v>2362</v>
      </c>
      <c r="D18" s="17">
        <f t="shared" si="2"/>
        <v>3649</v>
      </c>
      <c r="E18" s="17">
        <f t="shared" si="2"/>
        <v>0</v>
      </c>
      <c r="F18" s="17">
        <f t="shared" si="2"/>
        <v>4</v>
      </c>
      <c r="G18" s="17">
        <f t="shared" si="2"/>
        <v>4</v>
      </c>
      <c r="H18" s="17">
        <f t="shared" si="2"/>
        <v>1287</v>
      </c>
      <c r="I18" s="17">
        <f t="shared" si="2"/>
        <v>2366</v>
      </c>
      <c r="J18" s="17">
        <f t="shared" si="2"/>
        <v>3653</v>
      </c>
      <c r="K18" s="18" t="s">
        <v>498</v>
      </c>
    </row>
    <row r="19" spans="1:11" ht="30" customHeight="1" thickBot="1" x14ac:dyDescent="0.25">
      <c r="A19" s="19" t="s">
        <v>151</v>
      </c>
      <c r="B19" s="20">
        <f t="shared" ref="B19:J19" si="3">SUM(B18)</f>
        <v>1287</v>
      </c>
      <c r="C19" s="20">
        <f t="shared" si="3"/>
        <v>2362</v>
      </c>
      <c r="D19" s="20">
        <f t="shared" si="3"/>
        <v>3649</v>
      </c>
      <c r="E19" s="20">
        <f t="shared" si="3"/>
        <v>0</v>
      </c>
      <c r="F19" s="20">
        <f t="shared" si="3"/>
        <v>4</v>
      </c>
      <c r="G19" s="20">
        <f t="shared" si="3"/>
        <v>4</v>
      </c>
      <c r="H19" s="20">
        <f t="shared" si="3"/>
        <v>1287</v>
      </c>
      <c r="I19" s="20">
        <f t="shared" si="3"/>
        <v>2366</v>
      </c>
      <c r="J19" s="20">
        <f t="shared" si="3"/>
        <v>3653</v>
      </c>
      <c r="K19" s="21" t="s">
        <v>63</v>
      </c>
    </row>
    <row r="20" spans="1:11" ht="24.95" customHeight="1" thickTop="1" x14ac:dyDescent="0.2"/>
    <row r="21" spans="1:11" s="76" customFormat="1" ht="24.95" customHeight="1" x14ac:dyDescent="0.2"/>
    <row r="22" spans="1:11" s="76" customFormat="1" ht="24.95" customHeight="1" x14ac:dyDescent="0.2"/>
    <row r="23" spans="1:11" s="76" customFormat="1" ht="24.95" customHeight="1" x14ac:dyDescent="0.2"/>
    <row r="24" spans="1:11" s="76" customFormat="1" ht="24.95" customHeight="1" x14ac:dyDescent="0.2"/>
    <row r="25" spans="1:11" s="76" customFormat="1" ht="24.95" customHeight="1" x14ac:dyDescent="0.2"/>
    <row r="26" spans="1:11" s="76" customFormat="1" ht="24.95" customHeight="1" x14ac:dyDescent="0.2"/>
    <row r="27" spans="1:11" s="76" customFormat="1" ht="24.95" customHeight="1" x14ac:dyDescent="0.2"/>
    <row r="28" spans="1:11" ht="25.5" customHeight="1" x14ac:dyDescent="0.2"/>
    <row r="29" spans="1:11" s="92" customFormat="1" ht="25.5" customHeight="1" x14ac:dyDescent="0.2"/>
    <row r="30" spans="1:11" ht="25.5" customHeight="1" x14ac:dyDescent="0.2">
      <c r="A30" s="118" t="s">
        <v>519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t="42.75" customHeight="1" x14ac:dyDescent="0.25">
      <c r="A31" s="114" t="s">
        <v>1709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4.95" customHeight="1" thickBot="1" x14ac:dyDescent="0.3">
      <c r="A32" s="4" t="s">
        <v>1551</v>
      </c>
      <c r="B32" s="4"/>
      <c r="K32" s="30" t="s">
        <v>518</v>
      </c>
    </row>
    <row r="33" spans="1:11" ht="16.5" customHeight="1" thickTop="1" x14ac:dyDescent="0.25">
      <c r="A33" s="111" t="s">
        <v>0</v>
      </c>
      <c r="B33" s="110" t="s">
        <v>1</v>
      </c>
      <c r="C33" s="110"/>
      <c r="D33" s="110"/>
      <c r="E33" s="110" t="s">
        <v>2</v>
      </c>
      <c r="F33" s="110"/>
      <c r="G33" s="110"/>
      <c r="H33" s="110" t="s">
        <v>3</v>
      </c>
      <c r="I33" s="110"/>
      <c r="J33" s="110"/>
      <c r="K33" s="111" t="s">
        <v>4</v>
      </c>
    </row>
    <row r="34" spans="1:11" ht="16.5" customHeight="1" x14ac:dyDescent="0.25">
      <c r="A34" s="112"/>
      <c r="B34" s="109" t="s">
        <v>5</v>
      </c>
      <c r="C34" s="109"/>
      <c r="D34" s="109"/>
      <c r="E34" s="109" t="s">
        <v>6</v>
      </c>
      <c r="F34" s="109"/>
      <c r="G34" s="109"/>
      <c r="H34" s="109" t="s">
        <v>7</v>
      </c>
      <c r="I34" s="109"/>
      <c r="J34" s="109"/>
      <c r="K34" s="112"/>
    </row>
    <row r="35" spans="1:11" ht="16.5" customHeight="1" x14ac:dyDescent="0.25">
      <c r="A35" s="112"/>
      <c r="B35" s="5" t="s">
        <v>8</v>
      </c>
      <c r="C35" s="5" t="s">
        <v>67</v>
      </c>
      <c r="D35" s="5" t="s">
        <v>10</v>
      </c>
      <c r="E35" s="5" t="s">
        <v>8</v>
      </c>
      <c r="F35" s="5" t="s">
        <v>67</v>
      </c>
      <c r="G35" s="5" t="s">
        <v>10</v>
      </c>
      <c r="H35" s="5" t="s">
        <v>8</v>
      </c>
      <c r="I35" s="5" t="s">
        <v>67</v>
      </c>
      <c r="J35" s="5" t="s">
        <v>10</v>
      </c>
      <c r="K35" s="112"/>
    </row>
    <row r="36" spans="1:11" ht="22.5" customHeight="1" thickBot="1" x14ac:dyDescent="0.3">
      <c r="A36" s="113"/>
      <c r="B36" s="6" t="s">
        <v>11</v>
      </c>
      <c r="C36" s="6" t="s">
        <v>12</v>
      </c>
      <c r="D36" s="6" t="s">
        <v>7</v>
      </c>
      <c r="E36" s="6" t="s">
        <v>11</v>
      </c>
      <c r="F36" s="6" t="s">
        <v>12</v>
      </c>
      <c r="G36" s="6" t="s">
        <v>7</v>
      </c>
      <c r="H36" s="6" t="s">
        <v>11</v>
      </c>
      <c r="I36" s="6" t="s">
        <v>12</v>
      </c>
      <c r="J36" s="6" t="s">
        <v>7</v>
      </c>
      <c r="K36" s="113"/>
    </row>
    <row r="37" spans="1:11" ht="24.95" customHeight="1" x14ac:dyDescent="0.2">
      <c r="A37" s="13" t="s">
        <v>503</v>
      </c>
      <c r="B37" s="14"/>
      <c r="C37" s="14"/>
      <c r="D37" s="14"/>
      <c r="E37" s="14"/>
      <c r="F37" s="14"/>
      <c r="G37" s="14"/>
      <c r="H37" s="14"/>
      <c r="I37" s="14"/>
      <c r="J37" s="14"/>
      <c r="K37" s="15" t="s">
        <v>14</v>
      </c>
    </row>
    <row r="38" spans="1:11" ht="21.75" customHeight="1" x14ac:dyDescent="0.2">
      <c r="A38" s="13" t="s">
        <v>15</v>
      </c>
      <c r="B38" s="14">
        <v>260</v>
      </c>
      <c r="C38" s="14">
        <v>408</v>
      </c>
      <c r="D38" s="14">
        <v>668</v>
      </c>
      <c r="E38" s="14">
        <v>0</v>
      </c>
      <c r="F38" s="14">
        <v>1</v>
      </c>
      <c r="G38" s="14">
        <v>1</v>
      </c>
      <c r="H38" s="14">
        <f>SUM(B38,E38)</f>
        <v>260</v>
      </c>
      <c r="I38" s="14">
        <f>SUM(C38,F38)</f>
        <v>409</v>
      </c>
      <c r="J38" s="14">
        <f>SUM(H38:I38)</f>
        <v>669</v>
      </c>
      <c r="K38" s="15" t="s">
        <v>16</v>
      </c>
    </row>
    <row r="39" spans="1:11" ht="21.75" customHeight="1" x14ac:dyDescent="0.2">
      <c r="A39" s="13" t="s">
        <v>490</v>
      </c>
      <c r="B39" s="14">
        <v>30</v>
      </c>
      <c r="C39" s="14">
        <v>82</v>
      </c>
      <c r="D39" s="14">
        <v>112</v>
      </c>
      <c r="E39" s="14">
        <v>0</v>
      </c>
      <c r="F39" s="14">
        <v>0</v>
      </c>
      <c r="G39" s="14">
        <v>0</v>
      </c>
      <c r="H39" s="14">
        <f t="shared" ref="H39:I46" si="4">SUM(B39,E39)</f>
        <v>30</v>
      </c>
      <c r="I39" s="14">
        <f t="shared" si="4"/>
        <v>82</v>
      </c>
      <c r="J39" s="14">
        <f t="shared" ref="J39:J46" si="5">SUM(H39:I39)</f>
        <v>112</v>
      </c>
      <c r="K39" s="15" t="s">
        <v>372</v>
      </c>
    </row>
    <row r="40" spans="1:11" ht="21.75" customHeight="1" x14ac:dyDescent="0.2">
      <c r="A40" s="13" t="s">
        <v>24</v>
      </c>
      <c r="B40" s="14">
        <v>190</v>
      </c>
      <c r="C40" s="14">
        <v>470</v>
      </c>
      <c r="D40" s="14">
        <v>660</v>
      </c>
      <c r="E40" s="14">
        <v>0</v>
      </c>
      <c r="F40" s="14">
        <v>0</v>
      </c>
      <c r="G40" s="14">
        <v>0</v>
      </c>
      <c r="H40" s="14">
        <f t="shared" si="4"/>
        <v>190</v>
      </c>
      <c r="I40" s="14">
        <f t="shared" si="4"/>
        <v>470</v>
      </c>
      <c r="J40" s="14">
        <f t="shared" si="5"/>
        <v>660</v>
      </c>
      <c r="K40" s="15" t="s">
        <v>25</v>
      </c>
    </row>
    <row r="41" spans="1:11" ht="21.75" customHeight="1" x14ac:dyDescent="0.2">
      <c r="A41" s="13" t="s">
        <v>491</v>
      </c>
      <c r="B41" s="14">
        <v>92</v>
      </c>
      <c r="C41" s="14">
        <v>186</v>
      </c>
      <c r="D41" s="14">
        <v>278</v>
      </c>
      <c r="E41" s="14">
        <v>0</v>
      </c>
      <c r="F41" s="14">
        <v>1</v>
      </c>
      <c r="G41" s="14">
        <v>1</v>
      </c>
      <c r="H41" s="14">
        <f t="shared" si="4"/>
        <v>92</v>
      </c>
      <c r="I41" s="14">
        <f t="shared" si="4"/>
        <v>187</v>
      </c>
      <c r="J41" s="14">
        <f t="shared" si="5"/>
        <v>279</v>
      </c>
      <c r="K41" s="15" t="s">
        <v>492</v>
      </c>
    </row>
    <row r="42" spans="1:11" ht="21.75" customHeight="1" x14ac:dyDescent="0.2">
      <c r="A42" s="13" t="s">
        <v>32</v>
      </c>
      <c r="B42" s="14">
        <v>112</v>
      </c>
      <c r="C42" s="14">
        <v>240</v>
      </c>
      <c r="D42" s="14">
        <v>352</v>
      </c>
      <c r="E42" s="14">
        <v>0</v>
      </c>
      <c r="F42" s="14">
        <v>0</v>
      </c>
      <c r="G42" s="14">
        <v>0</v>
      </c>
      <c r="H42" s="14">
        <f t="shared" si="4"/>
        <v>112</v>
      </c>
      <c r="I42" s="14">
        <f t="shared" si="4"/>
        <v>240</v>
      </c>
      <c r="J42" s="14">
        <f t="shared" si="5"/>
        <v>352</v>
      </c>
      <c r="K42" s="15" t="s">
        <v>60</v>
      </c>
    </row>
    <row r="43" spans="1:11" ht="21.75" customHeight="1" x14ac:dyDescent="0.2">
      <c r="A43" s="13" t="s">
        <v>493</v>
      </c>
      <c r="B43" s="14">
        <v>27</v>
      </c>
      <c r="C43" s="14">
        <v>139</v>
      </c>
      <c r="D43" s="14">
        <v>166</v>
      </c>
      <c r="E43" s="14">
        <v>0</v>
      </c>
      <c r="F43" s="14">
        <v>0</v>
      </c>
      <c r="G43" s="14">
        <v>0</v>
      </c>
      <c r="H43" s="14">
        <f t="shared" si="4"/>
        <v>27</v>
      </c>
      <c r="I43" s="14">
        <f t="shared" si="4"/>
        <v>139</v>
      </c>
      <c r="J43" s="14">
        <f t="shared" si="5"/>
        <v>166</v>
      </c>
      <c r="K43" s="15" t="s">
        <v>494</v>
      </c>
    </row>
    <row r="44" spans="1:11" ht="21.75" customHeight="1" x14ac:dyDescent="0.2">
      <c r="A44" s="13" t="s">
        <v>495</v>
      </c>
      <c r="B44" s="14">
        <v>92</v>
      </c>
      <c r="C44" s="14">
        <v>188</v>
      </c>
      <c r="D44" s="14">
        <v>280</v>
      </c>
      <c r="E44" s="14">
        <v>0</v>
      </c>
      <c r="F44" s="14">
        <v>2</v>
      </c>
      <c r="G44" s="14">
        <v>2</v>
      </c>
      <c r="H44" s="14">
        <f t="shared" si="4"/>
        <v>92</v>
      </c>
      <c r="I44" s="14">
        <f t="shared" si="4"/>
        <v>190</v>
      </c>
      <c r="J44" s="14">
        <f t="shared" si="5"/>
        <v>282</v>
      </c>
      <c r="K44" s="15" t="s">
        <v>496</v>
      </c>
    </row>
    <row r="45" spans="1:11" ht="21.75" customHeight="1" x14ac:dyDescent="0.2">
      <c r="A45" s="13" t="s">
        <v>497</v>
      </c>
      <c r="B45" s="14">
        <v>183</v>
      </c>
      <c r="C45" s="14">
        <v>306</v>
      </c>
      <c r="D45" s="14">
        <v>489</v>
      </c>
      <c r="E45" s="14">
        <v>0</v>
      </c>
      <c r="F45" s="14">
        <v>0</v>
      </c>
      <c r="G45" s="14">
        <v>0</v>
      </c>
      <c r="H45" s="14">
        <f t="shared" si="4"/>
        <v>183</v>
      </c>
      <c r="I45" s="14">
        <f t="shared" si="4"/>
        <v>306</v>
      </c>
      <c r="J45" s="14">
        <f t="shared" si="5"/>
        <v>489</v>
      </c>
      <c r="K45" s="15" t="s">
        <v>49</v>
      </c>
    </row>
    <row r="46" spans="1:11" ht="21.75" customHeight="1" x14ac:dyDescent="0.2">
      <c r="A46" s="13" t="s">
        <v>50</v>
      </c>
      <c r="B46" s="14">
        <v>137</v>
      </c>
      <c r="C46" s="14">
        <v>186</v>
      </c>
      <c r="D46" s="14">
        <v>323</v>
      </c>
      <c r="E46" s="14">
        <v>0</v>
      </c>
      <c r="F46" s="14">
        <v>0</v>
      </c>
      <c r="G46" s="14">
        <v>0</v>
      </c>
      <c r="H46" s="14">
        <f t="shared" si="4"/>
        <v>137</v>
      </c>
      <c r="I46" s="14">
        <f t="shared" si="4"/>
        <v>186</v>
      </c>
      <c r="J46" s="14">
        <f t="shared" si="5"/>
        <v>323</v>
      </c>
      <c r="K46" s="15" t="s">
        <v>51</v>
      </c>
    </row>
    <row r="47" spans="1:11" ht="25.5" customHeight="1" thickBot="1" x14ac:dyDescent="0.25">
      <c r="A47" s="13" t="s">
        <v>56</v>
      </c>
      <c r="B47" s="14">
        <f>SUM(B38:B46)</f>
        <v>1123</v>
      </c>
      <c r="C47" s="14">
        <f t="shared" ref="C47:J47" si="6">SUM(C38:C46)</f>
        <v>2205</v>
      </c>
      <c r="D47" s="14">
        <f t="shared" si="6"/>
        <v>3328</v>
      </c>
      <c r="E47" s="14">
        <f t="shared" si="6"/>
        <v>0</v>
      </c>
      <c r="F47" s="14">
        <f t="shared" si="6"/>
        <v>4</v>
      </c>
      <c r="G47" s="14">
        <f t="shared" si="6"/>
        <v>4</v>
      </c>
      <c r="H47" s="14">
        <f t="shared" si="6"/>
        <v>1123</v>
      </c>
      <c r="I47" s="14">
        <f t="shared" si="6"/>
        <v>2209</v>
      </c>
      <c r="J47" s="14">
        <f t="shared" si="6"/>
        <v>3332</v>
      </c>
      <c r="K47" s="15" t="s">
        <v>498</v>
      </c>
    </row>
    <row r="48" spans="1:11" ht="25.5" customHeight="1" thickBot="1" x14ac:dyDescent="0.25">
      <c r="A48" s="19" t="s">
        <v>151</v>
      </c>
      <c r="B48" s="20">
        <f t="shared" ref="B48:J48" si="7">SUM(B47)</f>
        <v>1123</v>
      </c>
      <c r="C48" s="20">
        <f t="shared" si="7"/>
        <v>2205</v>
      </c>
      <c r="D48" s="20">
        <f t="shared" si="7"/>
        <v>3328</v>
      </c>
      <c r="E48" s="20">
        <f t="shared" si="7"/>
        <v>0</v>
      </c>
      <c r="F48" s="20">
        <f t="shared" si="7"/>
        <v>4</v>
      </c>
      <c r="G48" s="20">
        <f t="shared" si="7"/>
        <v>4</v>
      </c>
      <c r="H48" s="20">
        <f t="shared" si="7"/>
        <v>1123</v>
      </c>
      <c r="I48" s="20">
        <f t="shared" si="7"/>
        <v>2209</v>
      </c>
      <c r="J48" s="20">
        <f t="shared" si="7"/>
        <v>3332</v>
      </c>
      <c r="K48" s="21" t="s">
        <v>63</v>
      </c>
    </row>
    <row r="49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K33:K36"/>
    <mergeCell ref="B34:D34"/>
    <mergeCell ref="E34:G34"/>
    <mergeCell ref="H34:J34"/>
    <mergeCell ref="H5:J5"/>
    <mergeCell ref="A30:K30"/>
    <mergeCell ref="A31:K31"/>
    <mergeCell ref="A33:A36"/>
    <mergeCell ref="B33:D33"/>
    <mergeCell ref="E33:G33"/>
    <mergeCell ref="H33:J33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99"/>
  <sheetViews>
    <sheetView rightToLeft="1" view="pageBreakPreview" topLeftCell="A82" zoomScale="85" zoomScaleSheetLayoutView="85" workbookViewId="0">
      <selection sqref="A1:K1"/>
    </sheetView>
  </sheetViews>
  <sheetFormatPr defaultColWidth="10" defaultRowHeight="14.25" x14ac:dyDescent="0.2"/>
  <cols>
    <col min="1" max="1" width="31.5" customWidth="1"/>
    <col min="2" max="9" width="8.625" customWidth="1"/>
    <col min="10" max="10" width="11.75" customWidth="1"/>
    <col min="11" max="11" width="37.875" customWidth="1"/>
  </cols>
  <sheetData>
    <row r="1" spans="1:12" ht="24.75" customHeight="1" x14ac:dyDescent="0.2">
      <c r="A1" s="118" t="s">
        <v>520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39.75" customHeight="1" x14ac:dyDescent="0.25">
      <c r="A2" s="114" t="s">
        <v>521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21" customHeight="1" thickBot="1" x14ac:dyDescent="0.3">
      <c r="A3" s="4" t="s">
        <v>1553</v>
      </c>
      <c r="B3" s="4"/>
      <c r="K3" s="30" t="s">
        <v>1554</v>
      </c>
      <c r="L3" s="4"/>
    </row>
    <row r="4" spans="1:12" ht="19.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2" ht="14.2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2" ht="21" customHeight="1" x14ac:dyDescent="0.25">
      <c r="A6" s="112"/>
      <c r="B6" s="5" t="s">
        <v>8</v>
      </c>
      <c r="C6" s="5" t="s">
        <v>67</v>
      </c>
      <c r="D6" s="5" t="s">
        <v>10</v>
      </c>
      <c r="E6" s="5" t="s">
        <v>8</v>
      </c>
      <c r="F6" s="5" t="s">
        <v>67</v>
      </c>
      <c r="G6" s="5" t="s">
        <v>10</v>
      </c>
      <c r="H6" s="5" t="s">
        <v>8</v>
      </c>
      <c r="I6" s="5" t="s">
        <v>67</v>
      </c>
      <c r="J6" s="5" t="s">
        <v>10</v>
      </c>
      <c r="K6" s="112"/>
    </row>
    <row r="7" spans="1:12" ht="15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2" ht="17.100000000000001" customHeight="1" x14ac:dyDescent="0.2">
      <c r="A8" s="13" t="s">
        <v>1721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2" ht="17.100000000000001" customHeight="1" x14ac:dyDescent="0.2">
      <c r="A9" s="13" t="s">
        <v>524</v>
      </c>
      <c r="B9" s="14">
        <v>30</v>
      </c>
      <c r="C9" s="14">
        <v>49</v>
      </c>
      <c r="D9" s="14">
        <v>79</v>
      </c>
      <c r="E9" s="14">
        <v>0</v>
      </c>
      <c r="F9" s="14">
        <v>0</v>
      </c>
      <c r="G9" s="14">
        <v>0</v>
      </c>
      <c r="H9" s="14">
        <f>SUM(B9,E9)</f>
        <v>30</v>
      </c>
      <c r="I9" s="14">
        <f>SUM(C9,F9)</f>
        <v>49</v>
      </c>
      <c r="J9" s="14">
        <f>SUM(H9:I9)</f>
        <v>79</v>
      </c>
      <c r="K9" s="15" t="s">
        <v>525</v>
      </c>
    </row>
    <row r="10" spans="1:12" ht="17.100000000000001" customHeight="1" x14ac:dyDescent="0.2">
      <c r="A10" s="13" t="s">
        <v>18</v>
      </c>
      <c r="B10" s="14">
        <v>25</v>
      </c>
      <c r="C10" s="14">
        <v>46</v>
      </c>
      <c r="D10" s="14">
        <v>71</v>
      </c>
      <c r="E10" s="14">
        <v>0</v>
      </c>
      <c r="F10" s="14">
        <v>0</v>
      </c>
      <c r="G10" s="14">
        <v>0</v>
      </c>
      <c r="H10" s="14">
        <f t="shared" ref="H10:I18" si="0">SUM(B10,E10)</f>
        <v>25</v>
      </c>
      <c r="I10" s="14">
        <f t="shared" si="0"/>
        <v>46</v>
      </c>
      <c r="J10" s="14">
        <f t="shared" ref="J10:J18" si="1">SUM(H10:I10)</f>
        <v>71</v>
      </c>
      <c r="K10" s="15" t="s">
        <v>19</v>
      </c>
    </row>
    <row r="11" spans="1:12" ht="17.100000000000001" customHeight="1" x14ac:dyDescent="0.2">
      <c r="A11" s="13" t="s">
        <v>526</v>
      </c>
      <c r="B11" s="14">
        <v>60</v>
      </c>
      <c r="C11" s="14">
        <v>70</v>
      </c>
      <c r="D11" s="14">
        <v>130</v>
      </c>
      <c r="E11" s="14">
        <v>0</v>
      </c>
      <c r="F11" s="14">
        <v>0</v>
      </c>
      <c r="G11" s="14">
        <v>0</v>
      </c>
      <c r="H11" s="14">
        <f t="shared" si="0"/>
        <v>60</v>
      </c>
      <c r="I11" s="14">
        <f t="shared" si="0"/>
        <v>70</v>
      </c>
      <c r="J11" s="14">
        <f t="shared" si="1"/>
        <v>130</v>
      </c>
      <c r="K11" s="15" t="s">
        <v>527</v>
      </c>
    </row>
    <row r="12" spans="1:12" ht="17.100000000000001" customHeight="1" x14ac:dyDescent="0.2">
      <c r="A12" s="13" t="s">
        <v>140</v>
      </c>
      <c r="B12" s="14">
        <v>164</v>
      </c>
      <c r="C12" s="14">
        <v>137</v>
      </c>
      <c r="D12" s="14">
        <v>301</v>
      </c>
      <c r="E12" s="14">
        <v>0</v>
      </c>
      <c r="F12" s="14">
        <v>0</v>
      </c>
      <c r="G12" s="14">
        <v>0</v>
      </c>
      <c r="H12" s="14">
        <f t="shared" si="0"/>
        <v>164</v>
      </c>
      <c r="I12" s="14">
        <f t="shared" si="0"/>
        <v>137</v>
      </c>
      <c r="J12" s="14">
        <f t="shared" si="1"/>
        <v>301</v>
      </c>
      <c r="K12" s="15" t="s">
        <v>37</v>
      </c>
    </row>
    <row r="13" spans="1:12" ht="17.100000000000001" customHeight="1" x14ac:dyDescent="0.2">
      <c r="A13" s="13" t="s">
        <v>528</v>
      </c>
      <c r="B13" s="14">
        <v>563</v>
      </c>
      <c r="C13" s="14">
        <v>235</v>
      </c>
      <c r="D13" s="14">
        <v>798</v>
      </c>
      <c r="E13" s="14">
        <v>0</v>
      </c>
      <c r="F13" s="14">
        <v>0</v>
      </c>
      <c r="G13" s="14">
        <v>0</v>
      </c>
      <c r="H13" s="14">
        <f t="shared" si="0"/>
        <v>563</v>
      </c>
      <c r="I13" s="14">
        <f t="shared" si="0"/>
        <v>235</v>
      </c>
      <c r="J13" s="14">
        <f t="shared" si="1"/>
        <v>798</v>
      </c>
      <c r="K13" s="15" t="s">
        <v>529</v>
      </c>
    </row>
    <row r="14" spans="1:12" ht="17.100000000000001" customHeight="1" x14ac:dyDescent="0.2">
      <c r="A14" s="13" t="s">
        <v>41</v>
      </c>
      <c r="B14" s="14">
        <v>0</v>
      </c>
      <c r="C14" s="14">
        <v>904</v>
      </c>
      <c r="D14" s="14">
        <v>904</v>
      </c>
      <c r="E14" s="14">
        <v>0</v>
      </c>
      <c r="F14" s="14">
        <v>0</v>
      </c>
      <c r="G14" s="14">
        <v>0</v>
      </c>
      <c r="H14" s="14">
        <f t="shared" si="0"/>
        <v>0</v>
      </c>
      <c r="I14" s="14">
        <f t="shared" si="0"/>
        <v>904</v>
      </c>
      <c r="J14" s="14">
        <f t="shared" si="1"/>
        <v>904</v>
      </c>
      <c r="K14" s="15" t="s">
        <v>132</v>
      </c>
    </row>
    <row r="15" spans="1:12" ht="17.100000000000001" customHeight="1" x14ac:dyDescent="0.2">
      <c r="A15" s="13" t="s">
        <v>43</v>
      </c>
      <c r="B15" s="14">
        <v>387</v>
      </c>
      <c r="C15" s="14">
        <v>436</v>
      </c>
      <c r="D15" s="14">
        <v>823</v>
      </c>
      <c r="E15" s="14">
        <v>1</v>
      </c>
      <c r="F15" s="14">
        <v>2</v>
      </c>
      <c r="G15" s="14">
        <v>3</v>
      </c>
      <c r="H15" s="14">
        <f t="shared" si="0"/>
        <v>388</v>
      </c>
      <c r="I15" s="14">
        <f t="shared" si="0"/>
        <v>438</v>
      </c>
      <c r="J15" s="14">
        <f t="shared" si="1"/>
        <v>826</v>
      </c>
      <c r="K15" s="15" t="s">
        <v>152</v>
      </c>
    </row>
    <row r="16" spans="1:12" ht="17.100000000000001" customHeight="1" x14ac:dyDescent="0.2">
      <c r="A16" s="13" t="s">
        <v>46</v>
      </c>
      <c r="B16" s="14">
        <v>256</v>
      </c>
      <c r="C16" s="14">
        <v>75</v>
      </c>
      <c r="D16" s="14">
        <v>331</v>
      </c>
      <c r="E16" s="14">
        <v>0</v>
      </c>
      <c r="F16" s="14">
        <v>0</v>
      </c>
      <c r="G16" s="14">
        <v>0</v>
      </c>
      <c r="H16" s="14">
        <f t="shared" si="0"/>
        <v>256</v>
      </c>
      <c r="I16" s="14">
        <f t="shared" si="0"/>
        <v>75</v>
      </c>
      <c r="J16" s="14">
        <f t="shared" si="1"/>
        <v>331</v>
      </c>
      <c r="K16" s="15" t="s">
        <v>47</v>
      </c>
    </row>
    <row r="17" spans="1:11" ht="17.100000000000001" customHeight="1" x14ac:dyDescent="0.2">
      <c r="A17" s="13" t="s">
        <v>131</v>
      </c>
      <c r="B17" s="14">
        <v>361</v>
      </c>
      <c r="C17" s="14">
        <v>500</v>
      </c>
      <c r="D17" s="14">
        <v>861</v>
      </c>
      <c r="E17" s="14">
        <v>0</v>
      </c>
      <c r="F17" s="14">
        <v>0</v>
      </c>
      <c r="G17" s="14">
        <v>0</v>
      </c>
      <c r="H17" s="14">
        <f t="shared" si="0"/>
        <v>361</v>
      </c>
      <c r="I17" s="14">
        <f t="shared" si="0"/>
        <v>500</v>
      </c>
      <c r="J17" s="14">
        <f t="shared" si="1"/>
        <v>861</v>
      </c>
      <c r="K17" s="15" t="s">
        <v>130</v>
      </c>
    </row>
    <row r="18" spans="1:11" ht="17.100000000000001" customHeight="1" x14ac:dyDescent="0.2">
      <c r="A18" s="13" t="s">
        <v>299</v>
      </c>
      <c r="B18" s="14">
        <v>490</v>
      </c>
      <c r="C18" s="14">
        <v>542</v>
      </c>
      <c r="D18" s="14">
        <v>1032</v>
      </c>
      <c r="E18" s="14">
        <v>0</v>
      </c>
      <c r="F18" s="14">
        <v>0</v>
      </c>
      <c r="G18" s="14">
        <v>0</v>
      </c>
      <c r="H18" s="14">
        <f t="shared" si="0"/>
        <v>490</v>
      </c>
      <c r="I18" s="14">
        <f t="shared" si="0"/>
        <v>542</v>
      </c>
      <c r="J18" s="14">
        <f t="shared" si="1"/>
        <v>1032</v>
      </c>
      <c r="K18" s="15" t="s">
        <v>55</v>
      </c>
    </row>
    <row r="19" spans="1:11" ht="17.100000000000001" customHeight="1" x14ac:dyDescent="0.2">
      <c r="A19" s="13" t="s">
        <v>56</v>
      </c>
      <c r="B19" s="14">
        <f>SUM(B9:B18)</f>
        <v>2336</v>
      </c>
      <c r="C19" s="14">
        <f t="shared" ref="C19:J19" si="2">SUM(C9:C18)</f>
        <v>2994</v>
      </c>
      <c r="D19" s="14">
        <f t="shared" si="2"/>
        <v>5330</v>
      </c>
      <c r="E19" s="14">
        <f t="shared" si="2"/>
        <v>1</v>
      </c>
      <c r="F19" s="14">
        <f t="shared" si="2"/>
        <v>2</v>
      </c>
      <c r="G19" s="14">
        <f t="shared" si="2"/>
        <v>3</v>
      </c>
      <c r="H19" s="14">
        <f t="shared" si="2"/>
        <v>2337</v>
      </c>
      <c r="I19" s="14">
        <f t="shared" si="2"/>
        <v>2996</v>
      </c>
      <c r="J19" s="14">
        <f t="shared" si="2"/>
        <v>5333</v>
      </c>
      <c r="K19" s="15" t="s">
        <v>379</v>
      </c>
    </row>
    <row r="20" spans="1:11" ht="17.100000000000001" customHeight="1" x14ac:dyDescent="0.2">
      <c r="A20" s="13" t="s">
        <v>863</v>
      </c>
      <c r="B20" s="14"/>
      <c r="C20" s="14"/>
      <c r="D20" s="14"/>
      <c r="E20" s="14"/>
      <c r="F20" s="14"/>
      <c r="G20" s="14"/>
      <c r="H20" s="14"/>
      <c r="I20" s="14"/>
      <c r="J20" s="14"/>
      <c r="K20" s="15" t="s">
        <v>59</v>
      </c>
    </row>
    <row r="21" spans="1:11" ht="17.100000000000001" customHeight="1" x14ac:dyDescent="0.2">
      <c r="A21" s="13" t="s">
        <v>64</v>
      </c>
      <c r="B21" s="14">
        <v>68</v>
      </c>
      <c r="C21" s="14">
        <v>51</v>
      </c>
      <c r="D21" s="14">
        <v>119</v>
      </c>
      <c r="E21" s="14">
        <v>0</v>
      </c>
      <c r="F21" s="14">
        <v>0</v>
      </c>
      <c r="G21" s="14">
        <v>0</v>
      </c>
      <c r="H21" s="14">
        <f t="shared" ref="H21:I28" si="3">SUM(B21,E21)</f>
        <v>68</v>
      </c>
      <c r="I21" s="14">
        <f t="shared" si="3"/>
        <v>51</v>
      </c>
      <c r="J21" s="14">
        <f>SUM(H21:I21)</f>
        <v>119</v>
      </c>
      <c r="K21" s="15" t="s">
        <v>531</v>
      </c>
    </row>
    <row r="22" spans="1:11" ht="17.100000000000001" customHeight="1" x14ac:dyDescent="0.2">
      <c r="A22" s="13" t="s">
        <v>140</v>
      </c>
      <c r="B22" s="14">
        <v>178</v>
      </c>
      <c r="C22" s="14">
        <v>139</v>
      </c>
      <c r="D22" s="14">
        <v>317</v>
      </c>
      <c r="E22" s="14">
        <v>0</v>
      </c>
      <c r="F22" s="14">
        <v>0</v>
      </c>
      <c r="G22" s="14">
        <v>0</v>
      </c>
      <c r="H22" s="14">
        <f t="shared" si="3"/>
        <v>178</v>
      </c>
      <c r="I22" s="14">
        <f t="shared" si="3"/>
        <v>139</v>
      </c>
      <c r="J22" s="14">
        <f t="shared" ref="J22:J28" si="4">SUM(H22:I22)</f>
        <v>317</v>
      </c>
      <c r="K22" s="15" t="s">
        <v>37</v>
      </c>
    </row>
    <row r="23" spans="1:11" ht="17.100000000000001" customHeight="1" x14ac:dyDescent="0.2">
      <c r="A23" s="13" t="s">
        <v>528</v>
      </c>
      <c r="B23" s="14">
        <v>130</v>
      </c>
      <c r="C23" s="14">
        <v>79</v>
      </c>
      <c r="D23" s="14">
        <v>209</v>
      </c>
      <c r="E23" s="14">
        <v>0</v>
      </c>
      <c r="F23" s="14">
        <v>0</v>
      </c>
      <c r="G23" s="14">
        <v>0</v>
      </c>
      <c r="H23" s="14">
        <f t="shared" si="3"/>
        <v>130</v>
      </c>
      <c r="I23" s="14">
        <f t="shared" si="3"/>
        <v>79</v>
      </c>
      <c r="J23" s="14">
        <f t="shared" si="4"/>
        <v>209</v>
      </c>
      <c r="K23" s="15" t="s">
        <v>529</v>
      </c>
    </row>
    <row r="24" spans="1:11" ht="17.100000000000001" customHeight="1" x14ac:dyDescent="0.2">
      <c r="A24" s="13" t="s">
        <v>41</v>
      </c>
      <c r="B24" s="14">
        <v>0</v>
      </c>
      <c r="C24" s="14">
        <v>247</v>
      </c>
      <c r="D24" s="14">
        <v>247</v>
      </c>
      <c r="E24" s="14">
        <v>0</v>
      </c>
      <c r="F24" s="14">
        <v>0</v>
      </c>
      <c r="G24" s="14">
        <v>0</v>
      </c>
      <c r="H24" s="14">
        <f t="shared" si="3"/>
        <v>0</v>
      </c>
      <c r="I24" s="14">
        <f t="shared" si="3"/>
        <v>247</v>
      </c>
      <c r="J24" s="14">
        <f t="shared" si="4"/>
        <v>247</v>
      </c>
      <c r="K24" s="15" t="s">
        <v>132</v>
      </c>
    </row>
    <row r="25" spans="1:11" ht="17.100000000000001" customHeight="1" x14ac:dyDescent="0.2">
      <c r="A25" s="13" t="s">
        <v>43</v>
      </c>
      <c r="B25" s="14">
        <v>135</v>
      </c>
      <c r="C25" s="14">
        <v>97</v>
      </c>
      <c r="D25" s="14">
        <v>232</v>
      </c>
      <c r="E25" s="14">
        <v>0</v>
      </c>
      <c r="F25" s="14">
        <v>0</v>
      </c>
      <c r="G25" s="14">
        <v>0</v>
      </c>
      <c r="H25" s="14">
        <f t="shared" si="3"/>
        <v>135</v>
      </c>
      <c r="I25" s="14">
        <f t="shared" si="3"/>
        <v>97</v>
      </c>
      <c r="J25" s="14">
        <f t="shared" si="4"/>
        <v>232</v>
      </c>
      <c r="K25" s="15" t="s">
        <v>152</v>
      </c>
    </row>
    <row r="26" spans="1:11" ht="17.100000000000001" customHeight="1" x14ac:dyDescent="0.2">
      <c r="A26" s="13" t="s">
        <v>46</v>
      </c>
      <c r="B26" s="14">
        <v>223</v>
      </c>
      <c r="C26" s="14">
        <v>97</v>
      </c>
      <c r="D26" s="14">
        <v>320</v>
      </c>
      <c r="E26" s="14">
        <v>1</v>
      </c>
      <c r="F26" s="14">
        <v>0</v>
      </c>
      <c r="G26" s="14">
        <v>1</v>
      </c>
      <c r="H26" s="14">
        <f t="shared" si="3"/>
        <v>224</v>
      </c>
      <c r="I26" s="14">
        <f t="shared" si="3"/>
        <v>97</v>
      </c>
      <c r="J26" s="14">
        <f t="shared" si="4"/>
        <v>321</v>
      </c>
      <c r="K26" s="15" t="s">
        <v>47</v>
      </c>
    </row>
    <row r="27" spans="1:11" ht="17.100000000000001" customHeight="1" x14ac:dyDescent="0.2">
      <c r="A27" s="13" t="s">
        <v>131</v>
      </c>
      <c r="B27" s="14">
        <v>284</v>
      </c>
      <c r="C27" s="14">
        <v>152</v>
      </c>
      <c r="D27" s="14">
        <v>436</v>
      </c>
      <c r="E27" s="14">
        <v>0</v>
      </c>
      <c r="F27" s="14">
        <v>0</v>
      </c>
      <c r="G27" s="14">
        <v>0</v>
      </c>
      <c r="H27" s="14">
        <f t="shared" si="3"/>
        <v>284</v>
      </c>
      <c r="I27" s="14">
        <f t="shared" si="3"/>
        <v>152</v>
      </c>
      <c r="J27" s="14">
        <f t="shared" si="4"/>
        <v>436</v>
      </c>
      <c r="K27" s="15" t="s">
        <v>130</v>
      </c>
    </row>
    <row r="28" spans="1:11" ht="17.100000000000001" customHeight="1" x14ac:dyDescent="0.2">
      <c r="A28" s="13" t="s">
        <v>299</v>
      </c>
      <c r="B28" s="14">
        <v>260</v>
      </c>
      <c r="C28" s="14">
        <v>102</v>
      </c>
      <c r="D28" s="14">
        <v>362</v>
      </c>
      <c r="E28" s="14">
        <v>0</v>
      </c>
      <c r="F28" s="14">
        <v>0</v>
      </c>
      <c r="G28" s="14">
        <v>0</v>
      </c>
      <c r="H28" s="14">
        <f t="shared" si="3"/>
        <v>260</v>
      </c>
      <c r="I28" s="14">
        <f t="shared" si="3"/>
        <v>102</v>
      </c>
      <c r="J28" s="14">
        <f t="shared" si="4"/>
        <v>362</v>
      </c>
      <c r="K28" s="15" t="s">
        <v>55</v>
      </c>
    </row>
    <row r="29" spans="1:11" ht="17.100000000000001" customHeight="1" thickBot="1" x14ac:dyDescent="0.25">
      <c r="A29" s="16" t="s">
        <v>61</v>
      </c>
      <c r="B29" s="17">
        <f>SUM(B21:B28)</f>
        <v>1278</v>
      </c>
      <c r="C29" s="17">
        <f t="shared" ref="C29:J29" si="5">SUM(C21:C28)</f>
        <v>964</v>
      </c>
      <c r="D29" s="17">
        <f t="shared" si="5"/>
        <v>2242</v>
      </c>
      <c r="E29" s="17">
        <f t="shared" si="5"/>
        <v>1</v>
      </c>
      <c r="F29" s="17">
        <f t="shared" si="5"/>
        <v>0</v>
      </c>
      <c r="G29" s="17">
        <f t="shared" si="5"/>
        <v>1</v>
      </c>
      <c r="H29" s="17">
        <f t="shared" si="5"/>
        <v>1279</v>
      </c>
      <c r="I29" s="17">
        <f t="shared" si="5"/>
        <v>964</v>
      </c>
      <c r="J29" s="17">
        <f t="shared" si="5"/>
        <v>2243</v>
      </c>
      <c r="K29" s="18" t="s">
        <v>381</v>
      </c>
    </row>
    <row r="30" spans="1:11" ht="17.100000000000001" customHeight="1" thickBot="1" x14ac:dyDescent="0.25">
      <c r="A30" s="19" t="s">
        <v>151</v>
      </c>
      <c r="B30" s="20">
        <f>SUM(B19,B29)</f>
        <v>3614</v>
      </c>
      <c r="C30" s="20">
        <f t="shared" ref="C30:J30" si="6">SUM(C19,C29)</f>
        <v>3958</v>
      </c>
      <c r="D30" s="20">
        <f t="shared" si="6"/>
        <v>7572</v>
      </c>
      <c r="E30" s="20">
        <f t="shared" si="6"/>
        <v>2</v>
      </c>
      <c r="F30" s="20">
        <f t="shared" si="6"/>
        <v>2</v>
      </c>
      <c r="G30" s="20">
        <f t="shared" si="6"/>
        <v>4</v>
      </c>
      <c r="H30" s="20">
        <f t="shared" si="6"/>
        <v>3616</v>
      </c>
      <c r="I30" s="20">
        <f t="shared" si="6"/>
        <v>3960</v>
      </c>
      <c r="J30" s="20">
        <f t="shared" si="6"/>
        <v>7576</v>
      </c>
      <c r="K30" s="21" t="s">
        <v>63</v>
      </c>
    </row>
    <row r="31" spans="1:11" ht="17.100000000000001" customHeight="1" thickTop="1" x14ac:dyDescent="0.2"/>
    <row r="32" spans="1:11" s="76" customFormat="1" ht="17.100000000000001" customHeight="1" x14ac:dyDescent="0.2"/>
    <row r="33" spans="1:11" ht="17.100000000000001" customHeight="1" x14ac:dyDescent="0.2"/>
    <row r="34" spans="1:11" s="76" customFormat="1" ht="17.100000000000001" customHeight="1" x14ac:dyDescent="0.2"/>
    <row r="35" spans="1:11" ht="17.100000000000001" customHeight="1" x14ac:dyDescent="0.2"/>
    <row r="36" spans="1:11" ht="17.100000000000001" customHeight="1" x14ac:dyDescent="0.2"/>
    <row r="37" spans="1:11" ht="27" customHeight="1" x14ac:dyDescent="0.2">
      <c r="A37" s="118" t="s">
        <v>532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t="39" customHeight="1" x14ac:dyDescent="0.25">
      <c r="A38" s="114" t="s">
        <v>533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21.75" customHeight="1" thickBot="1" x14ac:dyDescent="0.3">
      <c r="A39" s="4" t="s">
        <v>522</v>
      </c>
      <c r="B39" s="4"/>
      <c r="K39" s="30" t="s">
        <v>523</v>
      </c>
    </row>
    <row r="40" spans="1:11" ht="18.75" customHeight="1" thickTop="1" x14ac:dyDescent="0.25">
      <c r="A40" s="111" t="s">
        <v>0</v>
      </c>
      <c r="B40" s="110" t="s">
        <v>1</v>
      </c>
      <c r="C40" s="110"/>
      <c r="D40" s="110"/>
      <c r="E40" s="110" t="s">
        <v>2</v>
      </c>
      <c r="F40" s="110"/>
      <c r="G40" s="110"/>
      <c r="H40" s="110" t="s">
        <v>3</v>
      </c>
      <c r="I40" s="110"/>
      <c r="J40" s="110"/>
      <c r="K40" s="111" t="s">
        <v>4</v>
      </c>
    </row>
    <row r="41" spans="1:11" ht="18.75" customHeight="1" x14ac:dyDescent="0.25">
      <c r="A41" s="112"/>
      <c r="B41" s="109" t="s">
        <v>5</v>
      </c>
      <c r="C41" s="109"/>
      <c r="D41" s="109"/>
      <c r="E41" s="109" t="s">
        <v>6</v>
      </c>
      <c r="F41" s="109"/>
      <c r="G41" s="109"/>
      <c r="H41" s="109" t="s">
        <v>7</v>
      </c>
      <c r="I41" s="109"/>
      <c r="J41" s="109"/>
      <c r="K41" s="112"/>
    </row>
    <row r="42" spans="1:11" ht="18.75" customHeight="1" x14ac:dyDescent="0.25">
      <c r="A42" s="112"/>
      <c r="B42" s="5" t="s">
        <v>8</v>
      </c>
      <c r="C42" s="5" t="s">
        <v>67</v>
      </c>
      <c r="D42" s="5" t="s">
        <v>10</v>
      </c>
      <c r="E42" s="5" t="s">
        <v>8</v>
      </c>
      <c r="F42" s="5" t="s">
        <v>67</v>
      </c>
      <c r="G42" s="5" t="s">
        <v>10</v>
      </c>
      <c r="H42" s="5" t="s">
        <v>8</v>
      </c>
      <c r="I42" s="5" t="s">
        <v>67</v>
      </c>
      <c r="J42" s="5" t="s">
        <v>10</v>
      </c>
      <c r="K42" s="112"/>
    </row>
    <row r="43" spans="1:11" ht="18.75" customHeight="1" thickBot="1" x14ac:dyDescent="0.3">
      <c r="A43" s="113"/>
      <c r="B43" s="6" t="s">
        <v>11</v>
      </c>
      <c r="C43" s="6" t="s">
        <v>12</v>
      </c>
      <c r="D43" s="6" t="s">
        <v>7</v>
      </c>
      <c r="E43" s="6" t="s">
        <v>11</v>
      </c>
      <c r="F43" s="6" t="s">
        <v>12</v>
      </c>
      <c r="G43" s="6" t="s">
        <v>7</v>
      </c>
      <c r="H43" s="6" t="s">
        <v>11</v>
      </c>
      <c r="I43" s="6" t="s">
        <v>12</v>
      </c>
      <c r="J43" s="6" t="s">
        <v>7</v>
      </c>
      <c r="K43" s="113"/>
    </row>
    <row r="44" spans="1:11" ht="19.5" customHeight="1" x14ac:dyDescent="0.2">
      <c r="A44" s="13" t="s">
        <v>489</v>
      </c>
      <c r="B44" s="14"/>
      <c r="C44" s="14"/>
      <c r="D44" s="14"/>
      <c r="E44" s="14"/>
      <c r="F44" s="14"/>
      <c r="G44" s="14"/>
      <c r="H44" s="14"/>
      <c r="I44" s="14"/>
      <c r="J44" s="14"/>
      <c r="K44" s="15" t="s">
        <v>14</v>
      </c>
    </row>
    <row r="45" spans="1:11" ht="19.5" customHeight="1" x14ac:dyDescent="0.2">
      <c r="A45" s="13" t="s">
        <v>524</v>
      </c>
      <c r="B45" s="14">
        <v>196</v>
      </c>
      <c r="C45" s="14">
        <v>346</v>
      </c>
      <c r="D45" s="14">
        <v>542</v>
      </c>
      <c r="E45" s="14">
        <v>0</v>
      </c>
      <c r="F45" s="14">
        <v>1</v>
      </c>
      <c r="G45" s="14">
        <v>1</v>
      </c>
      <c r="H45" s="14">
        <f t="shared" ref="H45:I54" si="7">SUM(B45,E45)</f>
        <v>196</v>
      </c>
      <c r="I45" s="14">
        <f t="shared" si="7"/>
        <v>347</v>
      </c>
      <c r="J45" s="14">
        <f t="shared" ref="J45:J54" si="8">SUM(H45:I45)</f>
        <v>543</v>
      </c>
      <c r="K45" s="15" t="s">
        <v>535</v>
      </c>
    </row>
    <row r="46" spans="1:11" ht="19.5" customHeight="1" x14ac:dyDescent="0.2">
      <c r="A46" s="13" t="s">
        <v>18</v>
      </c>
      <c r="B46" s="14">
        <v>55</v>
      </c>
      <c r="C46" s="14">
        <v>134</v>
      </c>
      <c r="D46" s="14">
        <v>189</v>
      </c>
      <c r="E46" s="14">
        <v>0</v>
      </c>
      <c r="F46" s="14">
        <v>0</v>
      </c>
      <c r="G46" s="14">
        <v>0</v>
      </c>
      <c r="H46" s="14">
        <f t="shared" si="7"/>
        <v>55</v>
      </c>
      <c r="I46" s="14">
        <f t="shared" si="7"/>
        <v>134</v>
      </c>
      <c r="J46" s="14">
        <f t="shared" si="8"/>
        <v>189</v>
      </c>
      <c r="K46" s="15" t="s">
        <v>19</v>
      </c>
    </row>
    <row r="47" spans="1:11" ht="19.5" customHeight="1" x14ac:dyDescent="0.2">
      <c r="A47" s="13" t="s">
        <v>64</v>
      </c>
      <c r="B47" s="14">
        <v>156</v>
      </c>
      <c r="C47" s="14">
        <v>214</v>
      </c>
      <c r="D47" s="14">
        <v>370</v>
      </c>
      <c r="E47" s="14">
        <v>0</v>
      </c>
      <c r="F47" s="14">
        <v>0</v>
      </c>
      <c r="G47" s="14">
        <v>0</v>
      </c>
      <c r="H47" s="14">
        <f t="shared" si="7"/>
        <v>156</v>
      </c>
      <c r="I47" s="14">
        <f t="shared" si="7"/>
        <v>214</v>
      </c>
      <c r="J47" s="14">
        <f t="shared" si="8"/>
        <v>370</v>
      </c>
      <c r="K47" s="15" t="s">
        <v>25</v>
      </c>
    </row>
    <row r="48" spans="1:11" ht="19.5" customHeight="1" x14ac:dyDescent="0.2">
      <c r="A48" s="13" t="s">
        <v>140</v>
      </c>
      <c r="B48" s="14">
        <v>636</v>
      </c>
      <c r="C48" s="14">
        <v>401</v>
      </c>
      <c r="D48" s="14">
        <v>1037</v>
      </c>
      <c r="E48" s="14">
        <v>3</v>
      </c>
      <c r="F48" s="14">
        <v>0</v>
      </c>
      <c r="G48" s="14">
        <v>3</v>
      </c>
      <c r="H48" s="14">
        <f t="shared" si="7"/>
        <v>639</v>
      </c>
      <c r="I48" s="14">
        <f t="shared" si="7"/>
        <v>401</v>
      </c>
      <c r="J48" s="14">
        <f t="shared" si="8"/>
        <v>1040</v>
      </c>
      <c r="K48" s="15" t="s">
        <v>37</v>
      </c>
    </row>
    <row r="49" spans="1:11" ht="19.5" customHeight="1" x14ac:dyDescent="0.2">
      <c r="A49" s="13" t="s">
        <v>528</v>
      </c>
      <c r="B49" s="14">
        <v>1546</v>
      </c>
      <c r="C49" s="14">
        <v>844</v>
      </c>
      <c r="D49" s="14">
        <v>2390</v>
      </c>
      <c r="E49" s="14">
        <v>0</v>
      </c>
      <c r="F49" s="14">
        <v>1</v>
      </c>
      <c r="G49" s="14">
        <v>1</v>
      </c>
      <c r="H49" s="14">
        <f t="shared" si="7"/>
        <v>1546</v>
      </c>
      <c r="I49" s="14">
        <f t="shared" si="7"/>
        <v>845</v>
      </c>
      <c r="J49" s="14">
        <f t="shared" si="8"/>
        <v>2391</v>
      </c>
      <c r="K49" s="15" t="s">
        <v>529</v>
      </c>
    </row>
    <row r="50" spans="1:11" ht="19.5" customHeight="1" x14ac:dyDescent="0.2">
      <c r="A50" s="13" t="s">
        <v>41</v>
      </c>
      <c r="B50" s="14">
        <v>0</v>
      </c>
      <c r="C50" s="14">
        <v>2777</v>
      </c>
      <c r="D50" s="14">
        <v>2777</v>
      </c>
      <c r="E50" s="14">
        <v>0</v>
      </c>
      <c r="F50" s="14">
        <v>1</v>
      </c>
      <c r="G50" s="14">
        <v>1</v>
      </c>
      <c r="H50" s="14">
        <f t="shared" si="7"/>
        <v>0</v>
      </c>
      <c r="I50" s="14">
        <f t="shared" si="7"/>
        <v>2778</v>
      </c>
      <c r="J50" s="14">
        <f t="shared" si="8"/>
        <v>2778</v>
      </c>
      <c r="K50" s="15" t="s">
        <v>132</v>
      </c>
    </row>
    <row r="51" spans="1:11" ht="19.5" customHeight="1" x14ac:dyDescent="0.2">
      <c r="A51" s="13" t="s">
        <v>43</v>
      </c>
      <c r="B51" s="14">
        <v>1397</v>
      </c>
      <c r="C51" s="14">
        <v>1424</v>
      </c>
      <c r="D51" s="14">
        <v>2821</v>
      </c>
      <c r="E51" s="14">
        <v>3</v>
      </c>
      <c r="F51" s="14">
        <v>4</v>
      </c>
      <c r="G51" s="14">
        <v>7</v>
      </c>
      <c r="H51" s="14">
        <f t="shared" si="7"/>
        <v>1400</v>
      </c>
      <c r="I51" s="14">
        <f t="shared" si="7"/>
        <v>1428</v>
      </c>
      <c r="J51" s="14">
        <f t="shared" si="8"/>
        <v>2828</v>
      </c>
      <c r="K51" s="15" t="s">
        <v>152</v>
      </c>
    </row>
    <row r="52" spans="1:11" ht="19.5" customHeight="1" x14ac:dyDescent="0.2">
      <c r="A52" s="13" t="s">
        <v>46</v>
      </c>
      <c r="B52" s="14">
        <v>660</v>
      </c>
      <c r="C52" s="14">
        <v>247</v>
      </c>
      <c r="D52" s="14">
        <v>907</v>
      </c>
      <c r="E52" s="14">
        <v>0</v>
      </c>
      <c r="F52" s="14">
        <v>0</v>
      </c>
      <c r="G52" s="14">
        <v>0</v>
      </c>
      <c r="H52" s="14">
        <f t="shared" si="7"/>
        <v>660</v>
      </c>
      <c r="I52" s="14">
        <f t="shared" si="7"/>
        <v>247</v>
      </c>
      <c r="J52" s="14">
        <f t="shared" si="8"/>
        <v>907</v>
      </c>
      <c r="K52" s="15" t="s">
        <v>47</v>
      </c>
    </row>
    <row r="53" spans="1:11" ht="19.5" customHeight="1" x14ac:dyDescent="0.2">
      <c r="A53" s="13" t="s">
        <v>131</v>
      </c>
      <c r="B53" s="14">
        <v>913</v>
      </c>
      <c r="C53" s="14">
        <v>1255</v>
      </c>
      <c r="D53" s="14">
        <v>2168</v>
      </c>
      <c r="E53" s="14">
        <v>0</v>
      </c>
      <c r="F53" s="14">
        <v>0</v>
      </c>
      <c r="G53" s="14">
        <v>0</v>
      </c>
      <c r="H53" s="14">
        <f t="shared" si="7"/>
        <v>913</v>
      </c>
      <c r="I53" s="14">
        <f t="shared" si="7"/>
        <v>1255</v>
      </c>
      <c r="J53" s="14">
        <f t="shared" si="8"/>
        <v>2168</v>
      </c>
      <c r="K53" s="15" t="s">
        <v>130</v>
      </c>
    </row>
    <row r="54" spans="1:11" ht="19.5" customHeight="1" x14ac:dyDescent="0.2">
      <c r="A54" s="13" t="s">
        <v>299</v>
      </c>
      <c r="B54" s="14">
        <v>1046</v>
      </c>
      <c r="C54" s="14">
        <v>1253</v>
      </c>
      <c r="D54" s="14">
        <v>2299</v>
      </c>
      <c r="E54" s="14">
        <v>1</v>
      </c>
      <c r="F54" s="14">
        <v>0</v>
      </c>
      <c r="G54" s="14">
        <v>1</v>
      </c>
      <c r="H54" s="14">
        <f t="shared" si="7"/>
        <v>1047</v>
      </c>
      <c r="I54" s="14">
        <f t="shared" si="7"/>
        <v>1253</v>
      </c>
      <c r="J54" s="14">
        <f t="shared" si="8"/>
        <v>2300</v>
      </c>
      <c r="K54" s="15" t="s">
        <v>55</v>
      </c>
    </row>
    <row r="55" spans="1:11" ht="19.5" customHeight="1" x14ac:dyDescent="0.2">
      <c r="A55" s="13" t="s">
        <v>56</v>
      </c>
      <c r="B55" s="14">
        <f>SUM(B45:B54)</f>
        <v>6605</v>
      </c>
      <c r="C55" s="14">
        <f t="shared" ref="C55:J55" si="9">SUM(C45:C54)</f>
        <v>8895</v>
      </c>
      <c r="D55" s="14">
        <f t="shared" si="9"/>
        <v>15500</v>
      </c>
      <c r="E55" s="14">
        <f t="shared" si="9"/>
        <v>7</v>
      </c>
      <c r="F55" s="14">
        <f t="shared" si="9"/>
        <v>7</v>
      </c>
      <c r="G55" s="14">
        <f t="shared" si="9"/>
        <v>14</v>
      </c>
      <c r="H55" s="14">
        <f t="shared" si="9"/>
        <v>6612</v>
      </c>
      <c r="I55" s="14">
        <f t="shared" si="9"/>
        <v>8902</v>
      </c>
      <c r="J55" s="14">
        <f t="shared" si="9"/>
        <v>15514</v>
      </c>
      <c r="K55" s="15" t="s">
        <v>379</v>
      </c>
    </row>
    <row r="56" spans="1:11" ht="19.5" customHeight="1" x14ac:dyDescent="0.2">
      <c r="A56" s="13" t="s">
        <v>530</v>
      </c>
      <c r="B56" s="14"/>
      <c r="C56" s="14"/>
      <c r="D56" s="14"/>
      <c r="E56" s="14"/>
      <c r="F56" s="14"/>
      <c r="G56" s="14"/>
      <c r="H56" s="14"/>
      <c r="I56" s="14"/>
      <c r="J56" s="14"/>
      <c r="K56" s="15" t="s">
        <v>59</v>
      </c>
    </row>
    <row r="57" spans="1:11" ht="19.5" customHeight="1" x14ac:dyDescent="0.2">
      <c r="A57" s="13" t="s">
        <v>64</v>
      </c>
      <c r="B57" s="14">
        <v>301</v>
      </c>
      <c r="C57" s="14">
        <v>199</v>
      </c>
      <c r="D57" s="14">
        <v>500</v>
      </c>
      <c r="E57" s="14">
        <v>1</v>
      </c>
      <c r="F57" s="14">
        <v>0</v>
      </c>
      <c r="G57" s="14">
        <v>1</v>
      </c>
      <c r="H57" s="14">
        <f t="shared" ref="H57:I64" si="10">SUM(B57,E57)</f>
        <v>302</v>
      </c>
      <c r="I57" s="14">
        <f t="shared" si="10"/>
        <v>199</v>
      </c>
      <c r="J57" s="14">
        <f t="shared" ref="J57:J64" si="11">SUM(H57:I57)</f>
        <v>501</v>
      </c>
      <c r="K57" s="15" t="s">
        <v>25</v>
      </c>
    </row>
    <row r="58" spans="1:11" ht="19.5" customHeight="1" x14ac:dyDescent="0.2">
      <c r="A58" s="13" t="s">
        <v>140</v>
      </c>
      <c r="B58" s="14">
        <v>570</v>
      </c>
      <c r="C58" s="14">
        <v>527</v>
      </c>
      <c r="D58" s="14">
        <v>1097</v>
      </c>
      <c r="E58" s="14">
        <v>0</v>
      </c>
      <c r="F58" s="14">
        <v>0</v>
      </c>
      <c r="G58" s="14">
        <v>0</v>
      </c>
      <c r="H58" s="14">
        <f t="shared" si="10"/>
        <v>570</v>
      </c>
      <c r="I58" s="14">
        <f t="shared" si="10"/>
        <v>527</v>
      </c>
      <c r="J58" s="14">
        <f t="shared" si="11"/>
        <v>1097</v>
      </c>
      <c r="K58" s="15" t="s">
        <v>37</v>
      </c>
    </row>
    <row r="59" spans="1:11" ht="19.5" customHeight="1" x14ac:dyDescent="0.2">
      <c r="A59" s="13" t="s">
        <v>528</v>
      </c>
      <c r="B59" s="14">
        <v>294</v>
      </c>
      <c r="C59" s="14">
        <v>161</v>
      </c>
      <c r="D59" s="14">
        <v>455</v>
      </c>
      <c r="E59" s="14">
        <v>0</v>
      </c>
      <c r="F59" s="14">
        <v>0</v>
      </c>
      <c r="G59" s="14">
        <v>0</v>
      </c>
      <c r="H59" s="14">
        <f t="shared" si="10"/>
        <v>294</v>
      </c>
      <c r="I59" s="14">
        <f t="shared" si="10"/>
        <v>161</v>
      </c>
      <c r="J59" s="14">
        <f t="shared" si="11"/>
        <v>455</v>
      </c>
      <c r="K59" s="15" t="s">
        <v>529</v>
      </c>
    </row>
    <row r="60" spans="1:11" ht="19.5" customHeight="1" x14ac:dyDescent="0.2">
      <c r="A60" s="13" t="s">
        <v>41</v>
      </c>
      <c r="B60" s="14">
        <v>0</v>
      </c>
      <c r="C60" s="14">
        <v>752</v>
      </c>
      <c r="D60" s="14">
        <v>752</v>
      </c>
      <c r="E60" s="14">
        <v>0</v>
      </c>
      <c r="F60" s="14">
        <v>1</v>
      </c>
      <c r="G60" s="14">
        <v>1</v>
      </c>
      <c r="H60" s="14">
        <f t="shared" si="10"/>
        <v>0</v>
      </c>
      <c r="I60" s="14">
        <f t="shared" si="10"/>
        <v>753</v>
      </c>
      <c r="J60" s="14">
        <f t="shared" si="11"/>
        <v>753</v>
      </c>
      <c r="K60" s="15" t="s">
        <v>132</v>
      </c>
    </row>
    <row r="61" spans="1:11" ht="19.5" customHeight="1" x14ac:dyDescent="0.2">
      <c r="A61" s="13" t="s">
        <v>43</v>
      </c>
      <c r="B61" s="14">
        <v>593</v>
      </c>
      <c r="C61" s="14">
        <v>296</v>
      </c>
      <c r="D61" s="14">
        <v>889</v>
      </c>
      <c r="E61" s="14">
        <v>0</v>
      </c>
      <c r="F61" s="14">
        <v>0</v>
      </c>
      <c r="G61" s="14">
        <v>0</v>
      </c>
      <c r="H61" s="14">
        <f t="shared" si="10"/>
        <v>593</v>
      </c>
      <c r="I61" s="14">
        <f t="shared" si="10"/>
        <v>296</v>
      </c>
      <c r="J61" s="14">
        <f t="shared" si="11"/>
        <v>889</v>
      </c>
      <c r="K61" s="15" t="s">
        <v>152</v>
      </c>
    </row>
    <row r="62" spans="1:11" ht="19.5" customHeight="1" x14ac:dyDescent="0.2">
      <c r="A62" s="13" t="s">
        <v>536</v>
      </c>
      <c r="B62" s="14">
        <v>625</v>
      </c>
      <c r="C62" s="14">
        <v>254</v>
      </c>
      <c r="D62" s="14">
        <v>879</v>
      </c>
      <c r="E62" s="14">
        <v>2</v>
      </c>
      <c r="F62" s="14">
        <v>1</v>
      </c>
      <c r="G62" s="14">
        <v>3</v>
      </c>
      <c r="H62" s="14">
        <f t="shared" si="10"/>
        <v>627</v>
      </c>
      <c r="I62" s="14">
        <f t="shared" si="10"/>
        <v>255</v>
      </c>
      <c r="J62" s="14">
        <f t="shared" si="11"/>
        <v>882</v>
      </c>
      <c r="K62" s="15" t="s">
        <v>47</v>
      </c>
    </row>
    <row r="63" spans="1:11" ht="19.5" customHeight="1" x14ac:dyDescent="0.2">
      <c r="A63" s="13" t="s">
        <v>131</v>
      </c>
      <c r="B63" s="14">
        <v>925</v>
      </c>
      <c r="C63" s="14">
        <v>456</v>
      </c>
      <c r="D63" s="14">
        <v>1381</v>
      </c>
      <c r="E63" s="14">
        <v>0</v>
      </c>
      <c r="F63" s="14">
        <v>0</v>
      </c>
      <c r="G63" s="14">
        <v>0</v>
      </c>
      <c r="H63" s="14">
        <f t="shared" si="10"/>
        <v>925</v>
      </c>
      <c r="I63" s="14">
        <f t="shared" si="10"/>
        <v>456</v>
      </c>
      <c r="J63" s="14">
        <f t="shared" si="11"/>
        <v>1381</v>
      </c>
      <c r="K63" s="15" t="s">
        <v>130</v>
      </c>
    </row>
    <row r="64" spans="1:11" ht="19.5" customHeight="1" x14ac:dyDescent="0.2">
      <c r="A64" s="13" t="s">
        <v>299</v>
      </c>
      <c r="B64" s="14">
        <v>480</v>
      </c>
      <c r="C64" s="14">
        <v>183</v>
      </c>
      <c r="D64" s="14">
        <v>663</v>
      </c>
      <c r="E64" s="14">
        <v>0</v>
      </c>
      <c r="F64" s="14">
        <v>0</v>
      </c>
      <c r="G64" s="14">
        <v>0</v>
      </c>
      <c r="H64" s="14">
        <f t="shared" si="10"/>
        <v>480</v>
      </c>
      <c r="I64" s="14">
        <f t="shared" si="10"/>
        <v>183</v>
      </c>
      <c r="J64" s="14">
        <f t="shared" si="11"/>
        <v>663</v>
      </c>
      <c r="K64" s="15" t="s">
        <v>55</v>
      </c>
    </row>
    <row r="65" spans="1:11" ht="19.5" customHeight="1" thickBot="1" x14ac:dyDescent="0.25">
      <c r="A65" s="13" t="s">
        <v>61</v>
      </c>
      <c r="B65" s="14">
        <f>SUM(B57:B64)</f>
        <v>3788</v>
      </c>
      <c r="C65" s="14">
        <f t="shared" ref="C65:J65" si="12">SUM(C57:C64)</f>
        <v>2828</v>
      </c>
      <c r="D65" s="14">
        <f t="shared" si="12"/>
        <v>6616</v>
      </c>
      <c r="E65" s="14">
        <f t="shared" si="12"/>
        <v>3</v>
      </c>
      <c r="F65" s="14">
        <f t="shared" si="12"/>
        <v>2</v>
      </c>
      <c r="G65" s="14">
        <f t="shared" si="12"/>
        <v>5</v>
      </c>
      <c r="H65" s="14">
        <f t="shared" si="12"/>
        <v>3791</v>
      </c>
      <c r="I65" s="14">
        <f t="shared" si="12"/>
        <v>2830</v>
      </c>
      <c r="J65" s="14">
        <f t="shared" si="12"/>
        <v>6621</v>
      </c>
      <c r="K65" s="15" t="s">
        <v>381</v>
      </c>
    </row>
    <row r="66" spans="1:11" ht="19.5" customHeight="1" thickBot="1" x14ac:dyDescent="0.25">
      <c r="A66" s="19" t="s">
        <v>151</v>
      </c>
      <c r="B66" s="20">
        <f>SUM(B55,B65)</f>
        <v>10393</v>
      </c>
      <c r="C66" s="20">
        <f t="shared" ref="C66:J66" si="13">SUM(C55,C65)</f>
        <v>11723</v>
      </c>
      <c r="D66" s="20">
        <f t="shared" si="13"/>
        <v>22116</v>
      </c>
      <c r="E66" s="20">
        <f t="shared" si="13"/>
        <v>10</v>
      </c>
      <c r="F66" s="20">
        <f t="shared" si="13"/>
        <v>9</v>
      </c>
      <c r="G66" s="20">
        <f t="shared" si="13"/>
        <v>19</v>
      </c>
      <c r="H66" s="20">
        <f t="shared" si="13"/>
        <v>10403</v>
      </c>
      <c r="I66" s="20">
        <f t="shared" si="13"/>
        <v>11732</v>
      </c>
      <c r="J66" s="20">
        <f t="shared" si="13"/>
        <v>22135</v>
      </c>
      <c r="K66" s="21" t="s">
        <v>63</v>
      </c>
    </row>
    <row r="67" spans="1:11" ht="22.5" customHeight="1" thickTop="1" x14ac:dyDescent="0.2"/>
    <row r="68" spans="1:11" s="76" customFormat="1" ht="22.5" customHeight="1" x14ac:dyDescent="0.2"/>
    <row r="69" spans="1:11" s="76" customFormat="1" ht="22.5" customHeight="1" x14ac:dyDescent="0.2"/>
    <row r="70" spans="1:11" s="76" customFormat="1" ht="22.5" customHeight="1" x14ac:dyDescent="0.2"/>
    <row r="71" spans="1:11" s="76" customFormat="1" ht="22.5" customHeight="1" x14ac:dyDescent="0.2"/>
    <row r="72" spans="1:11" ht="22.5" customHeight="1" x14ac:dyDescent="0.2"/>
    <row r="73" spans="1:11" ht="22.5" customHeight="1" x14ac:dyDescent="0.2">
      <c r="A73" s="118" t="s">
        <v>537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</row>
    <row r="74" spans="1:11" ht="36.75" customHeight="1" x14ac:dyDescent="0.25">
      <c r="A74" s="114" t="s">
        <v>538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30" customHeight="1" thickBot="1" x14ac:dyDescent="0.3">
      <c r="A75" s="4" t="s">
        <v>534</v>
      </c>
      <c r="B75" s="4"/>
      <c r="K75" s="30" t="s">
        <v>1555</v>
      </c>
    </row>
    <row r="76" spans="1:11" ht="22.5" customHeight="1" thickTop="1" x14ac:dyDescent="0.25">
      <c r="A76" s="111" t="s">
        <v>0</v>
      </c>
      <c r="B76" s="110" t="s">
        <v>1</v>
      </c>
      <c r="C76" s="110"/>
      <c r="D76" s="110"/>
      <c r="E76" s="110" t="s">
        <v>2</v>
      </c>
      <c r="F76" s="110"/>
      <c r="G76" s="110"/>
      <c r="H76" s="110" t="s">
        <v>3</v>
      </c>
      <c r="I76" s="110"/>
      <c r="J76" s="110"/>
      <c r="K76" s="111" t="s">
        <v>4</v>
      </c>
    </row>
    <row r="77" spans="1:11" ht="20.25" customHeight="1" x14ac:dyDescent="0.25">
      <c r="A77" s="112"/>
      <c r="B77" s="109" t="s">
        <v>5</v>
      </c>
      <c r="C77" s="109"/>
      <c r="D77" s="109"/>
      <c r="E77" s="109" t="s">
        <v>6</v>
      </c>
      <c r="F77" s="109"/>
      <c r="G77" s="109"/>
      <c r="H77" s="109" t="s">
        <v>7</v>
      </c>
      <c r="I77" s="109"/>
      <c r="J77" s="109"/>
      <c r="K77" s="112"/>
    </row>
    <row r="78" spans="1:11" ht="19.5" customHeight="1" x14ac:dyDescent="0.25">
      <c r="A78" s="112"/>
      <c r="B78" s="5" t="s">
        <v>8</v>
      </c>
      <c r="C78" s="5" t="s">
        <v>67</v>
      </c>
      <c r="D78" s="5" t="s">
        <v>10</v>
      </c>
      <c r="E78" s="5" t="s">
        <v>8</v>
      </c>
      <c r="F78" s="5" t="s">
        <v>67</v>
      </c>
      <c r="G78" s="5" t="s">
        <v>10</v>
      </c>
      <c r="H78" s="5" t="s">
        <v>8</v>
      </c>
      <c r="I78" s="5" t="s">
        <v>67</v>
      </c>
      <c r="J78" s="5" t="s">
        <v>10</v>
      </c>
      <c r="K78" s="112"/>
    </row>
    <row r="79" spans="1:11" ht="18.75" customHeight="1" thickBot="1" x14ac:dyDescent="0.3">
      <c r="A79" s="113"/>
      <c r="B79" s="6" t="s">
        <v>11</v>
      </c>
      <c r="C79" s="6" t="s">
        <v>12</v>
      </c>
      <c r="D79" s="6" t="s">
        <v>7</v>
      </c>
      <c r="E79" s="6" t="s">
        <v>11</v>
      </c>
      <c r="F79" s="6" t="s">
        <v>12</v>
      </c>
      <c r="G79" s="6" t="s">
        <v>7</v>
      </c>
      <c r="H79" s="6" t="s">
        <v>11</v>
      </c>
      <c r="I79" s="6" t="s">
        <v>12</v>
      </c>
      <c r="J79" s="6" t="s">
        <v>7</v>
      </c>
      <c r="K79" s="113"/>
    </row>
    <row r="80" spans="1:11" ht="20.100000000000001" customHeight="1" x14ac:dyDescent="0.2">
      <c r="A80" s="13" t="s">
        <v>13</v>
      </c>
      <c r="B80" s="14"/>
      <c r="C80" s="14"/>
      <c r="D80" s="14"/>
      <c r="E80" s="14"/>
      <c r="F80" s="14"/>
      <c r="G80" s="14"/>
      <c r="H80" s="14"/>
      <c r="I80" s="14"/>
      <c r="J80" s="14"/>
      <c r="K80" s="15" t="s">
        <v>14</v>
      </c>
    </row>
    <row r="81" spans="1:11" ht="20.100000000000001" customHeight="1" x14ac:dyDescent="0.2">
      <c r="A81" s="13" t="s">
        <v>524</v>
      </c>
      <c r="B81" s="14">
        <v>59</v>
      </c>
      <c r="C81" s="14">
        <v>35</v>
      </c>
      <c r="D81" s="14">
        <f>SUM(B81:C81)</f>
        <v>94</v>
      </c>
      <c r="E81" s="14">
        <v>0</v>
      </c>
      <c r="F81" s="14">
        <v>0</v>
      </c>
      <c r="G81" s="14">
        <f>SUM(E81:F81)</f>
        <v>0</v>
      </c>
      <c r="H81" s="14">
        <f>SUM(E81,B81)</f>
        <v>59</v>
      </c>
      <c r="I81" s="14">
        <f>SUM(F81,C81)</f>
        <v>35</v>
      </c>
      <c r="J81" s="14">
        <f>SUM(H81:I81)</f>
        <v>94</v>
      </c>
      <c r="K81" s="15" t="s">
        <v>535</v>
      </c>
    </row>
    <row r="82" spans="1:11" ht="20.100000000000001" customHeight="1" x14ac:dyDescent="0.2">
      <c r="A82" s="13" t="s">
        <v>18</v>
      </c>
      <c r="B82" s="14">
        <v>6</v>
      </c>
      <c r="C82" s="14">
        <v>12</v>
      </c>
      <c r="D82" s="14">
        <f t="shared" ref="D82:D93" si="14">SUM(B82:C82)</f>
        <v>18</v>
      </c>
      <c r="E82" s="14">
        <v>0</v>
      </c>
      <c r="F82" s="14">
        <v>0</v>
      </c>
      <c r="G82" s="14">
        <f t="shared" ref="G82:G93" si="15">SUM(E82:F82)</f>
        <v>0</v>
      </c>
      <c r="H82" s="14">
        <f t="shared" ref="H82:H91" si="16">SUM(E82,B82)</f>
        <v>6</v>
      </c>
      <c r="I82" s="14">
        <f t="shared" ref="I82:I91" si="17">SUM(F82,C82)</f>
        <v>12</v>
      </c>
      <c r="J82" s="14">
        <f t="shared" ref="J82:J91" si="18">SUM(H82:I82)</f>
        <v>18</v>
      </c>
      <c r="K82" s="15" t="s">
        <v>19</v>
      </c>
    </row>
    <row r="83" spans="1:11" ht="20.100000000000001" customHeight="1" x14ac:dyDescent="0.2">
      <c r="A83" s="13" t="s">
        <v>64</v>
      </c>
      <c r="B83" s="14">
        <v>42</v>
      </c>
      <c r="C83" s="14">
        <v>12</v>
      </c>
      <c r="D83" s="14">
        <f t="shared" si="14"/>
        <v>54</v>
      </c>
      <c r="E83" s="14">
        <v>0</v>
      </c>
      <c r="F83" s="14">
        <v>0</v>
      </c>
      <c r="G83" s="14">
        <f t="shared" si="15"/>
        <v>0</v>
      </c>
      <c r="H83" s="14">
        <f t="shared" si="16"/>
        <v>42</v>
      </c>
      <c r="I83" s="14">
        <f t="shared" si="17"/>
        <v>12</v>
      </c>
      <c r="J83" s="14">
        <f t="shared" si="18"/>
        <v>54</v>
      </c>
      <c r="K83" s="15" t="s">
        <v>25</v>
      </c>
    </row>
    <row r="84" spans="1:11" ht="20.100000000000001" customHeight="1" x14ac:dyDescent="0.2">
      <c r="A84" s="13" t="s">
        <v>140</v>
      </c>
      <c r="B84" s="14">
        <v>41</v>
      </c>
      <c r="C84" s="14">
        <v>17</v>
      </c>
      <c r="D84" s="14">
        <f t="shared" si="14"/>
        <v>58</v>
      </c>
      <c r="E84" s="14">
        <v>0</v>
      </c>
      <c r="F84" s="14">
        <v>0</v>
      </c>
      <c r="G84" s="14">
        <f t="shared" si="15"/>
        <v>0</v>
      </c>
      <c r="H84" s="14">
        <f t="shared" si="16"/>
        <v>41</v>
      </c>
      <c r="I84" s="14">
        <f t="shared" si="17"/>
        <v>17</v>
      </c>
      <c r="J84" s="14">
        <f t="shared" si="18"/>
        <v>58</v>
      </c>
      <c r="K84" s="15" t="s">
        <v>37</v>
      </c>
    </row>
    <row r="85" spans="1:11" ht="20.100000000000001" customHeight="1" x14ac:dyDescent="0.2">
      <c r="A85" s="13" t="s">
        <v>528</v>
      </c>
      <c r="B85" s="14">
        <v>86</v>
      </c>
      <c r="C85" s="14">
        <v>21</v>
      </c>
      <c r="D85" s="14">
        <f t="shared" si="14"/>
        <v>107</v>
      </c>
      <c r="E85" s="14">
        <v>0</v>
      </c>
      <c r="F85" s="14">
        <v>0</v>
      </c>
      <c r="G85" s="14">
        <f t="shared" si="15"/>
        <v>0</v>
      </c>
      <c r="H85" s="14">
        <f t="shared" si="16"/>
        <v>86</v>
      </c>
      <c r="I85" s="14">
        <f t="shared" si="17"/>
        <v>21</v>
      </c>
      <c r="J85" s="14">
        <f t="shared" si="18"/>
        <v>107</v>
      </c>
      <c r="K85" s="15" t="s">
        <v>529</v>
      </c>
    </row>
    <row r="86" spans="1:11" ht="20.100000000000001" customHeight="1" x14ac:dyDescent="0.2">
      <c r="A86" s="13" t="s">
        <v>41</v>
      </c>
      <c r="B86" s="14">
        <v>40</v>
      </c>
      <c r="C86" s="14">
        <v>90</v>
      </c>
      <c r="D86" s="14">
        <f t="shared" si="14"/>
        <v>130</v>
      </c>
      <c r="E86" s="14">
        <v>0</v>
      </c>
      <c r="F86" s="14">
        <v>0</v>
      </c>
      <c r="G86" s="14">
        <f t="shared" si="15"/>
        <v>0</v>
      </c>
      <c r="H86" s="14">
        <f t="shared" si="16"/>
        <v>40</v>
      </c>
      <c r="I86" s="14">
        <f t="shared" si="17"/>
        <v>90</v>
      </c>
      <c r="J86" s="14">
        <f t="shared" si="18"/>
        <v>130</v>
      </c>
      <c r="K86" s="15" t="s">
        <v>132</v>
      </c>
    </row>
    <row r="87" spans="1:11" ht="20.100000000000001" customHeight="1" x14ac:dyDescent="0.2">
      <c r="A87" s="13" t="s">
        <v>43</v>
      </c>
      <c r="B87" s="14">
        <v>133</v>
      </c>
      <c r="C87" s="14">
        <v>19</v>
      </c>
      <c r="D87" s="14">
        <f t="shared" si="14"/>
        <v>152</v>
      </c>
      <c r="E87" s="14">
        <v>0</v>
      </c>
      <c r="F87" s="14">
        <v>0</v>
      </c>
      <c r="G87" s="14">
        <f t="shared" si="15"/>
        <v>0</v>
      </c>
      <c r="H87" s="14">
        <f t="shared" si="16"/>
        <v>133</v>
      </c>
      <c r="I87" s="14">
        <f t="shared" si="17"/>
        <v>19</v>
      </c>
      <c r="J87" s="14">
        <f t="shared" si="18"/>
        <v>152</v>
      </c>
      <c r="K87" s="15" t="s">
        <v>152</v>
      </c>
    </row>
    <row r="88" spans="1:11" ht="20.100000000000001" customHeight="1" x14ac:dyDescent="0.2">
      <c r="A88" s="13" t="s">
        <v>46</v>
      </c>
      <c r="B88" s="14">
        <v>41</v>
      </c>
      <c r="C88" s="14">
        <v>10</v>
      </c>
      <c r="D88" s="14">
        <f t="shared" si="14"/>
        <v>51</v>
      </c>
      <c r="E88" s="14">
        <v>0</v>
      </c>
      <c r="F88" s="14">
        <v>0</v>
      </c>
      <c r="G88" s="14">
        <f t="shared" si="15"/>
        <v>0</v>
      </c>
      <c r="H88" s="14">
        <f t="shared" si="16"/>
        <v>41</v>
      </c>
      <c r="I88" s="14">
        <f t="shared" si="17"/>
        <v>10</v>
      </c>
      <c r="J88" s="14">
        <f t="shared" si="18"/>
        <v>51</v>
      </c>
      <c r="K88" s="15" t="s">
        <v>47</v>
      </c>
    </row>
    <row r="89" spans="1:11" ht="20.100000000000001" customHeight="1" x14ac:dyDescent="0.2">
      <c r="A89" s="13" t="s">
        <v>131</v>
      </c>
      <c r="B89" s="14">
        <v>50</v>
      </c>
      <c r="C89" s="14">
        <v>27</v>
      </c>
      <c r="D89" s="14">
        <f t="shared" si="14"/>
        <v>77</v>
      </c>
      <c r="E89" s="14">
        <v>0</v>
      </c>
      <c r="F89" s="14">
        <v>0</v>
      </c>
      <c r="G89" s="14">
        <f t="shared" si="15"/>
        <v>0</v>
      </c>
      <c r="H89" s="14">
        <f t="shared" si="16"/>
        <v>50</v>
      </c>
      <c r="I89" s="14">
        <f t="shared" si="17"/>
        <v>27</v>
      </c>
      <c r="J89" s="14">
        <f t="shared" si="18"/>
        <v>77</v>
      </c>
      <c r="K89" s="15" t="s">
        <v>49</v>
      </c>
    </row>
    <row r="90" spans="1:11" ht="20.100000000000001" customHeight="1" x14ac:dyDescent="0.2">
      <c r="A90" s="13" t="s">
        <v>299</v>
      </c>
      <c r="B90" s="14">
        <v>151</v>
      </c>
      <c r="C90" s="14">
        <v>6</v>
      </c>
      <c r="D90" s="14">
        <f t="shared" si="14"/>
        <v>157</v>
      </c>
      <c r="E90" s="14">
        <v>0</v>
      </c>
      <c r="F90" s="14">
        <v>0</v>
      </c>
      <c r="G90" s="14">
        <f t="shared" si="15"/>
        <v>0</v>
      </c>
      <c r="H90" s="14">
        <f t="shared" si="16"/>
        <v>151</v>
      </c>
      <c r="I90" s="14">
        <f t="shared" si="17"/>
        <v>6</v>
      </c>
      <c r="J90" s="14">
        <f t="shared" si="18"/>
        <v>157</v>
      </c>
      <c r="K90" s="15" t="s">
        <v>540</v>
      </c>
    </row>
    <row r="91" spans="1:11" ht="20.100000000000001" customHeight="1" x14ac:dyDescent="0.2">
      <c r="A91" s="13" t="s">
        <v>541</v>
      </c>
      <c r="B91" s="14">
        <v>8</v>
      </c>
      <c r="C91" s="14">
        <v>5</v>
      </c>
      <c r="D91" s="14">
        <f t="shared" si="14"/>
        <v>13</v>
      </c>
      <c r="E91" s="14">
        <v>0</v>
      </c>
      <c r="F91" s="14">
        <v>0</v>
      </c>
      <c r="G91" s="14">
        <f t="shared" si="15"/>
        <v>0</v>
      </c>
      <c r="H91" s="14">
        <f t="shared" si="16"/>
        <v>8</v>
      </c>
      <c r="I91" s="14">
        <f t="shared" si="17"/>
        <v>5</v>
      </c>
      <c r="J91" s="14">
        <f t="shared" si="18"/>
        <v>13</v>
      </c>
      <c r="K91" s="15" t="s">
        <v>542</v>
      </c>
    </row>
    <row r="92" spans="1:11" ht="20.100000000000001" customHeight="1" x14ac:dyDescent="0.2">
      <c r="A92" s="13" t="s">
        <v>397</v>
      </c>
      <c r="B92" s="14">
        <v>1</v>
      </c>
      <c r="C92" s="14">
        <v>0</v>
      </c>
      <c r="D92" s="14">
        <f t="shared" si="14"/>
        <v>1</v>
      </c>
      <c r="E92" s="14">
        <v>0</v>
      </c>
      <c r="F92" s="14">
        <v>0</v>
      </c>
      <c r="G92" s="14">
        <f t="shared" si="15"/>
        <v>0</v>
      </c>
      <c r="H92" s="14">
        <f>SUM(E92,B92)</f>
        <v>1</v>
      </c>
      <c r="I92" s="14">
        <f>SUM(F92,C92)</f>
        <v>0</v>
      </c>
      <c r="J92" s="14">
        <f>SUM(H92:I92)</f>
        <v>1</v>
      </c>
      <c r="K92" s="15" t="s">
        <v>89</v>
      </c>
    </row>
    <row r="93" spans="1:11" ht="20.100000000000001" customHeight="1" x14ac:dyDescent="0.2">
      <c r="A93" s="13" t="s">
        <v>94</v>
      </c>
      <c r="B93" s="14">
        <v>6</v>
      </c>
      <c r="C93" s="14">
        <v>5</v>
      </c>
      <c r="D93" s="14">
        <f t="shared" si="14"/>
        <v>11</v>
      </c>
      <c r="E93" s="14">
        <v>0</v>
      </c>
      <c r="F93" s="14">
        <v>0</v>
      </c>
      <c r="G93" s="14">
        <f t="shared" si="15"/>
        <v>0</v>
      </c>
      <c r="H93" s="14">
        <f t="shared" ref="H93:I93" si="19">SUM(B93,E93)</f>
        <v>6</v>
      </c>
      <c r="I93" s="14">
        <f t="shared" si="19"/>
        <v>5</v>
      </c>
      <c r="J93" s="14">
        <f t="shared" ref="J93" si="20">SUM(H93:I93)</f>
        <v>11</v>
      </c>
      <c r="K93" s="15" t="s">
        <v>95</v>
      </c>
    </row>
    <row r="94" spans="1:11" ht="20.100000000000001" customHeight="1" x14ac:dyDescent="0.2">
      <c r="A94" s="13" t="s">
        <v>56</v>
      </c>
      <c r="B94" s="14">
        <f t="shared" ref="B94:J94" si="21">SUM(B81:B93)</f>
        <v>664</v>
      </c>
      <c r="C94" s="14">
        <f t="shared" si="21"/>
        <v>259</v>
      </c>
      <c r="D94" s="14">
        <f t="shared" si="21"/>
        <v>923</v>
      </c>
      <c r="E94" s="14">
        <f t="shared" si="21"/>
        <v>0</v>
      </c>
      <c r="F94" s="14">
        <f t="shared" si="21"/>
        <v>0</v>
      </c>
      <c r="G94" s="14">
        <f t="shared" si="21"/>
        <v>0</v>
      </c>
      <c r="H94" s="14">
        <f t="shared" si="21"/>
        <v>664</v>
      </c>
      <c r="I94" s="14">
        <f t="shared" si="21"/>
        <v>259</v>
      </c>
      <c r="J94" s="14">
        <f t="shared" si="21"/>
        <v>923</v>
      </c>
      <c r="K94" s="15" t="s">
        <v>379</v>
      </c>
    </row>
    <row r="95" spans="1:11" ht="20.100000000000001" customHeight="1" x14ac:dyDescent="0.2">
      <c r="A95" s="13" t="s">
        <v>58</v>
      </c>
      <c r="B95" s="14"/>
      <c r="C95" s="14"/>
      <c r="D95" s="14"/>
      <c r="E95" s="14"/>
      <c r="F95" s="14"/>
      <c r="G95" s="14"/>
      <c r="H95" s="14"/>
      <c r="I95" s="14"/>
      <c r="J95" s="14"/>
      <c r="K95" s="15" t="s">
        <v>59</v>
      </c>
    </row>
    <row r="96" spans="1:11" ht="20.100000000000001" customHeight="1" x14ac:dyDescent="0.2">
      <c r="A96" s="13" t="s">
        <v>528</v>
      </c>
      <c r="B96" s="14">
        <v>3</v>
      </c>
      <c r="C96" s="14">
        <v>0</v>
      </c>
      <c r="D96" s="14">
        <v>3</v>
      </c>
      <c r="E96" s="14">
        <v>0</v>
      </c>
      <c r="F96" s="14">
        <v>0</v>
      </c>
      <c r="G96" s="14">
        <v>0</v>
      </c>
      <c r="H96" s="14">
        <f t="shared" ref="H96:J96" si="22">SUM(B96,E96)</f>
        <v>3</v>
      </c>
      <c r="I96" s="14">
        <f t="shared" si="22"/>
        <v>0</v>
      </c>
      <c r="J96" s="14">
        <f t="shared" si="22"/>
        <v>3</v>
      </c>
      <c r="K96" s="15" t="s">
        <v>529</v>
      </c>
    </row>
    <row r="97" spans="1:11" ht="20.100000000000001" customHeight="1" thickBot="1" x14ac:dyDescent="0.25">
      <c r="A97" s="16" t="s">
        <v>61</v>
      </c>
      <c r="B97" s="17">
        <f>SUM(B96)</f>
        <v>3</v>
      </c>
      <c r="C97" s="17">
        <f t="shared" ref="C97:J97" si="23">SUM(C96)</f>
        <v>0</v>
      </c>
      <c r="D97" s="17">
        <f t="shared" si="23"/>
        <v>3</v>
      </c>
      <c r="E97" s="17">
        <f t="shared" si="23"/>
        <v>0</v>
      </c>
      <c r="F97" s="17">
        <f t="shared" si="23"/>
        <v>0</v>
      </c>
      <c r="G97" s="17">
        <f t="shared" si="23"/>
        <v>0</v>
      </c>
      <c r="H97" s="17">
        <f t="shared" si="23"/>
        <v>3</v>
      </c>
      <c r="I97" s="17">
        <f t="shared" si="23"/>
        <v>0</v>
      </c>
      <c r="J97" s="17">
        <f t="shared" si="23"/>
        <v>3</v>
      </c>
      <c r="K97" s="18" t="s">
        <v>381</v>
      </c>
    </row>
    <row r="98" spans="1:11" ht="20.100000000000001" customHeight="1" thickBot="1" x14ac:dyDescent="0.25">
      <c r="A98" s="19" t="s">
        <v>151</v>
      </c>
      <c r="B98" s="20">
        <f>SUM(B97,B94)</f>
        <v>667</v>
      </c>
      <c r="C98" s="20">
        <f t="shared" ref="C98:J98" si="24">SUM(C97,C94)</f>
        <v>259</v>
      </c>
      <c r="D98" s="20">
        <f t="shared" si="24"/>
        <v>926</v>
      </c>
      <c r="E98" s="20">
        <f t="shared" si="24"/>
        <v>0</v>
      </c>
      <c r="F98" s="20">
        <f t="shared" si="24"/>
        <v>0</v>
      </c>
      <c r="G98" s="20">
        <f t="shared" si="24"/>
        <v>0</v>
      </c>
      <c r="H98" s="20">
        <f t="shared" si="24"/>
        <v>667</v>
      </c>
      <c r="I98" s="20">
        <f t="shared" si="24"/>
        <v>259</v>
      </c>
      <c r="J98" s="20">
        <f t="shared" si="24"/>
        <v>926</v>
      </c>
      <c r="K98" s="21" t="s">
        <v>63</v>
      </c>
    </row>
    <row r="99" spans="1:11" ht="23.25" customHeight="1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37:K37"/>
    <mergeCell ref="A38:K38"/>
    <mergeCell ref="A40:A43"/>
    <mergeCell ref="B40:D40"/>
    <mergeCell ref="E40:G40"/>
    <mergeCell ref="H40:J40"/>
    <mergeCell ref="K40:K43"/>
    <mergeCell ref="B41:D41"/>
    <mergeCell ref="E77:G77"/>
    <mergeCell ref="H77:J77"/>
    <mergeCell ref="E41:G41"/>
    <mergeCell ref="H41:J41"/>
    <mergeCell ref="A73:K73"/>
    <mergeCell ref="A74:K74"/>
    <mergeCell ref="A76:A79"/>
    <mergeCell ref="B76:D76"/>
    <mergeCell ref="E76:G76"/>
    <mergeCell ref="H76:J76"/>
    <mergeCell ref="K76:K79"/>
    <mergeCell ref="B77:D77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62" orientation="landscape" r:id="rId1"/>
  <rowBreaks count="1" manualBreakCount="1">
    <brk id="35" max="10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60"/>
  <sheetViews>
    <sheetView rightToLeft="1" view="pageBreakPreview" topLeftCell="A46" zoomScale="85" zoomScaleNormal="85" zoomScaleSheetLayoutView="85" workbookViewId="0">
      <selection sqref="A1:N1"/>
    </sheetView>
  </sheetViews>
  <sheetFormatPr defaultRowHeight="14.25" x14ac:dyDescent="0.2"/>
  <cols>
    <col min="1" max="1" width="21.25" customWidth="1"/>
    <col min="2" max="13" width="7.625" customWidth="1"/>
    <col min="14" max="14" width="32.125" customWidth="1"/>
  </cols>
  <sheetData>
    <row r="1" spans="1:14" ht="28.5" customHeight="1" x14ac:dyDescent="0.2">
      <c r="A1" s="118" t="s">
        <v>543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8.25" customHeight="1" x14ac:dyDescent="0.25">
      <c r="A2" s="114" t="s">
        <v>544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8.75" customHeight="1" thickBot="1" x14ac:dyDescent="0.3">
      <c r="A3" s="4" t="s">
        <v>539</v>
      </c>
      <c r="N3" s="30" t="s">
        <v>1556</v>
      </c>
    </row>
    <row r="4" spans="1:14" ht="17.25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7.2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7.25" customHeight="1" x14ac:dyDescent="0.25">
      <c r="A6" s="112"/>
      <c r="B6" s="5" t="s">
        <v>8</v>
      </c>
      <c r="C6" s="5" t="s">
        <v>67</v>
      </c>
      <c r="D6" s="5" t="s">
        <v>10</v>
      </c>
      <c r="E6" s="5" t="s">
        <v>8</v>
      </c>
      <c r="F6" s="5" t="s">
        <v>67</v>
      </c>
      <c r="G6" s="5" t="s">
        <v>10</v>
      </c>
      <c r="H6" s="5" t="s">
        <v>8</v>
      </c>
      <c r="I6" s="5" t="s">
        <v>67</v>
      </c>
      <c r="J6" s="5" t="s">
        <v>10</v>
      </c>
      <c r="K6" s="5" t="s">
        <v>8</v>
      </c>
      <c r="L6" s="5" t="s">
        <v>67</v>
      </c>
      <c r="M6" s="5" t="s">
        <v>10</v>
      </c>
      <c r="N6" s="112"/>
    </row>
    <row r="7" spans="1:14" ht="17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7.25" customHeight="1" x14ac:dyDescent="0.2">
      <c r="A8" s="13" t="s">
        <v>1721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18" customHeight="1" x14ac:dyDescent="0.2">
      <c r="A9" s="13" t="s">
        <v>524</v>
      </c>
      <c r="B9" s="67">
        <v>11</v>
      </c>
      <c r="C9" s="67">
        <v>22</v>
      </c>
      <c r="D9" s="67">
        <v>33</v>
      </c>
      <c r="E9" s="67">
        <v>0</v>
      </c>
      <c r="F9" s="67">
        <v>1</v>
      </c>
      <c r="G9" s="67">
        <v>1</v>
      </c>
      <c r="H9" s="67">
        <v>0</v>
      </c>
      <c r="I9" s="67">
        <v>0</v>
      </c>
      <c r="J9" s="67">
        <v>0</v>
      </c>
      <c r="K9" s="67">
        <f t="shared" ref="K9:L18" si="0">SUM(B9,E9,H9)</f>
        <v>11</v>
      </c>
      <c r="L9" s="67">
        <f t="shared" si="0"/>
        <v>23</v>
      </c>
      <c r="M9" s="67">
        <f t="shared" ref="M9:M18" si="1">SUM(K9:L9)</f>
        <v>34</v>
      </c>
      <c r="N9" s="15" t="s">
        <v>535</v>
      </c>
    </row>
    <row r="10" spans="1:14" ht="18" customHeight="1" x14ac:dyDescent="0.2">
      <c r="A10" s="13" t="s">
        <v>18</v>
      </c>
      <c r="B10" s="67">
        <v>0</v>
      </c>
      <c r="C10" s="67">
        <v>2</v>
      </c>
      <c r="D10" s="67">
        <v>2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f t="shared" si="0"/>
        <v>0</v>
      </c>
      <c r="L10" s="67">
        <f t="shared" si="0"/>
        <v>2</v>
      </c>
      <c r="M10" s="67">
        <f t="shared" si="1"/>
        <v>2</v>
      </c>
      <c r="N10" s="15" t="s">
        <v>19</v>
      </c>
    </row>
    <row r="11" spans="1:14" ht="18" customHeight="1" x14ac:dyDescent="0.2">
      <c r="A11" s="13" t="s">
        <v>526</v>
      </c>
      <c r="B11" s="67">
        <v>11</v>
      </c>
      <c r="C11" s="67">
        <v>9</v>
      </c>
      <c r="D11" s="67">
        <v>20</v>
      </c>
      <c r="E11" s="67">
        <v>6</v>
      </c>
      <c r="F11" s="67">
        <v>8</v>
      </c>
      <c r="G11" s="67">
        <v>14</v>
      </c>
      <c r="H11" s="67">
        <v>0</v>
      </c>
      <c r="I11" s="67">
        <v>0</v>
      </c>
      <c r="J11" s="67">
        <v>0</v>
      </c>
      <c r="K11" s="67">
        <f t="shared" si="0"/>
        <v>17</v>
      </c>
      <c r="L11" s="67">
        <f t="shared" si="0"/>
        <v>17</v>
      </c>
      <c r="M11" s="67">
        <f t="shared" si="1"/>
        <v>34</v>
      </c>
      <c r="N11" s="15" t="s">
        <v>25</v>
      </c>
    </row>
    <row r="12" spans="1:14" ht="18" customHeight="1" x14ac:dyDescent="0.2">
      <c r="A12" s="13" t="s">
        <v>140</v>
      </c>
      <c r="B12" s="67">
        <v>119</v>
      </c>
      <c r="C12" s="67">
        <v>32</v>
      </c>
      <c r="D12" s="67">
        <v>151</v>
      </c>
      <c r="E12" s="67">
        <v>28</v>
      </c>
      <c r="F12" s="67">
        <v>13</v>
      </c>
      <c r="G12" s="67">
        <v>41</v>
      </c>
      <c r="H12" s="67">
        <v>89</v>
      </c>
      <c r="I12" s="67">
        <v>77</v>
      </c>
      <c r="J12" s="67">
        <v>166</v>
      </c>
      <c r="K12" s="67">
        <f t="shared" si="0"/>
        <v>236</v>
      </c>
      <c r="L12" s="67">
        <f t="shared" si="0"/>
        <v>122</v>
      </c>
      <c r="M12" s="67">
        <f t="shared" si="1"/>
        <v>358</v>
      </c>
      <c r="N12" s="15" t="s">
        <v>37</v>
      </c>
    </row>
    <row r="13" spans="1:14" ht="18" customHeight="1" x14ac:dyDescent="0.2">
      <c r="A13" s="13" t="s">
        <v>528</v>
      </c>
      <c r="B13" s="67">
        <v>365</v>
      </c>
      <c r="C13" s="67">
        <v>177</v>
      </c>
      <c r="D13" s="67">
        <v>542</v>
      </c>
      <c r="E13" s="67">
        <v>127</v>
      </c>
      <c r="F13" s="67">
        <v>95</v>
      </c>
      <c r="G13" s="67">
        <v>222</v>
      </c>
      <c r="H13" s="67">
        <v>14</v>
      </c>
      <c r="I13" s="67">
        <v>6</v>
      </c>
      <c r="J13" s="67">
        <v>20</v>
      </c>
      <c r="K13" s="67">
        <f t="shared" si="0"/>
        <v>506</v>
      </c>
      <c r="L13" s="67">
        <f t="shared" si="0"/>
        <v>278</v>
      </c>
      <c r="M13" s="67">
        <f t="shared" si="1"/>
        <v>784</v>
      </c>
      <c r="N13" s="15" t="s">
        <v>529</v>
      </c>
    </row>
    <row r="14" spans="1:14" ht="18" customHeight="1" x14ac:dyDescent="0.2">
      <c r="A14" s="13" t="s">
        <v>41</v>
      </c>
      <c r="B14" s="67">
        <v>0</v>
      </c>
      <c r="C14" s="67">
        <v>280</v>
      </c>
      <c r="D14" s="67">
        <v>280</v>
      </c>
      <c r="E14" s="67">
        <v>0</v>
      </c>
      <c r="F14" s="67">
        <v>42</v>
      </c>
      <c r="G14" s="67">
        <v>42</v>
      </c>
      <c r="H14" s="67">
        <v>0</v>
      </c>
      <c r="I14" s="67">
        <v>27</v>
      </c>
      <c r="J14" s="67">
        <v>27</v>
      </c>
      <c r="K14" s="67">
        <f t="shared" si="0"/>
        <v>0</v>
      </c>
      <c r="L14" s="67">
        <f t="shared" si="0"/>
        <v>349</v>
      </c>
      <c r="M14" s="67">
        <f t="shared" si="1"/>
        <v>349</v>
      </c>
      <c r="N14" s="15" t="s">
        <v>132</v>
      </c>
    </row>
    <row r="15" spans="1:14" ht="18" customHeight="1" x14ac:dyDescent="0.2">
      <c r="A15" s="13" t="s">
        <v>43</v>
      </c>
      <c r="B15" s="67">
        <v>303</v>
      </c>
      <c r="C15" s="67">
        <v>341</v>
      </c>
      <c r="D15" s="67">
        <v>644</v>
      </c>
      <c r="E15" s="67">
        <v>13</v>
      </c>
      <c r="F15" s="67">
        <v>9</v>
      </c>
      <c r="G15" s="67">
        <v>22</v>
      </c>
      <c r="H15" s="67">
        <v>5</v>
      </c>
      <c r="I15" s="67">
        <v>7</v>
      </c>
      <c r="J15" s="67">
        <v>12</v>
      </c>
      <c r="K15" s="67">
        <f t="shared" si="0"/>
        <v>321</v>
      </c>
      <c r="L15" s="67">
        <f t="shared" si="0"/>
        <v>357</v>
      </c>
      <c r="M15" s="67">
        <f t="shared" si="1"/>
        <v>678</v>
      </c>
      <c r="N15" s="15" t="s">
        <v>152</v>
      </c>
    </row>
    <row r="16" spans="1:14" ht="18" customHeight="1" x14ac:dyDescent="0.2">
      <c r="A16" s="13" t="s">
        <v>46</v>
      </c>
      <c r="B16" s="67">
        <v>71</v>
      </c>
      <c r="C16" s="67">
        <v>46</v>
      </c>
      <c r="D16" s="67">
        <v>117</v>
      </c>
      <c r="E16" s="67">
        <v>27</v>
      </c>
      <c r="F16" s="67">
        <v>4</v>
      </c>
      <c r="G16" s="67">
        <v>31</v>
      </c>
      <c r="H16" s="67">
        <v>8</v>
      </c>
      <c r="I16" s="67">
        <v>5</v>
      </c>
      <c r="J16" s="67">
        <v>13</v>
      </c>
      <c r="K16" s="67">
        <f t="shared" si="0"/>
        <v>106</v>
      </c>
      <c r="L16" s="67">
        <f t="shared" si="0"/>
        <v>55</v>
      </c>
      <c r="M16" s="67">
        <f t="shared" si="1"/>
        <v>161</v>
      </c>
      <c r="N16" s="15" t="s">
        <v>47</v>
      </c>
    </row>
    <row r="17" spans="1:14" ht="18" customHeight="1" x14ac:dyDescent="0.2">
      <c r="A17" s="13" t="s">
        <v>131</v>
      </c>
      <c r="B17" s="67">
        <v>188</v>
      </c>
      <c r="C17" s="67">
        <v>105</v>
      </c>
      <c r="D17" s="67">
        <v>293</v>
      </c>
      <c r="E17" s="67">
        <v>21</v>
      </c>
      <c r="F17" s="67">
        <v>14</v>
      </c>
      <c r="G17" s="67">
        <v>35</v>
      </c>
      <c r="H17" s="67">
        <v>0</v>
      </c>
      <c r="I17" s="67">
        <v>0</v>
      </c>
      <c r="J17" s="67">
        <v>0</v>
      </c>
      <c r="K17" s="67">
        <f t="shared" si="0"/>
        <v>209</v>
      </c>
      <c r="L17" s="67">
        <f t="shared" si="0"/>
        <v>119</v>
      </c>
      <c r="M17" s="67">
        <f t="shared" si="1"/>
        <v>328</v>
      </c>
      <c r="N17" s="15" t="s">
        <v>130</v>
      </c>
    </row>
    <row r="18" spans="1:14" ht="18" customHeight="1" x14ac:dyDescent="0.2">
      <c r="A18" s="13" t="s">
        <v>299</v>
      </c>
      <c r="B18" s="67">
        <v>92</v>
      </c>
      <c r="C18" s="67">
        <v>84</v>
      </c>
      <c r="D18" s="67">
        <v>176</v>
      </c>
      <c r="E18" s="67">
        <v>19</v>
      </c>
      <c r="F18" s="67">
        <v>13</v>
      </c>
      <c r="G18" s="67">
        <v>32</v>
      </c>
      <c r="H18" s="67">
        <v>26</v>
      </c>
      <c r="I18" s="67">
        <v>24</v>
      </c>
      <c r="J18" s="67">
        <v>50</v>
      </c>
      <c r="K18" s="67">
        <f t="shared" si="0"/>
        <v>137</v>
      </c>
      <c r="L18" s="67">
        <f t="shared" si="0"/>
        <v>121</v>
      </c>
      <c r="M18" s="67">
        <f t="shared" si="1"/>
        <v>258</v>
      </c>
      <c r="N18" s="15" t="s">
        <v>55</v>
      </c>
    </row>
    <row r="19" spans="1:14" ht="18" customHeight="1" x14ac:dyDescent="0.2">
      <c r="A19" s="13" t="s">
        <v>56</v>
      </c>
      <c r="B19" s="67">
        <f t="shared" ref="B19:M19" si="2">SUM(B9:B18)</f>
        <v>1160</v>
      </c>
      <c r="C19" s="67">
        <f t="shared" si="2"/>
        <v>1098</v>
      </c>
      <c r="D19" s="67">
        <f t="shared" si="2"/>
        <v>2258</v>
      </c>
      <c r="E19" s="67">
        <f t="shared" si="2"/>
        <v>241</v>
      </c>
      <c r="F19" s="67">
        <f t="shared" si="2"/>
        <v>199</v>
      </c>
      <c r="G19" s="67">
        <f t="shared" si="2"/>
        <v>440</v>
      </c>
      <c r="H19" s="67">
        <f t="shared" si="2"/>
        <v>142</v>
      </c>
      <c r="I19" s="67">
        <f t="shared" si="2"/>
        <v>146</v>
      </c>
      <c r="J19" s="67">
        <f t="shared" si="2"/>
        <v>288</v>
      </c>
      <c r="K19" s="67">
        <f t="shared" si="2"/>
        <v>1543</v>
      </c>
      <c r="L19" s="67">
        <f t="shared" si="2"/>
        <v>1443</v>
      </c>
      <c r="M19" s="67">
        <f t="shared" si="2"/>
        <v>2986</v>
      </c>
      <c r="N19" s="15" t="s">
        <v>57</v>
      </c>
    </row>
    <row r="20" spans="1:14" ht="17.25" customHeight="1" x14ac:dyDescent="0.2">
      <c r="A20" s="13" t="s">
        <v>863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15" t="s">
        <v>59</v>
      </c>
    </row>
    <row r="21" spans="1:14" ht="18" customHeight="1" x14ac:dyDescent="0.2">
      <c r="A21" s="13" t="s">
        <v>526</v>
      </c>
      <c r="B21" s="67">
        <v>29</v>
      </c>
      <c r="C21" s="67">
        <v>18</v>
      </c>
      <c r="D21" s="67">
        <v>47</v>
      </c>
      <c r="E21" s="67">
        <v>1</v>
      </c>
      <c r="F21" s="67">
        <v>1</v>
      </c>
      <c r="G21" s="67">
        <v>2</v>
      </c>
      <c r="H21" s="67">
        <v>0</v>
      </c>
      <c r="I21" s="67">
        <v>0</v>
      </c>
      <c r="J21" s="67">
        <v>0</v>
      </c>
      <c r="K21" s="67">
        <f t="shared" ref="K21:L28" si="3">SUM(B21,E21,H21)</f>
        <v>30</v>
      </c>
      <c r="L21" s="67">
        <f t="shared" si="3"/>
        <v>19</v>
      </c>
      <c r="M21" s="67">
        <f t="shared" ref="M21:M28" si="4">SUM(K21:L21)</f>
        <v>49</v>
      </c>
      <c r="N21" s="15" t="s">
        <v>25</v>
      </c>
    </row>
    <row r="22" spans="1:14" ht="18" customHeight="1" x14ac:dyDescent="0.2">
      <c r="A22" s="13" t="s">
        <v>140</v>
      </c>
      <c r="B22" s="67">
        <v>154</v>
      </c>
      <c r="C22" s="67">
        <v>85</v>
      </c>
      <c r="D22" s="67">
        <v>239</v>
      </c>
      <c r="E22" s="67">
        <v>5</v>
      </c>
      <c r="F22" s="67">
        <v>3</v>
      </c>
      <c r="G22" s="67">
        <v>8</v>
      </c>
      <c r="H22" s="67">
        <v>41</v>
      </c>
      <c r="I22" s="67">
        <v>10</v>
      </c>
      <c r="J22" s="67">
        <v>51</v>
      </c>
      <c r="K22" s="67">
        <f t="shared" si="3"/>
        <v>200</v>
      </c>
      <c r="L22" s="67">
        <f t="shared" si="3"/>
        <v>98</v>
      </c>
      <c r="M22" s="67">
        <f t="shared" si="4"/>
        <v>298</v>
      </c>
      <c r="N22" s="15" t="s">
        <v>37</v>
      </c>
    </row>
    <row r="23" spans="1:14" ht="18" customHeight="1" x14ac:dyDescent="0.2">
      <c r="A23" s="13" t="s">
        <v>528</v>
      </c>
      <c r="B23" s="67">
        <v>67</v>
      </c>
      <c r="C23" s="67">
        <v>19</v>
      </c>
      <c r="D23" s="67">
        <v>86</v>
      </c>
      <c r="E23" s="67">
        <v>2</v>
      </c>
      <c r="F23" s="67">
        <v>2</v>
      </c>
      <c r="G23" s="67">
        <v>4</v>
      </c>
      <c r="H23" s="67">
        <v>16</v>
      </c>
      <c r="I23" s="67">
        <v>4</v>
      </c>
      <c r="J23" s="67">
        <v>20</v>
      </c>
      <c r="K23" s="67">
        <f t="shared" si="3"/>
        <v>85</v>
      </c>
      <c r="L23" s="67">
        <f t="shared" si="3"/>
        <v>25</v>
      </c>
      <c r="M23" s="67">
        <f t="shared" si="4"/>
        <v>110</v>
      </c>
      <c r="N23" s="15" t="s">
        <v>529</v>
      </c>
    </row>
    <row r="24" spans="1:14" ht="18" customHeight="1" x14ac:dyDescent="0.2">
      <c r="A24" s="13" t="s">
        <v>41</v>
      </c>
      <c r="B24" s="67">
        <v>0</v>
      </c>
      <c r="C24" s="67">
        <v>94</v>
      </c>
      <c r="D24" s="67">
        <v>94</v>
      </c>
      <c r="E24" s="67">
        <v>0</v>
      </c>
      <c r="F24" s="67">
        <v>4</v>
      </c>
      <c r="G24" s="67">
        <v>4</v>
      </c>
      <c r="H24" s="67">
        <v>0</v>
      </c>
      <c r="I24" s="67">
        <v>7</v>
      </c>
      <c r="J24" s="67">
        <v>7</v>
      </c>
      <c r="K24" s="67">
        <f t="shared" si="3"/>
        <v>0</v>
      </c>
      <c r="L24" s="67">
        <f t="shared" si="3"/>
        <v>105</v>
      </c>
      <c r="M24" s="67">
        <f t="shared" si="4"/>
        <v>105</v>
      </c>
      <c r="N24" s="15" t="s">
        <v>132</v>
      </c>
    </row>
    <row r="25" spans="1:14" ht="18" customHeight="1" x14ac:dyDescent="0.2">
      <c r="A25" s="13" t="s">
        <v>43</v>
      </c>
      <c r="B25" s="67">
        <v>146</v>
      </c>
      <c r="C25" s="67">
        <v>53</v>
      </c>
      <c r="D25" s="67">
        <v>199</v>
      </c>
      <c r="E25" s="67">
        <v>4</v>
      </c>
      <c r="F25" s="67">
        <v>4</v>
      </c>
      <c r="G25" s="67">
        <v>8</v>
      </c>
      <c r="H25" s="67">
        <v>0</v>
      </c>
      <c r="I25" s="67">
        <v>0</v>
      </c>
      <c r="J25" s="67">
        <v>0</v>
      </c>
      <c r="K25" s="67">
        <f t="shared" si="3"/>
        <v>150</v>
      </c>
      <c r="L25" s="67">
        <f t="shared" si="3"/>
        <v>57</v>
      </c>
      <c r="M25" s="67">
        <f t="shared" si="4"/>
        <v>207</v>
      </c>
      <c r="N25" s="15" t="s">
        <v>152</v>
      </c>
    </row>
    <row r="26" spans="1:14" ht="18" customHeight="1" x14ac:dyDescent="0.2">
      <c r="A26" s="13" t="s">
        <v>46</v>
      </c>
      <c r="B26" s="67">
        <v>196</v>
      </c>
      <c r="C26" s="67">
        <v>22</v>
      </c>
      <c r="D26" s="67">
        <v>218</v>
      </c>
      <c r="E26" s="67">
        <v>1</v>
      </c>
      <c r="F26" s="67">
        <v>1</v>
      </c>
      <c r="G26" s="67">
        <v>2</v>
      </c>
      <c r="H26" s="67">
        <v>2</v>
      </c>
      <c r="I26" s="67">
        <v>2</v>
      </c>
      <c r="J26" s="67">
        <v>4</v>
      </c>
      <c r="K26" s="67">
        <f t="shared" si="3"/>
        <v>199</v>
      </c>
      <c r="L26" s="67">
        <f t="shared" si="3"/>
        <v>25</v>
      </c>
      <c r="M26" s="67">
        <f t="shared" si="4"/>
        <v>224</v>
      </c>
      <c r="N26" s="15" t="s">
        <v>47</v>
      </c>
    </row>
    <row r="27" spans="1:14" ht="18" customHeight="1" x14ac:dyDescent="0.2">
      <c r="A27" s="13" t="s">
        <v>131</v>
      </c>
      <c r="B27" s="67">
        <v>203</v>
      </c>
      <c r="C27" s="67">
        <v>46</v>
      </c>
      <c r="D27" s="67">
        <v>249</v>
      </c>
      <c r="E27" s="67">
        <v>4</v>
      </c>
      <c r="F27" s="67">
        <v>0</v>
      </c>
      <c r="G27" s="67">
        <v>4</v>
      </c>
      <c r="H27" s="67">
        <v>0</v>
      </c>
      <c r="I27" s="67">
        <v>0</v>
      </c>
      <c r="J27" s="67">
        <v>0</v>
      </c>
      <c r="K27" s="67">
        <f t="shared" si="3"/>
        <v>207</v>
      </c>
      <c r="L27" s="67">
        <f t="shared" si="3"/>
        <v>46</v>
      </c>
      <c r="M27" s="67">
        <f t="shared" si="4"/>
        <v>253</v>
      </c>
      <c r="N27" s="15" t="s">
        <v>130</v>
      </c>
    </row>
    <row r="28" spans="1:14" ht="18" customHeight="1" x14ac:dyDescent="0.2">
      <c r="A28" s="13" t="s">
        <v>299</v>
      </c>
      <c r="B28" s="67">
        <v>37</v>
      </c>
      <c r="C28" s="67">
        <v>8</v>
      </c>
      <c r="D28" s="67">
        <v>45</v>
      </c>
      <c r="E28" s="67">
        <v>1</v>
      </c>
      <c r="F28" s="67">
        <v>0</v>
      </c>
      <c r="G28" s="67">
        <v>1</v>
      </c>
      <c r="H28" s="67">
        <v>0</v>
      </c>
      <c r="I28" s="67">
        <v>0</v>
      </c>
      <c r="J28" s="67">
        <v>0</v>
      </c>
      <c r="K28" s="67">
        <f t="shared" si="3"/>
        <v>38</v>
      </c>
      <c r="L28" s="67">
        <f t="shared" si="3"/>
        <v>8</v>
      </c>
      <c r="M28" s="67">
        <f t="shared" si="4"/>
        <v>46</v>
      </c>
      <c r="N28" s="15" t="s">
        <v>152</v>
      </c>
    </row>
    <row r="29" spans="1:14" ht="18" customHeight="1" x14ac:dyDescent="0.2">
      <c r="A29" s="13" t="s">
        <v>61</v>
      </c>
      <c r="B29" s="67">
        <f>SUM(B21:B28)</f>
        <v>832</v>
      </c>
      <c r="C29" s="67">
        <f t="shared" ref="C29:M29" si="5">SUM(C21:C28)</f>
        <v>345</v>
      </c>
      <c r="D29" s="67">
        <f t="shared" si="5"/>
        <v>1177</v>
      </c>
      <c r="E29" s="67">
        <f t="shared" si="5"/>
        <v>18</v>
      </c>
      <c r="F29" s="67">
        <f t="shared" si="5"/>
        <v>15</v>
      </c>
      <c r="G29" s="67">
        <f t="shared" si="5"/>
        <v>33</v>
      </c>
      <c r="H29" s="67">
        <f t="shared" si="5"/>
        <v>59</v>
      </c>
      <c r="I29" s="67">
        <f t="shared" si="5"/>
        <v>23</v>
      </c>
      <c r="J29" s="67">
        <f t="shared" si="5"/>
        <v>82</v>
      </c>
      <c r="K29" s="67">
        <f t="shared" si="5"/>
        <v>909</v>
      </c>
      <c r="L29" s="67">
        <f t="shared" si="5"/>
        <v>383</v>
      </c>
      <c r="M29" s="67">
        <f t="shared" si="5"/>
        <v>1292</v>
      </c>
      <c r="N29" s="15" t="s">
        <v>381</v>
      </c>
    </row>
    <row r="30" spans="1:14" ht="17.25" customHeight="1" thickBot="1" x14ac:dyDescent="0.25">
      <c r="A30" s="22" t="s">
        <v>151</v>
      </c>
      <c r="B30" s="23">
        <f t="shared" ref="B30:M30" si="6">SUM(B29,B19)</f>
        <v>1992</v>
      </c>
      <c r="C30" s="23">
        <f t="shared" si="6"/>
        <v>1443</v>
      </c>
      <c r="D30" s="23">
        <f t="shared" si="6"/>
        <v>3435</v>
      </c>
      <c r="E30" s="23">
        <f t="shared" si="6"/>
        <v>259</v>
      </c>
      <c r="F30" s="23">
        <f t="shared" si="6"/>
        <v>214</v>
      </c>
      <c r="G30" s="23">
        <f t="shared" si="6"/>
        <v>473</v>
      </c>
      <c r="H30" s="23">
        <f t="shared" si="6"/>
        <v>201</v>
      </c>
      <c r="I30" s="23">
        <f t="shared" si="6"/>
        <v>169</v>
      </c>
      <c r="J30" s="23">
        <f t="shared" si="6"/>
        <v>370</v>
      </c>
      <c r="K30" s="23">
        <f t="shared" si="6"/>
        <v>2452</v>
      </c>
      <c r="L30" s="23">
        <f t="shared" si="6"/>
        <v>1826</v>
      </c>
      <c r="M30" s="23">
        <f t="shared" si="6"/>
        <v>4278</v>
      </c>
      <c r="N30" s="24" t="s">
        <v>63</v>
      </c>
    </row>
    <row r="31" spans="1:14" ht="15" thickTop="1" x14ac:dyDescent="0.2"/>
    <row r="32" spans="1:14" s="76" customFormat="1" x14ac:dyDescent="0.2"/>
    <row r="33" spans="1:14" s="76" customFormat="1" x14ac:dyDescent="0.2"/>
    <row r="34" spans="1:14" s="76" customFormat="1" x14ac:dyDescent="0.2"/>
    <row r="35" spans="1:14" s="76" customFormat="1" x14ac:dyDescent="0.2"/>
    <row r="36" spans="1:14" s="76" customFormat="1" x14ac:dyDescent="0.2"/>
    <row r="37" spans="1:14" s="76" customFormat="1" x14ac:dyDescent="0.2"/>
    <row r="38" spans="1:14" s="76" customFormat="1" x14ac:dyDescent="0.2"/>
    <row r="39" spans="1:14" s="76" customFormat="1" x14ac:dyDescent="0.2"/>
    <row r="40" spans="1:14" s="76" customFormat="1" x14ac:dyDescent="0.2"/>
    <row r="41" spans="1:14" s="76" customFormat="1" x14ac:dyDescent="0.2"/>
    <row r="42" spans="1:14" s="76" customFormat="1" x14ac:dyDescent="0.2"/>
    <row r="43" spans="1:14" s="76" customFormat="1" x14ac:dyDescent="0.2"/>
    <row r="44" spans="1:14" ht="28.5" customHeight="1" x14ac:dyDescent="0.2">
      <c r="A44" s="118" t="s">
        <v>546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4" ht="42.75" customHeight="1" x14ac:dyDescent="0.25">
      <c r="A45" s="114" t="s">
        <v>547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</row>
    <row r="46" spans="1:14" ht="20.100000000000001" customHeight="1" thickBot="1" x14ac:dyDescent="0.3">
      <c r="A46" s="4" t="s">
        <v>1557</v>
      </c>
      <c r="N46" s="30" t="s">
        <v>545</v>
      </c>
    </row>
    <row r="47" spans="1:14" ht="20.100000000000001" customHeight="1" thickTop="1" x14ac:dyDescent="0.25">
      <c r="A47" s="111" t="s">
        <v>0</v>
      </c>
      <c r="B47" s="110" t="s">
        <v>96</v>
      </c>
      <c r="C47" s="110"/>
      <c r="D47" s="110"/>
      <c r="E47" s="110" t="s">
        <v>97</v>
      </c>
      <c r="F47" s="110"/>
      <c r="G47" s="110"/>
      <c r="H47" s="110" t="s">
        <v>98</v>
      </c>
      <c r="I47" s="110"/>
      <c r="J47" s="110"/>
      <c r="K47" s="110" t="s">
        <v>3</v>
      </c>
      <c r="L47" s="110"/>
      <c r="M47" s="110"/>
      <c r="N47" s="111" t="s">
        <v>4</v>
      </c>
    </row>
    <row r="48" spans="1:14" ht="20.100000000000001" customHeight="1" x14ac:dyDescent="0.25">
      <c r="A48" s="112"/>
      <c r="B48" s="109" t="s">
        <v>99</v>
      </c>
      <c r="C48" s="109"/>
      <c r="D48" s="109"/>
      <c r="E48" s="109" t="s">
        <v>100</v>
      </c>
      <c r="F48" s="109"/>
      <c r="G48" s="109"/>
      <c r="H48" s="109" t="s">
        <v>101</v>
      </c>
      <c r="I48" s="109"/>
      <c r="J48" s="109"/>
      <c r="K48" s="109" t="s">
        <v>7</v>
      </c>
      <c r="L48" s="109"/>
      <c r="M48" s="109"/>
      <c r="N48" s="112"/>
    </row>
    <row r="49" spans="1:14" ht="20.100000000000001" customHeight="1" x14ac:dyDescent="0.25">
      <c r="A49" s="112"/>
      <c r="B49" s="5" t="s">
        <v>8</v>
      </c>
      <c r="C49" s="5" t="s">
        <v>67</v>
      </c>
      <c r="D49" s="5" t="s">
        <v>10</v>
      </c>
      <c r="E49" s="5" t="s">
        <v>8</v>
      </c>
      <c r="F49" s="5" t="s">
        <v>67</v>
      </c>
      <c r="G49" s="5" t="s">
        <v>10</v>
      </c>
      <c r="H49" s="5" t="s">
        <v>8</v>
      </c>
      <c r="I49" s="5" t="s">
        <v>67</v>
      </c>
      <c r="J49" s="5" t="s">
        <v>10</v>
      </c>
      <c r="K49" s="5" t="s">
        <v>8</v>
      </c>
      <c r="L49" s="5" t="s">
        <v>67</v>
      </c>
      <c r="M49" s="5" t="s">
        <v>10</v>
      </c>
      <c r="N49" s="112"/>
    </row>
    <row r="50" spans="1:14" ht="18" customHeight="1" thickBot="1" x14ac:dyDescent="0.3">
      <c r="A50" s="113"/>
      <c r="B50" s="6" t="s">
        <v>11</v>
      </c>
      <c r="C50" s="6" t="s">
        <v>12</v>
      </c>
      <c r="D50" s="6" t="s">
        <v>7</v>
      </c>
      <c r="E50" s="6" t="s">
        <v>11</v>
      </c>
      <c r="F50" s="6" t="s">
        <v>12</v>
      </c>
      <c r="G50" s="6" t="s">
        <v>7</v>
      </c>
      <c r="H50" s="6" t="s">
        <v>11</v>
      </c>
      <c r="I50" s="6" t="s">
        <v>12</v>
      </c>
      <c r="J50" s="6" t="s">
        <v>7</v>
      </c>
      <c r="K50" s="6" t="s">
        <v>11</v>
      </c>
      <c r="L50" s="6" t="s">
        <v>12</v>
      </c>
      <c r="M50" s="6" t="s">
        <v>7</v>
      </c>
      <c r="N50" s="113"/>
    </row>
    <row r="51" spans="1:14" ht="25.5" customHeight="1" x14ac:dyDescent="0.2">
      <c r="A51" s="13" t="s">
        <v>1721</v>
      </c>
      <c r="B51" s="14"/>
      <c r="C51" s="14"/>
      <c r="D51" s="14"/>
      <c r="E51" s="14"/>
      <c r="F51" s="14"/>
      <c r="G51" s="14"/>
      <c r="H51" s="14"/>
      <c r="I51" s="14"/>
      <c r="J51" s="14"/>
      <c r="K51" s="15"/>
      <c r="L51" s="13"/>
      <c r="M51" s="14"/>
      <c r="N51" s="15" t="s">
        <v>14</v>
      </c>
    </row>
    <row r="52" spans="1:14" ht="25.5" customHeight="1" x14ac:dyDescent="0.2">
      <c r="A52" s="13" t="s">
        <v>140</v>
      </c>
      <c r="B52" s="67">
        <v>1</v>
      </c>
      <c r="C52" s="67">
        <v>0</v>
      </c>
      <c r="D52" s="67">
        <v>1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67">
        <v>0</v>
      </c>
      <c r="K52" s="67">
        <f>SUM(B52,E52,H52)</f>
        <v>1</v>
      </c>
      <c r="L52" s="67">
        <f>SUM(C52,F52,I52)</f>
        <v>0</v>
      </c>
      <c r="M52" s="67">
        <f>SUM(K52:L52)</f>
        <v>1</v>
      </c>
      <c r="N52" s="15" t="s">
        <v>37</v>
      </c>
    </row>
    <row r="53" spans="1:14" ht="25.5" customHeight="1" x14ac:dyDescent="0.2">
      <c r="A53" s="13" t="s">
        <v>528</v>
      </c>
      <c r="B53" s="67">
        <v>0</v>
      </c>
      <c r="C53" s="67">
        <v>1</v>
      </c>
      <c r="D53" s="67">
        <v>1</v>
      </c>
      <c r="E53" s="67">
        <v>0</v>
      </c>
      <c r="F53" s="67">
        <v>0</v>
      </c>
      <c r="G53" s="67">
        <v>0</v>
      </c>
      <c r="H53" s="67">
        <v>0</v>
      </c>
      <c r="I53" s="67">
        <v>0</v>
      </c>
      <c r="J53" s="67">
        <v>0</v>
      </c>
      <c r="K53" s="67">
        <f>SUM(B53,E53,H53)</f>
        <v>0</v>
      </c>
      <c r="L53" s="67">
        <f>SUM(C53,F53,I53)</f>
        <v>1</v>
      </c>
      <c r="M53" s="67">
        <f>SUM(K53:L53)</f>
        <v>1</v>
      </c>
      <c r="N53" s="15" t="s">
        <v>529</v>
      </c>
    </row>
    <row r="54" spans="1:14" ht="25.5" customHeight="1" x14ac:dyDescent="0.2">
      <c r="A54" s="13" t="s">
        <v>299</v>
      </c>
      <c r="B54" s="67">
        <v>1</v>
      </c>
      <c r="C54" s="67">
        <v>0</v>
      </c>
      <c r="D54" s="67">
        <v>1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1</v>
      </c>
      <c r="L54" s="67">
        <v>0</v>
      </c>
      <c r="M54" s="67">
        <v>1</v>
      </c>
      <c r="N54" s="15" t="s">
        <v>55</v>
      </c>
    </row>
    <row r="55" spans="1:14" ht="25.5" customHeight="1" x14ac:dyDescent="0.2">
      <c r="A55" s="13" t="s">
        <v>56</v>
      </c>
      <c r="B55" s="67">
        <f>SUM(B52:B54)</f>
        <v>2</v>
      </c>
      <c r="C55" s="67">
        <f t="shared" ref="C55:M55" si="7">SUM(C52:C54)</f>
        <v>1</v>
      </c>
      <c r="D55" s="67">
        <f t="shared" si="7"/>
        <v>3</v>
      </c>
      <c r="E55" s="67">
        <f t="shared" si="7"/>
        <v>0</v>
      </c>
      <c r="F55" s="67">
        <f t="shared" si="7"/>
        <v>0</v>
      </c>
      <c r="G55" s="67">
        <f t="shared" si="7"/>
        <v>0</v>
      </c>
      <c r="H55" s="67">
        <f t="shared" si="7"/>
        <v>0</v>
      </c>
      <c r="I55" s="67">
        <f t="shared" si="7"/>
        <v>0</v>
      </c>
      <c r="J55" s="67">
        <f t="shared" si="7"/>
        <v>0</v>
      </c>
      <c r="K55" s="67">
        <f t="shared" si="7"/>
        <v>2</v>
      </c>
      <c r="L55" s="67">
        <f t="shared" si="7"/>
        <v>1</v>
      </c>
      <c r="M55" s="67">
        <f t="shared" si="7"/>
        <v>3</v>
      </c>
      <c r="N55" s="15" t="s">
        <v>57</v>
      </c>
    </row>
    <row r="56" spans="1:14" ht="25.5" customHeight="1" x14ac:dyDescent="0.2">
      <c r="A56" s="13" t="s">
        <v>863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15" t="s">
        <v>59</v>
      </c>
    </row>
    <row r="57" spans="1:14" ht="25.5" customHeight="1" x14ac:dyDescent="0.2">
      <c r="A57" s="13" t="s">
        <v>46</v>
      </c>
      <c r="B57" s="67">
        <v>1</v>
      </c>
      <c r="C57" s="67">
        <v>0</v>
      </c>
      <c r="D57" s="67">
        <v>1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1</v>
      </c>
      <c r="L57" s="67">
        <v>0</v>
      </c>
      <c r="M57" s="67">
        <v>1</v>
      </c>
      <c r="N57" s="15" t="s">
        <v>47</v>
      </c>
    </row>
    <row r="58" spans="1:14" ht="25.5" customHeight="1" thickBot="1" x14ac:dyDescent="0.25">
      <c r="A58" s="16" t="s">
        <v>61</v>
      </c>
      <c r="B58" s="17">
        <v>1</v>
      </c>
      <c r="C58" s="17">
        <v>0</v>
      </c>
      <c r="D58" s="17">
        <v>1</v>
      </c>
      <c r="E58" s="17">
        <v>0</v>
      </c>
      <c r="F58" s="17">
        <f>SUM(F52:F54)</f>
        <v>0</v>
      </c>
      <c r="G58" s="17">
        <f>SUM(G52:G54)</f>
        <v>0</v>
      </c>
      <c r="H58" s="17">
        <f>SUM(H52:H54)</f>
        <v>0</v>
      </c>
      <c r="I58" s="17">
        <f>SUM(I52:I54)</f>
        <v>0</v>
      </c>
      <c r="J58" s="17">
        <f>SUM(J52:J54)</f>
        <v>0</v>
      </c>
      <c r="K58" s="17">
        <v>1</v>
      </c>
      <c r="L58" s="17">
        <v>0</v>
      </c>
      <c r="M58" s="17">
        <v>1</v>
      </c>
      <c r="N58" s="18" t="s">
        <v>381</v>
      </c>
    </row>
    <row r="59" spans="1:14" ht="25.5" customHeight="1" thickBot="1" x14ac:dyDescent="0.25">
      <c r="A59" s="19" t="s">
        <v>151</v>
      </c>
      <c r="B59" s="20">
        <f>SUM(B55,B58)</f>
        <v>3</v>
      </c>
      <c r="C59" s="20">
        <f t="shared" ref="C59:M59" si="8">SUM(C55,C58)</f>
        <v>1</v>
      </c>
      <c r="D59" s="20">
        <f t="shared" si="8"/>
        <v>4</v>
      </c>
      <c r="E59" s="20">
        <f t="shared" si="8"/>
        <v>0</v>
      </c>
      <c r="F59" s="20">
        <f t="shared" si="8"/>
        <v>0</v>
      </c>
      <c r="G59" s="20">
        <f t="shared" si="8"/>
        <v>0</v>
      </c>
      <c r="H59" s="20">
        <f t="shared" si="8"/>
        <v>0</v>
      </c>
      <c r="I59" s="20">
        <f t="shared" si="8"/>
        <v>0</v>
      </c>
      <c r="J59" s="20">
        <f t="shared" si="8"/>
        <v>0</v>
      </c>
      <c r="K59" s="20">
        <f t="shared" si="8"/>
        <v>3</v>
      </c>
      <c r="L59" s="20">
        <f t="shared" si="8"/>
        <v>1</v>
      </c>
      <c r="M59" s="20">
        <f t="shared" si="8"/>
        <v>4</v>
      </c>
      <c r="N59" s="21" t="s">
        <v>63</v>
      </c>
    </row>
    <row r="60" spans="1:14" ht="15" thickTop="1" x14ac:dyDescent="0.2"/>
  </sheetData>
  <mergeCells count="24">
    <mergeCell ref="A45:N4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A44:N44"/>
    <mergeCell ref="N47:N50"/>
    <mergeCell ref="B48:D48"/>
    <mergeCell ref="E48:G48"/>
    <mergeCell ref="H48:J48"/>
    <mergeCell ref="K48:M48"/>
    <mergeCell ref="A47:A50"/>
    <mergeCell ref="B47:D47"/>
    <mergeCell ref="E47:G47"/>
    <mergeCell ref="H47:J47"/>
    <mergeCell ref="K47:M47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72"/>
  <sheetViews>
    <sheetView rightToLeft="1" view="pageBreakPreview" topLeftCell="A49" zoomScale="85" zoomScaleSheetLayoutView="85" workbookViewId="0">
      <selection sqref="A1:K1"/>
    </sheetView>
  </sheetViews>
  <sheetFormatPr defaultRowHeight="14.25" x14ac:dyDescent="0.2"/>
  <cols>
    <col min="1" max="1" width="19.75" customWidth="1"/>
    <col min="2" max="4" width="11.125" customWidth="1"/>
    <col min="8" max="10" width="11.625" customWidth="1"/>
    <col min="11" max="11" width="31.5" customWidth="1"/>
  </cols>
  <sheetData>
    <row r="1" spans="1:11" ht="22.5" customHeight="1" x14ac:dyDescent="0.2">
      <c r="A1" s="118" t="s">
        <v>549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" customHeight="1" x14ac:dyDescent="0.25">
      <c r="A2" s="114" t="s">
        <v>550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2.5" customHeight="1" thickBot="1" x14ac:dyDescent="0.3">
      <c r="A3" s="4" t="s">
        <v>1558</v>
      </c>
      <c r="K3" s="30" t="s">
        <v>548</v>
      </c>
    </row>
    <row r="4" spans="1:11" ht="20.2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0.2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0.25" customHeight="1" x14ac:dyDescent="0.25">
      <c r="A6" s="112"/>
      <c r="B6" s="27" t="s">
        <v>8</v>
      </c>
      <c r="C6" s="27" t="s">
        <v>67</v>
      </c>
      <c r="D6" s="27" t="s">
        <v>10</v>
      </c>
      <c r="E6" s="27" t="s">
        <v>8</v>
      </c>
      <c r="F6" s="27" t="s">
        <v>67</v>
      </c>
      <c r="G6" s="27" t="s">
        <v>10</v>
      </c>
      <c r="H6" s="27" t="s">
        <v>8</v>
      </c>
      <c r="I6" s="27" t="s">
        <v>67</v>
      </c>
      <c r="J6" s="27" t="s">
        <v>10</v>
      </c>
      <c r="K6" s="112"/>
    </row>
    <row r="7" spans="1:11" ht="20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.75" customHeight="1" x14ac:dyDescent="0.2">
      <c r="A8" s="13" t="s">
        <v>1721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8.75" customHeight="1" x14ac:dyDescent="0.2">
      <c r="A9" s="13" t="s">
        <v>524</v>
      </c>
      <c r="B9" s="14">
        <v>160</v>
      </c>
      <c r="C9" s="14">
        <v>289</v>
      </c>
      <c r="D9" s="14">
        <v>449</v>
      </c>
      <c r="E9" s="14">
        <v>0</v>
      </c>
      <c r="F9" s="14">
        <v>1</v>
      </c>
      <c r="G9" s="14">
        <v>1</v>
      </c>
      <c r="H9" s="14">
        <f>SUM(B9,E9)</f>
        <v>160</v>
      </c>
      <c r="I9" s="14">
        <f>SUM(C9,F9)</f>
        <v>290</v>
      </c>
      <c r="J9" s="14">
        <f>SUM(H9:I9)</f>
        <v>450</v>
      </c>
      <c r="K9" s="15" t="s">
        <v>525</v>
      </c>
    </row>
    <row r="10" spans="1:11" ht="18.75" customHeight="1" x14ac:dyDescent="0.2">
      <c r="A10" s="13" t="s">
        <v>18</v>
      </c>
      <c r="B10" s="14">
        <v>29</v>
      </c>
      <c r="C10" s="14">
        <v>90</v>
      </c>
      <c r="D10" s="14">
        <v>119</v>
      </c>
      <c r="E10" s="14">
        <v>0</v>
      </c>
      <c r="F10" s="14">
        <v>0</v>
      </c>
      <c r="G10" s="14">
        <v>0</v>
      </c>
      <c r="H10" s="14">
        <f t="shared" ref="H10:I18" si="0">SUM(B10,E10)</f>
        <v>29</v>
      </c>
      <c r="I10" s="14">
        <f t="shared" si="0"/>
        <v>90</v>
      </c>
      <c r="J10" s="14">
        <f t="shared" ref="J10:J18" si="1">SUM(H10:I10)</f>
        <v>119</v>
      </c>
      <c r="K10" s="15" t="s">
        <v>19</v>
      </c>
    </row>
    <row r="11" spans="1:11" ht="18.75" customHeight="1" x14ac:dyDescent="0.2">
      <c r="A11" s="13" t="s">
        <v>526</v>
      </c>
      <c r="B11" s="14">
        <v>112</v>
      </c>
      <c r="C11" s="14">
        <v>178</v>
      </c>
      <c r="D11" s="14">
        <v>290</v>
      </c>
      <c r="E11" s="14">
        <v>0</v>
      </c>
      <c r="F11" s="14">
        <v>0</v>
      </c>
      <c r="G11" s="14">
        <v>0</v>
      </c>
      <c r="H11" s="14">
        <f t="shared" si="0"/>
        <v>112</v>
      </c>
      <c r="I11" s="14">
        <f t="shared" si="0"/>
        <v>178</v>
      </c>
      <c r="J11" s="14">
        <f t="shared" si="1"/>
        <v>290</v>
      </c>
      <c r="K11" s="15" t="s">
        <v>25</v>
      </c>
    </row>
    <row r="12" spans="1:11" ht="18.75" customHeight="1" x14ac:dyDescent="0.2">
      <c r="A12" s="13" t="s">
        <v>140</v>
      </c>
      <c r="B12" s="14">
        <v>514</v>
      </c>
      <c r="C12" s="14">
        <v>295</v>
      </c>
      <c r="D12" s="14">
        <v>809</v>
      </c>
      <c r="E12" s="14">
        <v>3</v>
      </c>
      <c r="F12" s="14">
        <v>0</v>
      </c>
      <c r="G12" s="14">
        <v>3</v>
      </c>
      <c r="H12" s="14">
        <f t="shared" si="0"/>
        <v>517</v>
      </c>
      <c r="I12" s="14">
        <f t="shared" si="0"/>
        <v>295</v>
      </c>
      <c r="J12" s="14">
        <f t="shared" si="1"/>
        <v>812</v>
      </c>
      <c r="K12" s="15" t="s">
        <v>37</v>
      </c>
    </row>
    <row r="13" spans="1:11" ht="18.75" customHeight="1" x14ac:dyDescent="0.2">
      <c r="A13" s="13" t="s">
        <v>528</v>
      </c>
      <c r="B13" s="14">
        <v>859</v>
      </c>
      <c r="C13" s="14">
        <v>495</v>
      </c>
      <c r="D13" s="14">
        <v>1354</v>
      </c>
      <c r="E13" s="14">
        <v>0</v>
      </c>
      <c r="F13" s="14">
        <v>0</v>
      </c>
      <c r="G13" s="14">
        <v>0</v>
      </c>
      <c r="H13" s="14">
        <f t="shared" si="0"/>
        <v>859</v>
      </c>
      <c r="I13" s="14">
        <f t="shared" si="0"/>
        <v>495</v>
      </c>
      <c r="J13" s="14">
        <f t="shared" si="1"/>
        <v>1354</v>
      </c>
      <c r="K13" s="15" t="s">
        <v>529</v>
      </c>
    </row>
    <row r="14" spans="1:11" ht="18.75" customHeight="1" x14ac:dyDescent="0.2">
      <c r="A14" s="13" t="s">
        <v>41</v>
      </c>
      <c r="B14" s="14">
        <v>0</v>
      </c>
      <c r="C14" s="14">
        <v>2113</v>
      </c>
      <c r="D14" s="14">
        <v>2113</v>
      </c>
      <c r="E14" s="14">
        <v>0</v>
      </c>
      <c r="F14" s="14">
        <v>1</v>
      </c>
      <c r="G14" s="14">
        <v>1</v>
      </c>
      <c r="H14" s="14">
        <f t="shared" si="0"/>
        <v>0</v>
      </c>
      <c r="I14" s="14">
        <f t="shared" si="0"/>
        <v>2114</v>
      </c>
      <c r="J14" s="14">
        <f t="shared" si="1"/>
        <v>2114</v>
      </c>
      <c r="K14" s="15" t="s">
        <v>132</v>
      </c>
    </row>
    <row r="15" spans="1:11" ht="18.75" customHeight="1" x14ac:dyDescent="0.2">
      <c r="A15" s="13" t="s">
        <v>43</v>
      </c>
      <c r="B15" s="14">
        <v>1161</v>
      </c>
      <c r="C15" s="14">
        <v>1132</v>
      </c>
      <c r="D15" s="14">
        <v>2293</v>
      </c>
      <c r="E15" s="14">
        <v>2</v>
      </c>
      <c r="F15" s="14">
        <v>3</v>
      </c>
      <c r="G15" s="14">
        <v>5</v>
      </c>
      <c r="H15" s="14">
        <f t="shared" si="0"/>
        <v>1163</v>
      </c>
      <c r="I15" s="14">
        <f t="shared" si="0"/>
        <v>1135</v>
      </c>
      <c r="J15" s="14">
        <f t="shared" si="1"/>
        <v>2298</v>
      </c>
      <c r="K15" s="15" t="s">
        <v>552</v>
      </c>
    </row>
    <row r="16" spans="1:11" ht="18.75" customHeight="1" x14ac:dyDescent="0.2">
      <c r="A16" s="13" t="s">
        <v>46</v>
      </c>
      <c r="B16" s="14">
        <v>417</v>
      </c>
      <c r="C16" s="14">
        <v>236</v>
      </c>
      <c r="D16" s="14">
        <v>653</v>
      </c>
      <c r="E16" s="14">
        <v>0</v>
      </c>
      <c r="F16" s="14">
        <v>0</v>
      </c>
      <c r="G16" s="14">
        <v>0</v>
      </c>
      <c r="H16" s="14">
        <f t="shared" si="0"/>
        <v>417</v>
      </c>
      <c r="I16" s="14">
        <f t="shared" si="0"/>
        <v>236</v>
      </c>
      <c r="J16" s="14">
        <f t="shared" si="1"/>
        <v>653</v>
      </c>
      <c r="K16" s="15" t="s">
        <v>47</v>
      </c>
    </row>
    <row r="17" spans="1:11" ht="18.75" customHeight="1" x14ac:dyDescent="0.2">
      <c r="A17" s="13" t="s">
        <v>131</v>
      </c>
      <c r="B17" s="14">
        <v>640</v>
      </c>
      <c r="C17" s="14">
        <v>916</v>
      </c>
      <c r="D17" s="14">
        <v>1556</v>
      </c>
      <c r="E17" s="14">
        <v>0</v>
      </c>
      <c r="F17" s="14">
        <v>0</v>
      </c>
      <c r="G17" s="14">
        <v>0</v>
      </c>
      <c r="H17" s="14">
        <f t="shared" si="0"/>
        <v>640</v>
      </c>
      <c r="I17" s="14">
        <f t="shared" si="0"/>
        <v>916</v>
      </c>
      <c r="J17" s="14">
        <f t="shared" si="1"/>
        <v>1556</v>
      </c>
      <c r="K17" s="15" t="s">
        <v>130</v>
      </c>
    </row>
    <row r="18" spans="1:11" ht="18.75" customHeight="1" x14ac:dyDescent="0.2">
      <c r="A18" s="13" t="s">
        <v>299</v>
      </c>
      <c r="B18" s="14">
        <v>642</v>
      </c>
      <c r="C18" s="14">
        <v>1082</v>
      </c>
      <c r="D18" s="14">
        <v>1724</v>
      </c>
      <c r="E18" s="14">
        <v>1</v>
      </c>
      <c r="F18" s="14">
        <v>0</v>
      </c>
      <c r="G18" s="14">
        <v>1</v>
      </c>
      <c r="H18" s="14">
        <f t="shared" si="0"/>
        <v>643</v>
      </c>
      <c r="I18" s="14">
        <f t="shared" si="0"/>
        <v>1082</v>
      </c>
      <c r="J18" s="14">
        <f t="shared" si="1"/>
        <v>1725</v>
      </c>
      <c r="K18" s="15" t="s">
        <v>55</v>
      </c>
    </row>
    <row r="19" spans="1:11" ht="18.75" customHeight="1" x14ac:dyDescent="0.2">
      <c r="A19" s="13" t="s">
        <v>56</v>
      </c>
      <c r="B19" s="14">
        <f t="shared" ref="B19:J19" si="2">SUM(B9:B18)</f>
        <v>4534</v>
      </c>
      <c r="C19" s="14">
        <f t="shared" si="2"/>
        <v>6826</v>
      </c>
      <c r="D19" s="14">
        <f t="shared" si="2"/>
        <v>11360</v>
      </c>
      <c r="E19" s="14">
        <f t="shared" si="2"/>
        <v>6</v>
      </c>
      <c r="F19" s="14">
        <f t="shared" si="2"/>
        <v>5</v>
      </c>
      <c r="G19" s="14">
        <f t="shared" si="2"/>
        <v>11</v>
      </c>
      <c r="H19" s="14">
        <f t="shared" si="2"/>
        <v>4540</v>
      </c>
      <c r="I19" s="14">
        <f t="shared" si="2"/>
        <v>6831</v>
      </c>
      <c r="J19" s="14">
        <f t="shared" si="2"/>
        <v>11371</v>
      </c>
      <c r="K19" s="15" t="s">
        <v>379</v>
      </c>
    </row>
    <row r="20" spans="1:11" ht="18.75" customHeight="1" x14ac:dyDescent="0.2">
      <c r="A20" s="13" t="s">
        <v>58</v>
      </c>
      <c r="B20" s="14"/>
      <c r="C20" s="14"/>
      <c r="D20" s="14"/>
      <c r="E20" s="14"/>
      <c r="F20" s="14"/>
      <c r="G20" s="14"/>
      <c r="H20" s="14"/>
      <c r="I20" s="14"/>
      <c r="J20" s="14"/>
      <c r="K20" s="15" t="s">
        <v>59</v>
      </c>
    </row>
    <row r="21" spans="1:11" ht="18.75" customHeight="1" x14ac:dyDescent="0.2">
      <c r="A21" s="13" t="s">
        <v>526</v>
      </c>
      <c r="B21" s="14">
        <v>226</v>
      </c>
      <c r="C21" s="14">
        <v>146</v>
      </c>
      <c r="D21" s="14">
        <v>372</v>
      </c>
      <c r="E21" s="14">
        <v>1</v>
      </c>
      <c r="F21" s="14">
        <v>0</v>
      </c>
      <c r="G21" s="14">
        <v>1</v>
      </c>
      <c r="H21" s="14">
        <f>SUM(B21,E21)</f>
        <v>227</v>
      </c>
      <c r="I21" s="14">
        <f>SUM(C21,F21)</f>
        <v>146</v>
      </c>
      <c r="J21" s="14">
        <f>SUM(H21:I21)</f>
        <v>373</v>
      </c>
      <c r="K21" s="15" t="s">
        <v>25</v>
      </c>
    </row>
    <row r="22" spans="1:11" ht="18.75" customHeight="1" x14ac:dyDescent="0.2">
      <c r="A22" s="13" t="s">
        <v>140</v>
      </c>
      <c r="B22" s="14">
        <v>474</v>
      </c>
      <c r="C22" s="14">
        <v>491</v>
      </c>
      <c r="D22" s="14">
        <v>965</v>
      </c>
      <c r="E22" s="14">
        <v>0</v>
      </c>
      <c r="F22" s="14">
        <v>0</v>
      </c>
      <c r="G22" s="14">
        <v>0</v>
      </c>
      <c r="H22" s="14">
        <f t="shared" ref="H22:I29" si="3">SUM(B22,E22)</f>
        <v>474</v>
      </c>
      <c r="I22" s="14">
        <f t="shared" si="3"/>
        <v>491</v>
      </c>
      <c r="J22" s="14">
        <f t="shared" ref="J22:J29" si="4">SUM(H22:I22)</f>
        <v>965</v>
      </c>
      <c r="K22" s="15" t="s">
        <v>37</v>
      </c>
    </row>
    <row r="23" spans="1:11" ht="18.75" customHeight="1" x14ac:dyDescent="0.2">
      <c r="A23" s="13" t="s">
        <v>528</v>
      </c>
      <c r="B23" s="14">
        <v>206</v>
      </c>
      <c r="C23" s="14">
        <v>112</v>
      </c>
      <c r="D23" s="14">
        <v>318</v>
      </c>
      <c r="E23" s="14">
        <v>0</v>
      </c>
      <c r="F23" s="14">
        <v>0</v>
      </c>
      <c r="G23" s="14">
        <v>0</v>
      </c>
      <c r="H23" s="14">
        <f t="shared" si="3"/>
        <v>206</v>
      </c>
      <c r="I23" s="14">
        <f t="shared" si="3"/>
        <v>112</v>
      </c>
      <c r="J23" s="14">
        <f t="shared" si="4"/>
        <v>318</v>
      </c>
      <c r="K23" s="15" t="s">
        <v>529</v>
      </c>
    </row>
    <row r="24" spans="1:11" ht="18.75" customHeight="1" x14ac:dyDescent="0.2">
      <c r="A24" s="13" t="s">
        <v>41</v>
      </c>
      <c r="B24" s="14">
        <v>0</v>
      </c>
      <c r="C24" s="14">
        <v>594</v>
      </c>
      <c r="D24" s="14">
        <v>594</v>
      </c>
      <c r="E24" s="14">
        <v>0</v>
      </c>
      <c r="F24" s="14">
        <v>2</v>
      </c>
      <c r="G24" s="14">
        <v>2</v>
      </c>
      <c r="H24" s="14">
        <f t="shared" si="3"/>
        <v>0</v>
      </c>
      <c r="I24" s="14">
        <f t="shared" si="3"/>
        <v>596</v>
      </c>
      <c r="J24" s="14">
        <f t="shared" si="4"/>
        <v>596</v>
      </c>
      <c r="K24" s="15" t="s">
        <v>132</v>
      </c>
    </row>
    <row r="25" spans="1:11" ht="18.75" customHeight="1" x14ac:dyDescent="0.2">
      <c r="A25" s="13" t="s">
        <v>43</v>
      </c>
      <c r="B25" s="14">
        <v>538</v>
      </c>
      <c r="C25" s="14">
        <v>237</v>
      </c>
      <c r="D25" s="14">
        <v>775</v>
      </c>
      <c r="E25" s="14">
        <v>0</v>
      </c>
      <c r="F25" s="14">
        <v>0</v>
      </c>
      <c r="G25" s="14">
        <v>0</v>
      </c>
      <c r="H25" s="14">
        <f t="shared" si="3"/>
        <v>538</v>
      </c>
      <c r="I25" s="14">
        <f t="shared" si="3"/>
        <v>237</v>
      </c>
      <c r="J25" s="14">
        <f t="shared" si="4"/>
        <v>775</v>
      </c>
      <c r="K25" s="15" t="s">
        <v>152</v>
      </c>
    </row>
    <row r="26" spans="1:11" ht="18.75" customHeight="1" x14ac:dyDescent="0.2">
      <c r="A26" s="13" t="s">
        <v>46</v>
      </c>
      <c r="B26" s="14">
        <v>493</v>
      </c>
      <c r="C26" s="14">
        <v>217</v>
      </c>
      <c r="D26" s="14">
        <v>710</v>
      </c>
      <c r="E26" s="14">
        <v>1</v>
      </c>
      <c r="F26" s="14">
        <v>2</v>
      </c>
      <c r="G26" s="14">
        <v>3</v>
      </c>
      <c r="H26" s="14">
        <f t="shared" si="3"/>
        <v>494</v>
      </c>
      <c r="I26" s="14">
        <f t="shared" si="3"/>
        <v>219</v>
      </c>
      <c r="J26" s="14">
        <f t="shared" si="4"/>
        <v>713</v>
      </c>
      <c r="K26" s="15" t="s">
        <v>47</v>
      </c>
    </row>
    <row r="27" spans="1:11" ht="18.75" customHeight="1" x14ac:dyDescent="0.2">
      <c r="A27" s="13" t="s">
        <v>131</v>
      </c>
      <c r="B27" s="14">
        <v>730</v>
      </c>
      <c r="C27" s="14">
        <v>356</v>
      </c>
      <c r="D27" s="14">
        <v>1086</v>
      </c>
      <c r="E27" s="14">
        <v>0</v>
      </c>
      <c r="F27" s="14">
        <v>0</v>
      </c>
      <c r="G27" s="14">
        <v>0</v>
      </c>
      <c r="H27" s="14">
        <f t="shared" si="3"/>
        <v>730</v>
      </c>
      <c r="I27" s="14">
        <f t="shared" si="3"/>
        <v>356</v>
      </c>
      <c r="J27" s="14">
        <f t="shared" si="4"/>
        <v>1086</v>
      </c>
      <c r="K27" s="15" t="s">
        <v>130</v>
      </c>
    </row>
    <row r="28" spans="1:11" ht="18.75" customHeight="1" x14ac:dyDescent="0.2">
      <c r="A28" s="13" t="s">
        <v>299</v>
      </c>
      <c r="B28" s="14">
        <v>240</v>
      </c>
      <c r="C28" s="14">
        <v>93</v>
      </c>
      <c r="D28" s="14">
        <v>333</v>
      </c>
      <c r="E28" s="14">
        <v>0</v>
      </c>
      <c r="F28" s="14">
        <v>0</v>
      </c>
      <c r="G28" s="14">
        <v>0</v>
      </c>
      <c r="H28" s="14">
        <f t="shared" si="3"/>
        <v>240</v>
      </c>
      <c r="I28" s="14">
        <f t="shared" si="3"/>
        <v>93</v>
      </c>
      <c r="J28" s="14">
        <f t="shared" si="4"/>
        <v>333</v>
      </c>
      <c r="K28" s="15" t="s">
        <v>55</v>
      </c>
    </row>
    <row r="29" spans="1:11" ht="18.75" customHeight="1" thickBot="1" x14ac:dyDescent="0.25">
      <c r="A29" s="13" t="s">
        <v>61</v>
      </c>
      <c r="B29" s="14">
        <f t="shared" ref="B29:H29" si="5">SUM(B21:B28)</f>
        <v>2907</v>
      </c>
      <c r="C29" s="14">
        <f t="shared" si="5"/>
        <v>2246</v>
      </c>
      <c r="D29" s="14">
        <f t="shared" si="5"/>
        <v>5153</v>
      </c>
      <c r="E29" s="14">
        <f t="shared" si="5"/>
        <v>2</v>
      </c>
      <c r="F29" s="14">
        <f t="shared" si="5"/>
        <v>4</v>
      </c>
      <c r="G29" s="14">
        <f t="shared" si="5"/>
        <v>6</v>
      </c>
      <c r="H29" s="14">
        <f t="shared" si="5"/>
        <v>2909</v>
      </c>
      <c r="I29" s="14">
        <f t="shared" si="3"/>
        <v>2250</v>
      </c>
      <c r="J29" s="14">
        <f t="shared" si="4"/>
        <v>5159</v>
      </c>
      <c r="K29" s="15" t="s">
        <v>381</v>
      </c>
    </row>
    <row r="30" spans="1:11" ht="18.75" customHeight="1" thickBot="1" x14ac:dyDescent="0.25">
      <c r="A30" s="19" t="s">
        <v>151</v>
      </c>
      <c r="B30" s="20">
        <f t="shared" ref="B30:J30" si="6">SUM(B29,B19)</f>
        <v>7441</v>
      </c>
      <c r="C30" s="20">
        <f t="shared" si="6"/>
        <v>9072</v>
      </c>
      <c r="D30" s="20">
        <f t="shared" si="6"/>
        <v>16513</v>
      </c>
      <c r="E30" s="20">
        <f t="shared" si="6"/>
        <v>8</v>
      </c>
      <c r="F30" s="20">
        <f t="shared" si="6"/>
        <v>9</v>
      </c>
      <c r="G30" s="20">
        <f t="shared" si="6"/>
        <v>17</v>
      </c>
      <c r="H30" s="20">
        <f t="shared" si="6"/>
        <v>7449</v>
      </c>
      <c r="I30" s="20">
        <f t="shared" si="6"/>
        <v>9081</v>
      </c>
      <c r="J30" s="20">
        <f t="shared" si="6"/>
        <v>16530</v>
      </c>
      <c r="K30" s="21" t="s">
        <v>63</v>
      </c>
    </row>
    <row r="31" spans="1:11" ht="15" thickTop="1" x14ac:dyDescent="0.2"/>
    <row r="32" spans="1:11" s="76" customFormat="1" x14ac:dyDescent="0.2"/>
    <row r="33" spans="1:11" s="76" customFormat="1" x14ac:dyDescent="0.2"/>
    <row r="34" spans="1:11" s="76" customFormat="1" x14ac:dyDescent="0.2"/>
    <row r="35" spans="1:11" s="76" customFormat="1" x14ac:dyDescent="0.2"/>
    <row r="36" spans="1:11" s="76" customFormat="1" x14ac:dyDescent="0.2"/>
    <row r="37" spans="1:11" s="76" customFormat="1" x14ac:dyDescent="0.2"/>
    <row r="38" spans="1:11" s="76" customFormat="1" x14ac:dyDescent="0.2"/>
    <row r="39" spans="1:11" s="76" customFormat="1" x14ac:dyDescent="0.2"/>
    <row r="40" spans="1:11" s="76" customFormat="1" x14ac:dyDescent="0.2"/>
    <row r="42" spans="1:11" ht="21.75" customHeight="1" x14ac:dyDescent="0.2">
      <c r="A42" s="118" t="s">
        <v>553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t="39" customHeight="1" x14ac:dyDescent="0.25">
      <c r="A43" s="114" t="s">
        <v>1560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</row>
    <row r="44" spans="1:11" ht="16.5" thickBot="1" x14ac:dyDescent="0.3">
      <c r="A44" s="4" t="s">
        <v>1559</v>
      </c>
      <c r="K44" s="30" t="s">
        <v>551</v>
      </c>
    </row>
    <row r="45" spans="1:11" ht="16.5" customHeight="1" thickTop="1" x14ac:dyDescent="0.25">
      <c r="A45" s="111" t="s">
        <v>0</v>
      </c>
      <c r="B45" s="110" t="s">
        <v>1</v>
      </c>
      <c r="C45" s="110"/>
      <c r="D45" s="110"/>
      <c r="E45" s="110" t="s">
        <v>2</v>
      </c>
      <c r="F45" s="110"/>
      <c r="G45" s="110"/>
      <c r="H45" s="110" t="s">
        <v>3</v>
      </c>
      <c r="I45" s="110"/>
      <c r="J45" s="110"/>
      <c r="K45" s="111" t="s">
        <v>4</v>
      </c>
    </row>
    <row r="46" spans="1:11" ht="16.5" customHeight="1" x14ac:dyDescent="0.25">
      <c r="A46" s="112"/>
      <c r="B46" s="109" t="s">
        <v>5</v>
      </c>
      <c r="C46" s="109"/>
      <c r="D46" s="109"/>
      <c r="E46" s="109" t="s">
        <v>6</v>
      </c>
      <c r="F46" s="109"/>
      <c r="G46" s="109"/>
      <c r="H46" s="109" t="s">
        <v>7</v>
      </c>
      <c r="I46" s="109"/>
      <c r="J46" s="109"/>
      <c r="K46" s="112"/>
    </row>
    <row r="47" spans="1:11" ht="16.5" customHeight="1" x14ac:dyDescent="0.25">
      <c r="A47" s="112"/>
      <c r="B47" s="27" t="s">
        <v>8</v>
      </c>
      <c r="C47" s="27" t="s">
        <v>67</v>
      </c>
      <c r="D47" s="27" t="s">
        <v>10</v>
      </c>
      <c r="E47" s="27" t="s">
        <v>8</v>
      </c>
      <c r="F47" s="27" t="s">
        <v>67</v>
      </c>
      <c r="G47" s="27" t="s">
        <v>10</v>
      </c>
      <c r="H47" s="27" t="s">
        <v>8</v>
      </c>
      <c r="I47" s="27" t="s">
        <v>67</v>
      </c>
      <c r="J47" s="27" t="s">
        <v>10</v>
      </c>
      <c r="K47" s="112"/>
    </row>
    <row r="48" spans="1:11" ht="16.5" customHeight="1" thickBot="1" x14ac:dyDescent="0.3">
      <c r="A48" s="113"/>
      <c r="B48" s="6" t="s">
        <v>11</v>
      </c>
      <c r="C48" s="6" t="s">
        <v>12</v>
      </c>
      <c r="D48" s="6" t="s">
        <v>7</v>
      </c>
      <c r="E48" s="6" t="s">
        <v>11</v>
      </c>
      <c r="F48" s="6" t="s">
        <v>12</v>
      </c>
      <c r="G48" s="6" t="s">
        <v>7</v>
      </c>
      <c r="H48" s="6" t="s">
        <v>11</v>
      </c>
      <c r="I48" s="6" t="s">
        <v>12</v>
      </c>
      <c r="J48" s="6" t="s">
        <v>7</v>
      </c>
      <c r="K48" s="113"/>
    </row>
    <row r="49" spans="1:11" ht="18.75" customHeight="1" x14ac:dyDescent="0.2">
      <c r="A49" s="13" t="s">
        <v>1721</v>
      </c>
      <c r="B49" s="14"/>
      <c r="C49" s="14"/>
      <c r="D49" s="14"/>
      <c r="E49" s="14"/>
      <c r="F49" s="14"/>
      <c r="G49" s="14"/>
      <c r="H49" s="14"/>
      <c r="I49" s="14"/>
      <c r="J49" s="14"/>
      <c r="K49" s="15" t="s">
        <v>14</v>
      </c>
    </row>
    <row r="50" spans="1:11" ht="18.75" customHeight="1" x14ac:dyDescent="0.2">
      <c r="A50" s="13" t="s">
        <v>524</v>
      </c>
      <c r="B50" s="14">
        <v>152</v>
      </c>
      <c r="C50" s="14">
        <v>268</v>
      </c>
      <c r="D50" s="14">
        <v>420</v>
      </c>
      <c r="E50" s="14">
        <v>0</v>
      </c>
      <c r="F50" s="14">
        <v>1</v>
      </c>
      <c r="G50" s="14">
        <v>1</v>
      </c>
      <c r="H50" s="14">
        <f t="shared" ref="H50:I59" si="7">SUM(B50,E50)</f>
        <v>152</v>
      </c>
      <c r="I50" s="14">
        <f t="shared" si="7"/>
        <v>269</v>
      </c>
      <c r="J50" s="14">
        <f t="shared" ref="J50:J59" si="8">SUM(H50:I50)</f>
        <v>421</v>
      </c>
      <c r="K50" s="15" t="s">
        <v>535</v>
      </c>
    </row>
    <row r="51" spans="1:11" ht="18.75" customHeight="1" x14ac:dyDescent="0.2">
      <c r="A51" s="13" t="s">
        <v>18</v>
      </c>
      <c r="B51" s="14">
        <v>29</v>
      </c>
      <c r="C51" s="14">
        <v>88</v>
      </c>
      <c r="D51" s="14">
        <v>117</v>
      </c>
      <c r="E51" s="14">
        <v>0</v>
      </c>
      <c r="F51" s="14">
        <v>0</v>
      </c>
      <c r="G51" s="14">
        <v>0</v>
      </c>
      <c r="H51" s="14">
        <f t="shared" si="7"/>
        <v>29</v>
      </c>
      <c r="I51" s="14">
        <f t="shared" si="7"/>
        <v>88</v>
      </c>
      <c r="J51" s="14">
        <f t="shared" si="8"/>
        <v>117</v>
      </c>
      <c r="K51" s="15" t="s">
        <v>19</v>
      </c>
    </row>
    <row r="52" spans="1:11" ht="18.75" customHeight="1" x14ac:dyDescent="0.2">
      <c r="A52" s="13" t="s">
        <v>526</v>
      </c>
      <c r="B52" s="14">
        <v>104</v>
      </c>
      <c r="C52" s="14">
        <v>173</v>
      </c>
      <c r="D52" s="14">
        <v>277</v>
      </c>
      <c r="E52" s="14">
        <v>0</v>
      </c>
      <c r="F52" s="14">
        <v>0</v>
      </c>
      <c r="G52" s="14">
        <v>0</v>
      </c>
      <c r="H52" s="14">
        <f t="shared" si="7"/>
        <v>104</v>
      </c>
      <c r="I52" s="14">
        <f t="shared" si="7"/>
        <v>173</v>
      </c>
      <c r="J52" s="14">
        <f t="shared" si="8"/>
        <v>277</v>
      </c>
      <c r="K52" s="15" t="s">
        <v>25</v>
      </c>
    </row>
    <row r="53" spans="1:11" ht="18.75" customHeight="1" x14ac:dyDescent="0.2">
      <c r="A53" s="13" t="s">
        <v>140</v>
      </c>
      <c r="B53" s="14">
        <v>425</v>
      </c>
      <c r="C53" s="14">
        <v>272</v>
      </c>
      <c r="D53" s="14">
        <v>697</v>
      </c>
      <c r="E53" s="14">
        <v>2</v>
      </c>
      <c r="F53" s="14">
        <v>0</v>
      </c>
      <c r="G53" s="14">
        <v>2</v>
      </c>
      <c r="H53" s="14">
        <f t="shared" si="7"/>
        <v>427</v>
      </c>
      <c r="I53" s="14">
        <f t="shared" si="7"/>
        <v>272</v>
      </c>
      <c r="J53" s="14">
        <f t="shared" si="8"/>
        <v>699</v>
      </c>
      <c r="K53" s="15" t="s">
        <v>37</v>
      </c>
    </row>
    <row r="54" spans="1:11" ht="18.75" customHeight="1" x14ac:dyDescent="0.2">
      <c r="A54" s="13" t="s">
        <v>528</v>
      </c>
      <c r="B54" s="14">
        <v>772</v>
      </c>
      <c r="C54" s="14">
        <v>487</v>
      </c>
      <c r="D54" s="14">
        <v>1259</v>
      </c>
      <c r="E54" s="14">
        <v>0</v>
      </c>
      <c r="F54" s="14">
        <v>0</v>
      </c>
      <c r="G54" s="14">
        <v>0</v>
      </c>
      <c r="H54" s="14">
        <f t="shared" si="7"/>
        <v>772</v>
      </c>
      <c r="I54" s="14">
        <f t="shared" si="7"/>
        <v>487</v>
      </c>
      <c r="J54" s="14">
        <f t="shared" si="8"/>
        <v>1259</v>
      </c>
      <c r="K54" s="15" t="s">
        <v>529</v>
      </c>
    </row>
    <row r="55" spans="1:11" ht="18.75" customHeight="1" x14ac:dyDescent="0.2">
      <c r="A55" s="13" t="s">
        <v>41</v>
      </c>
      <c r="B55" s="14">
        <v>0</v>
      </c>
      <c r="C55" s="14">
        <v>2043</v>
      </c>
      <c r="D55" s="14">
        <v>2043</v>
      </c>
      <c r="E55" s="14">
        <v>0</v>
      </c>
      <c r="F55" s="14">
        <v>1</v>
      </c>
      <c r="G55" s="14">
        <v>1</v>
      </c>
      <c r="H55" s="14">
        <f t="shared" si="7"/>
        <v>0</v>
      </c>
      <c r="I55" s="14">
        <f t="shared" si="7"/>
        <v>2044</v>
      </c>
      <c r="J55" s="14">
        <f t="shared" si="8"/>
        <v>2044</v>
      </c>
      <c r="K55" s="15" t="s">
        <v>132</v>
      </c>
    </row>
    <row r="56" spans="1:11" ht="18.75" customHeight="1" x14ac:dyDescent="0.2">
      <c r="A56" s="13" t="s">
        <v>43</v>
      </c>
      <c r="B56" s="14">
        <v>968</v>
      </c>
      <c r="C56" s="14">
        <v>870</v>
      </c>
      <c r="D56" s="14">
        <v>1838</v>
      </c>
      <c r="E56" s="14">
        <v>2</v>
      </c>
      <c r="F56" s="14">
        <v>3</v>
      </c>
      <c r="G56" s="14">
        <v>5</v>
      </c>
      <c r="H56" s="14">
        <f t="shared" si="7"/>
        <v>970</v>
      </c>
      <c r="I56" s="14">
        <f t="shared" si="7"/>
        <v>873</v>
      </c>
      <c r="J56" s="14">
        <f t="shared" si="8"/>
        <v>1843</v>
      </c>
      <c r="K56" s="15" t="s">
        <v>152</v>
      </c>
    </row>
    <row r="57" spans="1:11" ht="18.75" customHeight="1" x14ac:dyDescent="0.2">
      <c r="A57" s="13" t="s">
        <v>46</v>
      </c>
      <c r="B57" s="14">
        <v>383</v>
      </c>
      <c r="C57" s="14">
        <v>227</v>
      </c>
      <c r="D57" s="14">
        <v>610</v>
      </c>
      <c r="E57" s="14">
        <v>0</v>
      </c>
      <c r="F57" s="14">
        <v>0</v>
      </c>
      <c r="G57" s="14">
        <v>0</v>
      </c>
      <c r="H57" s="14">
        <f t="shared" si="7"/>
        <v>383</v>
      </c>
      <c r="I57" s="14">
        <f t="shared" si="7"/>
        <v>227</v>
      </c>
      <c r="J57" s="14">
        <f t="shared" si="8"/>
        <v>610</v>
      </c>
      <c r="K57" s="15" t="s">
        <v>47</v>
      </c>
    </row>
    <row r="58" spans="1:11" ht="18.75" customHeight="1" x14ac:dyDescent="0.2">
      <c r="A58" s="13" t="s">
        <v>131</v>
      </c>
      <c r="B58" s="14">
        <v>452</v>
      </c>
      <c r="C58" s="14">
        <v>811</v>
      </c>
      <c r="D58" s="14">
        <v>1263</v>
      </c>
      <c r="E58" s="14">
        <v>0</v>
      </c>
      <c r="F58" s="14">
        <v>0</v>
      </c>
      <c r="G58" s="14">
        <v>0</v>
      </c>
      <c r="H58" s="14">
        <f t="shared" si="7"/>
        <v>452</v>
      </c>
      <c r="I58" s="14">
        <f t="shared" si="7"/>
        <v>811</v>
      </c>
      <c r="J58" s="14">
        <f t="shared" si="8"/>
        <v>1263</v>
      </c>
      <c r="K58" s="15" t="s">
        <v>130</v>
      </c>
    </row>
    <row r="59" spans="1:11" ht="18.75" customHeight="1" x14ac:dyDescent="0.2">
      <c r="A59" s="13" t="s">
        <v>299</v>
      </c>
      <c r="B59" s="14">
        <v>600</v>
      </c>
      <c r="C59" s="14">
        <v>1031</v>
      </c>
      <c r="D59" s="14">
        <v>1631</v>
      </c>
      <c r="E59" s="14">
        <v>0</v>
      </c>
      <c r="F59" s="14">
        <v>0</v>
      </c>
      <c r="G59" s="14">
        <v>0</v>
      </c>
      <c r="H59" s="14">
        <f t="shared" si="7"/>
        <v>600</v>
      </c>
      <c r="I59" s="14">
        <f t="shared" si="7"/>
        <v>1031</v>
      </c>
      <c r="J59" s="14">
        <f t="shared" si="8"/>
        <v>1631</v>
      </c>
      <c r="K59" s="15" t="s">
        <v>55</v>
      </c>
    </row>
    <row r="60" spans="1:11" ht="18.75" customHeight="1" x14ac:dyDescent="0.2">
      <c r="A60" s="13" t="s">
        <v>56</v>
      </c>
      <c r="B60" s="14">
        <f>SUM(B50:B59)</f>
        <v>3885</v>
      </c>
      <c r="C60" s="14">
        <f t="shared" ref="C60:J60" si="9">SUM(C50:C59)</f>
        <v>6270</v>
      </c>
      <c r="D60" s="14">
        <f t="shared" si="9"/>
        <v>10155</v>
      </c>
      <c r="E60" s="14">
        <f t="shared" si="9"/>
        <v>4</v>
      </c>
      <c r="F60" s="14">
        <f t="shared" si="9"/>
        <v>5</v>
      </c>
      <c r="G60" s="14">
        <f t="shared" si="9"/>
        <v>9</v>
      </c>
      <c r="H60" s="14">
        <f t="shared" si="9"/>
        <v>3889</v>
      </c>
      <c r="I60" s="14">
        <f t="shared" si="9"/>
        <v>6275</v>
      </c>
      <c r="J60" s="14">
        <f t="shared" si="9"/>
        <v>10164</v>
      </c>
      <c r="K60" s="15" t="s">
        <v>379</v>
      </c>
    </row>
    <row r="61" spans="1:11" ht="18.75" customHeight="1" x14ac:dyDescent="0.2">
      <c r="A61" s="13" t="s">
        <v>58</v>
      </c>
      <c r="B61" s="14"/>
      <c r="C61" s="14"/>
      <c r="D61" s="14"/>
      <c r="E61" s="14"/>
      <c r="F61" s="14"/>
      <c r="G61" s="14"/>
      <c r="H61" s="14"/>
      <c r="I61" s="14"/>
      <c r="J61" s="14"/>
      <c r="K61" s="15" t="s">
        <v>59</v>
      </c>
    </row>
    <row r="62" spans="1:11" ht="18.75" customHeight="1" x14ac:dyDescent="0.2">
      <c r="A62" s="13" t="s">
        <v>526</v>
      </c>
      <c r="B62" s="14">
        <v>203</v>
      </c>
      <c r="C62" s="14">
        <v>129</v>
      </c>
      <c r="D62" s="14">
        <v>332</v>
      </c>
      <c r="E62" s="14">
        <v>1</v>
      </c>
      <c r="F62" s="14">
        <v>0</v>
      </c>
      <c r="G62" s="14">
        <v>1</v>
      </c>
      <c r="H62" s="14">
        <f t="shared" ref="H62:J69" si="10">SUM(B62,E62)</f>
        <v>204</v>
      </c>
      <c r="I62" s="14">
        <f t="shared" si="10"/>
        <v>129</v>
      </c>
      <c r="J62" s="14">
        <f t="shared" si="10"/>
        <v>333</v>
      </c>
      <c r="K62" s="15" t="s">
        <v>25</v>
      </c>
    </row>
    <row r="63" spans="1:11" ht="18.75" customHeight="1" x14ac:dyDescent="0.2">
      <c r="A63" s="13" t="s">
        <v>140</v>
      </c>
      <c r="B63" s="14">
        <v>367</v>
      </c>
      <c r="C63" s="14">
        <v>434</v>
      </c>
      <c r="D63" s="14">
        <v>801</v>
      </c>
      <c r="E63" s="14">
        <v>0</v>
      </c>
      <c r="F63" s="14">
        <v>0</v>
      </c>
      <c r="G63" s="14">
        <v>0</v>
      </c>
      <c r="H63" s="14">
        <f t="shared" si="10"/>
        <v>367</v>
      </c>
      <c r="I63" s="14">
        <f t="shared" si="10"/>
        <v>434</v>
      </c>
      <c r="J63" s="14">
        <f t="shared" si="10"/>
        <v>801</v>
      </c>
      <c r="K63" s="15" t="s">
        <v>37</v>
      </c>
    </row>
    <row r="64" spans="1:11" ht="18.75" customHeight="1" x14ac:dyDescent="0.2">
      <c r="A64" s="13" t="s">
        <v>528</v>
      </c>
      <c r="B64" s="14">
        <v>186</v>
      </c>
      <c r="C64" s="14">
        <v>105</v>
      </c>
      <c r="D64" s="14">
        <v>291</v>
      </c>
      <c r="E64" s="14">
        <v>0</v>
      </c>
      <c r="F64" s="14">
        <v>0</v>
      </c>
      <c r="G64" s="14">
        <v>0</v>
      </c>
      <c r="H64" s="14">
        <f t="shared" si="10"/>
        <v>186</v>
      </c>
      <c r="I64" s="14">
        <f t="shared" si="10"/>
        <v>105</v>
      </c>
      <c r="J64" s="14">
        <f t="shared" si="10"/>
        <v>291</v>
      </c>
      <c r="K64" s="15" t="s">
        <v>529</v>
      </c>
    </row>
    <row r="65" spans="1:11" ht="18.75" customHeight="1" x14ac:dyDescent="0.2">
      <c r="A65" s="13" t="s">
        <v>41</v>
      </c>
      <c r="B65" s="14">
        <v>0</v>
      </c>
      <c r="C65" s="14">
        <v>560</v>
      </c>
      <c r="D65" s="14">
        <v>560</v>
      </c>
      <c r="E65" s="14">
        <v>0</v>
      </c>
      <c r="F65" s="14">
        <v>2</v>
      </c>
      <c r="G65" s="14">
        <v>2</v>
      </c>
      <c r="H65" s="14">
        <f t="shared" si="10"/>
        <v>0</v>
      </c>
      <c r="I65" s="14">
        <f t="shared" si="10"/>
        <v>562</v>
      </c>
      <c r="J65" s="14">
        <f t="shared" si="10"/>
        <v>562</v>
      </c>
      <c r="K65" s="15" t="s">
        <v>132</v>
      </c>
    </row>
    <row r="66" spans="1:11" ht="18.75" customHeight="1" x14ac:dyDescent="0.2">
      <c r="A66" s="13" t="s">
        <v>43</v>
      </c>
      <c r="B66" s="14">
        <v>483</v>
      </c>
      <c r="C66" s="14">
        <v>219</v>
      </c>
      <c r="D66" s="14">
        <v>702</v>
      </c>
      <c r="E66" s="14">
        <v>0</v>
      </c>
      <c r="F66" s="14">
        <v>0</v>
      </c>
      <c r="G66" s="14">
        <v>0</v>
      </c>
      <c r="H66" s="14">
        <f t="shared" si="10"/>
        <v>483</v>
      </c>
      <c r="I66" s="14">
        <f t="shared" si="10"/>
        <v>219</v>
      </c>
      <c r="J66" s="14">
        <f t="shared" si="10"/>
        <v>702</v>
      </c>
      <c r="K66" s="15" t="s">
        <v>152</v>
      </c>
    </row>
    <row r="67" spans="1:11" ht="18.75" customHeight="1" x14ac:dyDescent="0.2">
      <c r="A67" s="13" t="s">
        <v>46</v>
      </c>
      <c r="B67" s="14">
        <v>424</v>
      </c>
      <c r="C67" s="14">
        <v>213</v>
      </c>
      <c r="D67" s="14">
        <v>637</v>
      </c>
      <c r="E67" s="14">
        <v>0</v>
      </c>
      <c r="F67" s="14">
        <v>2</v>
      </c>
      <c r="G67" s="14">
        <v>2</v>
      </c>
      <c r="H67" s="14">
        <f t="shared" si="10"/>
        <v>424</v>
      </c>
      <c r="I67" s="14">
        <f t="shared" si="10"/>
        <v>215</v>
      </c>
      <c r="J67" s="14">
        <f t="shared" si="10"/>
        <v>639</v>
      </c>
      <c r="K67" s="15" t="s">
        <v>47</v>
      </c>
    </row>
    <row r="68" spans="1:11" ht="18.75" customHeight="1" x14ac:dyDescent="0.2">
      <c r="A68" s="13" t="s">
        <v>131</v>
      </c>
      <c r="B68" s="14">
        <v>527</v>
      </c>
      <c r="C68" s="14">
        <v>310</v>
      </c>
      <c r="D68" s="14">
        <v>837</v>
      </c>
      <c r="E68" s="14">
        <v>0</v>
      </c>
      <c r="F68" s="14">
        <v>0</v>
      </c>
      <c r="G68" s="14">
        <v>0</v>
      </c>
      <c r="H68" s="14">
        <f t="shared" si="10"/>
        <v>527</v>
      </c>
      <c r="I68" s="14">
        <f t="shared" si="10"/>
        <v>310</v>
      </c>
      <c r="J68" s="14">
        <f t="shared" si="10"/>
        <v>837</v>
      </c>
      <c r="K68" s="15" t="s">
        <v>130</v>
      </c>
    </row>
    <row r="69" spans="1:11" ht="18.75" customHeight="1" x14ac:dyDescent="0.2">
      <c r="A69" s="13" t="s">
        <v>299</v>
      </c>
      <c r="B69" s="14">
        <v>228</v>
      </c>
      <c r="C69" s="14">
        <v>91</v>
      </c>
      <c r="D69" s="14">
        <v>319</v>
      </c>
      <c r="E69" s="14">
        <v>0</v>
      </c>
      <c r="F69" s="14">
        <v>0</v>
      </c>
      <c r="G69" s="14">
        <v>0</v>
      </c>
      <c r="H69" s="14">
        <f t="shared" si="10"/>
        <v>228</v>
      </c>
      <c r="I69" s="14">
        <f t="shared" si="10"/>
        <v>91</v>
      </c>
      <c r="J69" s="14">
        <f t="shared" si="10"/>
        <v>319</v>
      </c>
      <c r="K69" s="15" t="s">
        <v>55</v>
      </c>
    </row>
    <row r="70" spans="1:11" ht="18.75" customHeight="1" thickBot="1" x14ac:dyDescent="0.25">
      <c r="A70" s="16" t="s">
        <v>61</v>
      </c>
      <c r="B70" s="17">
        <f>SUM(B62:B69)</f>
        <v>2418</v>
      </c>
      <c r="C70" s="17">
        <f t="shared" ref="C70:J70" si="11">SUM(C62:C69)</f>
        <v>2061</v>
      </c>
      <c r="D70" s="17">
        <f t="shared" si="11"/>
        <v>4479</v>
      </c>
      <c r="E70" s="17">
        <f t="shared" si="11"/>
        <v>1</v>
      </c>
      <c r="F70" s="17">
        <f t="shared" si="11"/>
        <v>4</v>
      </c>
      <c r="G70" s="17">
        <f t="shared" si="11"/>
        <v>5</v>
      </c>
      <c r="H70" s="17">
        <f t="shared" si="11"/>
        <v>2419</v>
      </c>
      <c r="I70" s="17">
        <f t="shared" si="11"/>
        <v>2065</v>
      </c>
      <c r="J70" s="17">
        <f t="shared" si="11"/>
        <v>4484</v>
      </c>
      <c r="K70" s="18" t="s">
        <v>381</v>
      </c>
    </row>
    <row r="71" spans="1:11" ht="19.5" customHeight="1" thickBot="1" x14ac:dyDescent="0.25">
      <c r="A71" s="19" t="s">
        <v>151</v>
      </c>
      <c r="B71" s="20">
        <f>SUM(B60,B70)</f>
        <v>6303</v>
      </c>
      <c r="C71" s="20">
        <f t="shared" ref="C71:J71" si="12">SUM(C70,C60)</f>
        <v>8331</v>
      </c>
      <c r="D71" s="20">
        <f t="shared" si="12"/>
        <v>14634</v>
      </c>
      <c r="E71" s="20">
        <f t="shared" si="12"/>
        <v>5</v>
      </c>
      <c r="F71" s="20">
        <f t="shared" si="12"/>
        <v>9</v>
      </c>
      <c r="G71" s="20">
        <f t="shared" si="12"/>
        <v>14</v>
      </c>
      <c r="H71" s="20">
        <f t="shared" si="12"/>
        <v>6308</v>
      </c>
      <c r="I71" s="20">
        <f t="shared" si="12"/>
        <v>8340</v>
      </c>
      <c r="J71" s="20">
        <f t="shared" si="12"/>
        <v>14648</v>
      </c>
      <c r="K71" s="21" t="s">
        <v>63</v>
      </c>
    </row>
    <row r="72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E46:G46"/>
    <mergeCell ref="H46:J46"/>
    <mergeCell ref="A42:K42"/>
    <mergeCell ref="A43:K43"/>
    <mergeCell ref="A45:A48"/>
    <mergeCell ref="B45:D45"/>
    <mergeCell ref="E45:G45"/>
    <mergeCell ref="H45:J45"/>
    <mergeCell ref="K45:K48"/>
    <mergeCell ref="B46:D46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67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148"/>
  <sheetViews>
    <sheetView rightToLeft="1" view="pageBreakPreview" topLeftCell="A130" zoomScale="85" zoomScaleNormal="80" zoomScaleSheetLayoutView="85" workbookViewId="0">
      <selection activeCell="D273" sqref="D273"/>
    </sheetView>
  </sheetViews>
  <sheetFormatPr defaultRowHeight="14.25" x14ac:dyDescent="0.2"/>
  <cols>
    <col min="1" max="1" width="22.375" customWidth="1"/>
    <col min="2" max="2" width="7.5" customWidth="1"/>
    <col min="3" max="3" width="8.5" customWidth="1"/>
    <col min="4" max="4" width="9.125" customWidth="1"/>
    <col min="5" max="5" width="6.25" customWidth="1"/>
    <col min="6" max="6" width="8" customWidth="1"/>
    <col min="7" max="7" width="7.875" customWidth="1"/>
    <col min="8" max="8" width="6.875" customWidth="1"/>
    <col min="9" max="9" width="7.875" customWidth="1"/>
    <col min="10" max="10" width="6.625" customWidth="1"/>
    <col min="11" max="11" width="8.625" customWidth="1"/>
    <col min="12" max="13" width="8.5" customWidth="1"/>
    <col min="14" max="14" width="34.875" customWidth="1"/>
    <col min="256" max="256" width="22.625" customWidth="1"/>
    <col min="257" max="259" width="10.875" customWidth="1"/>
    <col min="260" max="261" width="7.625" customWidth="1"/>
    <col min="262" max="262" width="8.75" customWidth="1"/>
    <col min="263" max="264" width="7.625" customWidth="1"/>
    <col min="265" max="265" width="7.375" customWidth="1"/>
    <col min="266" max="268" width="10.25" customWidth="1"/>
    <col min="269" max="269" width="27.75" customWidth="1"/>
    <col min="512" max="512" width="22.625" customWidth="1"/>
    <col min="513" max="515" width="10.875" customWidth="1"/>
    <col min="516" max="517" width="7.625" customWidth="1"/>
    <col min="518" max="518" width="8.75" customWidth="1"/>
    <col min="519" max="520" width="7.625" customWidth="1"/>
    <col min="521" max="521" width="7.375" customWidth="1"/>
    <col min="522" max="524" width="10.25" customWidth="1"/>
    <col min="525" max="525" width="27.75" customWidth="1"/>
    <col min="768" max="768" width="22.625" customWidth="1"/>
    <col min="769" max="771" width="10.875" customWidth="1"/>
    <col min="772" max="773" width="7.625" customWidth="1"/>
    <col min="774" max="774" width="8.75" customWidth="1"/>
    <col min="775" max="776" width="7.625" customWidth="1"/>
    <col min="777" max="777" width="7.375" customWidth="1"/>
    <col min="778" max="780" width="10.25" customWidth="1"/>
    <col min="781" max="781" width="27.75" customWidth="1"/>
    <col min="1024" max="1024" width="22.625" customWidth="1"/>
    <col min="1025" max="1027" width="10.875" customWidth="1"/>
    <col min="1028" max="1029" width="7.625" customWidth="1"/>
    <col min="1030" max="1030" width="8.75" customWidth="1"/>
    <col min="1031" max="1032" width="7.625" customWidth="1"/>
    <col min="1033" max="1033" width="7.375" customWidth="1"/>
    <col min="1034" max="1036" width="10.25" customWidth="1"/>
    <col min="1037" max="1037" width="27.75" customWidth="1"/>
    <col min="1280" max="1280" width="22.625" customWidth="1"/>
    <col min="1281" max="1283" width="10.875" customWidth="1"/>
    <col min="1284" max="1285" width="7.625" customWidth="1"/>
    <col min="1286" max="1286" width="8.75" customWidth="1"/>
    <col min="1287" max="1288" width="7.625" customWidth="1"/>
    <col min="1289" max="1289" width="7.375" customWidth="1"/>
    <col min="1290" max="1292" width="10.25" customWidth="1"/>
    <col min="1293" max="1293" width="27.75" customWidth="1"/>
    <col min="1536" max="1536" width="22.625" customWidth="1"/>
    <col min="1537" max="1539" width="10.875" customWidth="1"/>
    <col min="1540" max="1541" width="7.625" customWidth="1"/>
    <col min="1542" max="1542" width="8.75" customWidth="1"/>
    <col min="1543" max="1544" width="7.625" customWidth="1"/>
    <col min="1545" max="1545" width="7.375" customWidth="1"/>
    <col min="1546" max="1548" width="10.25" customWidth="1"/>
    <col min="1549" max="1549" width="27.75" customWidth="1"/>
    <col min="1792" max="1792" width="22.625" customWidth="1"/>
    <col min="1793" max="1795" width="10.875" customWidth="1"/>
    <col min="1796" max="1797" width="7.625" customWidth="1"/>
    <col min="1798" max="1798" width="8.75" customWidth="1"/>
    <col min="1799" max="1800" width="7.625" customWidth="1"/>
    <col min="1801" max="1801" width="7.375" customWidth="1"/>
    <col min="1802" max="1804" width="10.25" customWidth="1"/>
    <col min="1805" max="1805" width="27.75" customWidth="1"/>
    <col min="2048" max="2048" width="22.625" customWidth="1"/>
    <col min="2049" max="2051" width="10.875" customWidth="1"/>
    <col min="2052" max="2053" width="7.625" customWidth="1"/>
    <col min="2054" max="2054" width="8.75" customWidth="1"/>
    <col min="2055" max="2056" width="7.625" customWidth="1"/>
    <col min="2057" max="2057" width="7.375" customWidth="1"/>
    <col min="2058" max="2060" width="10.25" customWidth="1"/>
    <col min="2061" max="2061" width="27.75" customWidth="1"/>
    <col min="2304" max="2304" width="22.625" customWidth="1"/>
    <col min="2305" max="2307" width="10.875" customWidth="1"/>
    <col min="2308" max="2309" width="7.625" customWidth="1"/>
    <col min="2310" max="2310" width="8.75" customWidth="1"/>
    <col min="2311" max="2312" width="7.625" customWidth="1"/>
    <col min="2313" max="2313" width="7.375" customWidth="1"/>
    <col min="2314" max="2316" width="10.25" customWidth="1"/>
    <col min="2317" max="2317" width="27.75" customWidth="1"/>
    <col min="2560" max="2560" width="22.625" customWidth="1"/>
    <col min="2561" max="2563" width="10.875" customWidth="1"/>
    <col min="2564" max="2565" width="7.625" customWidth="1"/>
    <col min="2566" max="2566" width="8.75" customWidth="1"/>
    <col min="2567" max="2568" width="7.625" customWidth="1"/>
    <col min="2569" max="2569" width="7.375" customWidth="1"/>
    <col min="2570" max="2572" width="10.25" customWidth="1"/>
    <col min="2573" max="2573" width="27.75" customWidth="1"/>
    <col min="2816" max="2816" width="22.625" customWidth="1"/>
    <col min="2817" max="2819" width="10.875" customWidth="1"/>
    <col min="2820" max="2821" width="7.625" customWidth="1"/>
    <col min="2822" max="2822" width="8.75" customWidth="1"/>
    <col min="2823" max="2824" width="7.625" customWidth="1"/>
    <col min="2825" max="2825" width="7.375" customWidth="1"/>
    <col min="2826" max="2828" width="10.25" customWidth="1"/>
    <col min="2829" max="2829" width="27.75" customWidth="1"/>
    <col min="3072" max="3072" width="22.625" customWidth="1"/>
    <col min="3073" max="3075" width="10.875" customWidth="1"/>
    <col min="3076" max="3077" width="7.625" customWidth="1"/>
    <col min="3078" max="3078" width="8.75" customWidth="1"/>
    <col min="3079" max="3080" width="7.625" customWidth="1"/>
    <col min="3081" max="3081" width="7.375" customWidth="1"/>
    <col min="3082" max="3084" width="10.25" customWidth="1"/>
    <col min="3085" max="3085" width="27.75" customWidth="1"/>
    <col min="3328" max="3328" width="22.625" customWidth="1"/>
    <col min="3329" max="3331" width="10.875" customWidth="1"/>
    <col min="3332" max="3333" width="7.625" customWidth="1"/>
    <col min="3334" max="3334" width="8.75" customWidth="1"/>
    <col min="3335" max="3336" width="7.625" customWidth="1"/>
    <col min="3337" max="3337" width="7.375" customWidth="1"/>
    <col min="3338" max="3340" width="10.25" customWidth="1"/>
    <col min="3341" max="3341" width="27.75" customWidth="1"/>
    <col min="3584" max="3584" width="22.625" customWidth="1"/>
    <col min="3585" max="3587" width="10.875" customWidth="1"/>
    <col min="3588" max="3589" width="7.625" customWidth="1"/>
    <col min="3590" max="3590" width="8.75" customWidth="1"/>
    <col min="3591" max="3592" width="7.625" customWidth="1"/>
    <col min="3593" max="3593" width="7.375" customWidth="1"/>
    <col min="3594" max="3596" width="10.25" customWidth="1"/>
    <col min="3597" max="3597" width="27.75" customWidth="1"/>
    <col min="3840" max="3840" width="22.625" customWidth="1"/>
    <col min="3841" max="3843" width="10.875" customWidth="1"/>
    <col min="3844" max="3845" width="7.625" customWidth="1"/>
    <col min="3846" max="3846" width="8.75" customWidth="1"/>
    <col min="3847" max="3848" width="7.625" customWidth="1"/>
    <col min="3849" max="3849" width="7.375" customWidth="1"/>
    <col min="3850" max="3852" width="10.25" customWidth="1"/>
    <col min="3853" max="3853" width="27.75" customWidth="1"/>
    <col min="4096" max="4096" width="22.625" customWidth="1"/>
    <col min="4097" max="4099" width="10.875" customWidth="1"/>
    <col min="4100" max="4101" width="7.625" customWidth="1"/>
    <col min="4102" max="4102" width="8.75" customWidth="1"/>
    <col min="4103" max="4104" width="7.625" customWidth="1"/>
    <col min="4105" max="4105" width="7.375" customWidth="1"/>
    <col min="4106" max="4108" width="10.25" customWidth="1"/>
    <col min="4109" max="4109" width="27.75" customWidth="1"/>
    <col min="4352" max="4352" width="22.625" customWidth="1"/>
    <col min="4353" max="4355" width="10.875" customWidth="1"/>
    <col min="4356" max="4357" width="7.625" customWidth="1"/>
    <col min="4358" max="4358" width="8.75" customWidth="1"/>
    <col min="4359" max="4360" width="7.625" customWidth="1"/>
    <col min="4361" max="4361" width="7.375" customWidth="1"/>
    <col min="4362" max="4364" width="10.25" customWidth="1"/>
    <col min="4365" max="4365" width="27.75" customWidth="1"/>
    <col min="4608" max="4608" width="22.625" customWidth="1"/>
    <col min="4609" max="4611" width="10.875" customWidth="1"/>
    <col min="4612" max="4613" width="7.625" customWidth="1"/>
    <col min="4614" max="4614" width="8.75" customWidth="1"/>
    <col min="4615" max="4616" width="7.625" customWidth="1"/>
    <col min="4617" max="4617" width="7.375" customWidth="1"/>
    <col min="4618" max="4620" width="10.25" customWidth="1"/>
    <col min="4621" max="4621" width="27.75" customWidth="1"/>
    <col min="4864" max="4864" width="22.625" customWidth="1"/>
    <col min="4865" max="4867" width="10.875" customWidth="1"/>
    <col min="4868" max="4869" width="7.625" customWidth="1"/>
    <col min="4870" max="4870" width="8.75" customWidth="1"/>
    <col min="4871" max="4872" width="7.625" customWidth="1"/>
    <col min="4873" max="4873" width="7.375" customWidth="1"/>
    <col min="4874" max="4876" width="10.25" customWidth="1"/>
    <col min="4877" max="4877" width="27.75" customWidth="1"/>
    <col min="5120" max="5120" width="22.625" customWidth="1"/>
    <col min="5121" max="5123" width="10.875" customWidth="1"/>
    <col min="5124" max="5125" width="7.625" customWidth="1"/>
    <col min="5126" max="5126" width="8.75" customWidth="1"/>
    <col min="5127" max="5128" width="7.625" customWidth="1"/>
    <col min="5129" max="5129" width="7.375" customWidth="1"/>
    <col min="5130" max="5132" width="10.25" customWidth="1"/>
    <col min="5133" max="5133" width="27.75" customWidth="1"/>
    <col min="5376" max="5376" width="22.625" customWidth="1"/>
    <col min="5377" max="5379" width="10.875" customWidth="1"/>
    <col min="5380" max="5381" width="7.625" customWidth="1"/>
    <col min="5382" max="5382" width="8.75" customWidth="1"/>
    <col min="5383" max="5384" width="7.625" customWidth="1"/>
    <col min="5385" max="5385" width="7.375" customWidth="1"/>
    <col min="5386" max="5388" width="10.25" customWidth="1"/>
    <col min="5389" max="5389" width="27.75" customWidth="1"/>
    <col min="5632" max="5632" width="22.625" customWidth="1"/>
    <col min="5633" max="5635" width="10.875" customWidth="1"/>
    <col min="5636" max="5637" width="7.625" customWidth="1"/>
    <col min="5638" max="5638" width="8.75" customWidth="1"/>
    <col min="5639" max="5640" width="7.625" customWidth="1"/>
    <col min="5641" max="5641" width="7.375" customWidth="1"/>
    <col min="5642" max="5644" width="10.25" customWidth="1"/>
    <col min="5645" max="5645" width="27.75" customWidth="1"/>
    <col min="5888" max="5888" width="22.625" customWidth="1"/>
    <col min="5889" max="5891" width="10.875" customWidth="1"/>
    <col min="5892" max="5893" width="7.625" customWidth="1"/>
    <col min="5894" max="5894" width="8.75" customWidth="1"/>
    <col min="5895" max="5896" width="7.625" customWidth="1"/>
    <col min="5897" max="5897" width="7.375" customWidth="1"/>
    <col min="5898" max="5900" width="10.25" customWidth="1"/>
    <col min="5901" max="5901" width="27.75" customWidth="1"/>
    <col min="6144" max="6144" width="22.625" customWidth="1"/>
    <col min="6145" max="6147" width="10.875" customWidth="1"/>
    <col min="6148" max="6149" width="7.625" customWidth="1"/>
    <col min="6150" max="6150" width="8.75" customWidth="1"/>
    <col min="6151" max="6152" width="7.625" customWidth="1"/>
    <col min="6153" max="6153" width="7.375" customWidth="1"/>
    <col min="6154" max="6156" width="10.25" customWidth="1"/>
    <col min="6157" max="6157" width="27.75" customWidth="1"/>
    <col min="6400" max="6400" width="22.625" customWidth="1"/>
    <col min="6401" max="6403" width="10.875" customWidth="1"/>
    <col min="6404" max="6405" width="7.625" customWidth="1"/>
    <col min="6406" max="6406" width="8.75" customWidth="1"/>
    <col min="6407" max="6408" width="7.625" customWidth="1"/>
    <col min="6409" max="6409" width="7.375" customWidth="1"/>
    <col min="6410" max="6412" width="10.25" customWidth="1"/>
    <col min="6413" max="6413" width="27.75" customWidth="1"/>
    <col min="6656" max="6656" width="22.625" customWidth="1"/>
    <col min="6657" max="6659" width="10.875" customWidth="1"/>
    <col min="6660" max="6661" width="7.625" customWidth="1"/>
    <col min="6662" max="6662" width="8.75" customWidth="1"/>
    <col min="6663" max="6664" width="7.625" customWidth="1"/>
    <col min="6665" max="6665" width="7.375" customWidth="1"/>
    <col min="6666" max="6668" width="10.25" customWidth="1"/>
    <col min="6669" max="6669" width="27.75" customWidth="1"/>
    <col min="6912" max="6912" width="22.625" customWidth="1"/>
    <col min="6913" max="6915" width="10.875" customWidth="1"/>
    <col min="6916" max="6917" width="7.625" customWidth="1"/>
    <col min="6918" max="6918" width="8.75" customWidth="1"/>
    <col min="6919" max="6920" width="7.625" customWidth="1"/>
    <col min="6921" max="6921" width="7.375" customWidth="1"/>
    <col min="6922" max="6924" width="10.25" customWidth="1"/>
    <col min="6925" max="6925" width="27.75" customWidth="1"/>
    <col min="7168" max="7168" width="22.625" customWidth="1"/>
    <col min="7169" max="7171" width="10.875" customWidth="1"/>
    <col min="7172" max="7173" width="7.625" customWidth="1"/>
    <col min="7174" max="7174" width="8.75" customWidth="1"/>
    <col min="7175" max="7176" width="7.625" customWidth="1"/>
    <col min="7177" max="7177" width="7.375" customWidth="1"/>
    <col min="7178" max="7180" width="10.25" customWidth="1"/>
    <col min="7181" max="7181" width="27.75" customWidth="1"/>
    <col min="7424" max="7424" width="22.625" customWidth="1"/>
    <col min="7425" max="7427" width="10.875" customWidth="1"/>
    <col min="7428" max="7429" width="7.625" customWidth="1"/>
    <col min="7430" max="7430" width="8.75" customWidth="1"/>
    <col min="7431" max="7432" width="7.625" customWidth="1"/>
    <col min="7433" max="7433" width="7.375" customWidth="1"/>
    <col min="7434" max="7436" width="10.25" customWidth="1"/>
    <col min="7437" max="7437" width="27.75" customWidth="1"/>
    <col min="7680" max="7680" width="22.625" customWidth="1"/>
    <col min="7681" max="7683" width="10.875" customWidth="1"/>
    <col min="7684" max="7685" width="7.625" customWidth="1"/>
    <col min="7686" max="7686" width="8.75" customWidth="1"/>
    <col min="7687" max="7688" width="7.625" customWidth="1"/>
    <col min="7689" max="7689" width="7.375" customWidth="1"/>
    <col min="7690" max="7692" width="10.25" customWidth="1"/>
    <col min="7693" max="7693" width="27.75" customWidth="1"/>
    <col min="7936" max="7936" width="22.625" customWidth="1"/>
    <col min="7937" max="7939" width="10.875" customWidth="1"/>
    <col min="7940" max="7941" width="7.625" customWidth="1"/>
    <col min="7942" max="7942" width="8.75" customWidth="1"/>
    <col min="7943" max="7944" width="7.625" customWidth="1"/>
    <col min="7945" max="7945" width="7.375" customWidth="1"/>
    <col min="7946" max="7948" width="10.25" customWidth="1"/>
    <col min="7949" max="7949" width="27.75" customWidth="1"/>
    <col min="8192" max="8192" width="22.625" customWidth="1"/>
    <col min="8193" max="8195" width="10.875" customWidth="1"/>
    <col min="8196" max="8197" width="7.625" customWidth="1"/>
    <col min="8198" max="8198" width="8.75" customWidth="1"/>
    <col min="8199" max="8200" width="7.625" customWidth="1"/>
    <col min="8201" max="8201" width="7.375" customWidth="1"/>
    <col min="8202" max="8204" width="10.25" customWidth="1"/>
    <col min="8205" max="8205" width="27.75" customWidth="1"/>
    <col min="8448" max="8448" width="22.625" customWidth="1"/>
    <col min="8449" max="8451" width="10.875" customWidth="1"/>
    <col min="8452" max="8453" width="7.625" customWidth="1"/>
    <col min="8454" max="8454" width="8.75" customWidth="1"/>
    <col min="8455" max="8456" width="7.625" customWidth="1"/>
    <col min="8457" max="8457" width="7.375" customWidth="1"/>
    <col min="8458" max="8460" width="10.25" customWidth="1"/>
    <col min="8461" max="8461" width="27.75" customWidth="1"/>
    <col min="8704" max="8704" width="22.625" customWidth="1"/>
    <col min="8705" max="8707" width="10.875" customWidth="1"/>
    <col min="8708" max="8709" width="7.625" customWidth="1"/>
    <col min="8710" max="8710" width="8.75" customWidth="1"/>
    <col min="8711" max="8712" width="7.625" customWidth="1"/>
    <col min="8713" max="8713" width="7.375" customWidth="1"/>
    <col min="8714" max="8716" width="10.25" customWidth="1"/>
    <col min="8717" max="8717" width="27.75" customWidth="1"/>
    <col min="8960" max="8960" width="22.625" customWidth="1"/>
    <col min="8961" max="8963" width="10.875" customWidth="1"/>
    <col min="8964" max="8965" width="7.625" customWidth="1"/>
    <col min="8966" max="8966" width="8.75" customWidth="1"/>
    <col min="8967" max="8968" width="7.625" customWidth="1"/>
    <col min="8969" max="8969" width="7.375" customWidth="1"/>
    <col min="8970" max="8972" width="10.25" customWidth="1"/>
    <col min="8973" max="8973" width="27.75" customWidth="1"/>
    <col min="9216" max="9216" width="22.625" customWidth="1"/>
    <col min="9217" max="9219" width="10.875" customWidth="1"/>
    <col min="9220" max="9221" width="7.625" customWidth="1"/>
    <col min="9222" max="9222" width="8.75" customWidth="1"/>
    <col min="9223" max="9224" width="7.625" customWidth="1"/>
    <col min="9225" max="9225" width="7.375" customWidth="1"/>
    <col min="9226" max="9228" width="10.25" customWidth="1"/>
    <col min="9229" max="9229" width="27.75" customWidth="1"/>
    <col min="9472" max="9472" width="22.625" customWidth="1"/>
    <col min="9473" max="9475" width="10.875" customWidth="1"/>
    <col min="9476" max="9477" width="7.625" customWidth="1"/>
    <col min="9478" max="9478" width="8.75" customWidth="1"/>
    <col min="9479" max="9480" width="7.625" customWidth="1"/>
    <col min="9481" max="9481" width="7.375" customWidth="1"/>
    <col min="9482" max="9484" width="10.25" customWidth="1"/>
    <col min="9485" max="9485" width="27.75" customWidth="1"/>
    <col min="9728" max="9728" width="22.625" customWidth="1"/>
    <col min="9729" max="9731" width="10.875" customWidth="1"/>
    <col min="9732" max="9733" width="7.625" customWidth="1"/>
    <col min="9734" max="9734" width="8.75" customWidth="1"/>
    <col min="9735" max="9736" width="7.625" customWidth="1"/>
    <col min="9737" max="9737" width="7.375" customWidth="1"/>
    <col min="9738" max="9740" width="10.25" customWidth="1"/>
    <col min="9741" max="9741" width="27.75" customWidth="1"/>
    <col min="9984" max="9984" width="22.625" customWidth="1"/>
    <col min="9985" max="9987" width="10.875" customWidth="1"/>
    <col min="9988" max="9989" width="7.625" customWidth="1"/>
    <col min="9990" max="9990" width="8.75" customWidth="1"/>
    <col min="9991" max="9992" width="7.625" customWidth="1"/>
    <col min="9993" max="9993" width="7.375" customWidth="1"/>
    <col min="9994" max="9996" width="10.25" customWidth="1"/>
    <col min="9997" max="9997" width="27.75" customWidth="1"/>
    <col min="10240" max="10240" width="22.625" customWidth="1"/>
    <col min="10241" max="10243" width="10.875" customWidth="1"/>
    <col min="10244" max="10245" width="7.625" customWidth="1"/>
    <col min="10246" max="10246" width="8.75" customWidth="1"/>
    <col min="10247" max="10248" width="7.625" customWidth="1"/>
    <col min="10249" max="10249" width="7.375" customWidth="1"/>
    <col min="10250" max="10252" width="10.25" customWidth="1"/>
    <col min="10253" max="10253" width="27.75" customWidth="1"/>
    <col min="10496" max="10496" width="22.625" customWidth="1"/>
    <col min="10497" max="10499" width="10.875" customWidth="1"/>
    <col min="10500" max="10501" width="7.625" customWidth="1"/>
    <col min="10502" max="10502" width="8.75" customWidth="1"/>
    <col min="10503" max="10504" width="7.625" customWidth="1"/>
    <col min="10505" max="10505" width="7.375" customWidth="1"/>
    <col min="10506" max="10508" width="10.25" customWidth="1"/>
    <col min="10509" max="10509" width="27.75" customWidth="1"/>
    <col min="10752" max="10752" width="22.625" customWidth="1"/>
    <col min="10753" max="10755" width="10.875" customWidth="1"/>
    <col min="10756" max="10757" width="7.625" customWidth="1"/>
    <col min="10758" max="10758" width="8.75" customWidth="1"/>
    <col min="10759" max="10760" width="7.625" customWidth="1"/>
    <col min="10761" max="10761" width="7.375" customWidth="1"/>
    <col min="10762" max="10764" width="10.25" customWidth="1"/>
    <col min="10765" max="10765" width="27.75" customWidth="1"/>
    <col min="11008" max="11008" width="22.625" customWidth="1"/>
    <col min="11009" max="11011" width="10.875" customWidth="1"/>
    <col min="11012" max="11013" width="7.625" customWidth="1"/>
    <col min="11014" max="11014" width="8.75" customWidth="1"/>
    <col min="11015" max="11016" width="7.625" customWidth="1"/>
    <col min="11017" max="11017" width="7.375" customWidth="1"/>
    <col min="11018" max="11020" width="10.25" customWidth="1"/>
    <col min="11021" max="11021" width="27.75" customWidth="1"/>
    <col min="11264" max="11264" width="22.625" customWidth="1"/>
    <col min="11265" max="11267" width="10.875" customWidth="1"/>
    <col min="11268" max="11269" width="7.625" customWidth="1"/>
    <col min="11270" max="11270" width="8.75" customWidth="1"/>
    <col min="11271" max="11272" width="7.625" customWidth="1"/>
    <col min="11273" max="11273" width="7.375" customWidth="1"/>
    <col min="11274" max="11276" width="10.25" customWidth="1"/>
    <col min="11277" max="11277" width="27.75" customWidth="1"/>
    <col min="11520" max="11520" width="22.625" customWidth="1"/>
    <col min="11521" max="11523" width="10.875" customWidth="1"/>
    <col min="11524" max="11525" width="7.625" customWidth="1"/>
    <col min="11526" max="11526" width="8.75" customWidth="1"/>
    <col min="11527" max="11528" width="7.625" customWidth="1"/>
    <col min="11529" max="11529" width="7.375" customWidth="1"/>
    <col min="11530" max="11532" width="10.25" customWidth="1"/>
    <col min="11533" max="11533" width="27.75" customWidth="1"/>
    <col min="11776" max="11776" width="22.625" customWidth="1"/>
    <col min="11777" max="11779" width="10.875" customWidth="1"/>
    <col min="11780" max="11781" width="7.625" customWidth="1"/>
    <col min="11782" max="11782" width="8.75" customWidth="1"/>
    <col min="11783" max="11784" width="7.625" customWidth="1"/>
    <col min="11785" max="11785" width="7.375" customWidth="1"/>
    <col min="11786" max="11788" width="10.25" customWidth="1"/>
    <col min="11789" max="11789" width="27.75" customWidth="1"/>
    <col min="12032" max="12032" width="22.625" customWidth="1"/>
    <col min="12033" max="12035" width="10.875" customWidth="1"/>
    <col min="12036" max="12037" width="7.625" customWidth="1"/>
    <col min="12038" max="12038" width="8.75" customWidth="1"/>
    <col min="12039" max="12040" width="7.625" customWidth="1"/>
    <col min="12041" max="12041" width="7.375" customWidth="1"/>
    <col min="12042" max="12044" width="10.25" customWidth="1"/>
    <col min="12045" max="12045" width="27.75" customWidth="1"/>
    <col min="12288" max="12288" width="22.625" customWidth="1"/>
    <col min="12289" max="12291" width="10.875" customWidth="1"/>
    <col min="12292" max="12293" width="7.625" customWidth="1"/>
    <col min="12294" max="12294" width="8.75" customWidth="1"/>
    <col min="12295" max="12296" width="7.625" customWidth="1"/>
    <col min="12297" max="12297" width="7.375" customWidth="1"/>
    <col min="12298" max="12300" width="10.25" customWidth="1"/>
    <col min="12301" max="12301" width="27.75" customWidth="1"/>
    <col min="12544" max="12544" width="22.625" customWidth="1"/>
    <col min="12545" max="12547" width="10.875" customWidth="1"/>
    <col min="12548" max="12549" width="7.625" customWidth="1"/>
    <col min="12550" max="12550" width="8.75" customWidth="1"/>
    <col min="12551" max="12552" width="7.625" customWidth="1"/>
    <col min="12553" max="12553" width="7.375" customWidth="1"/>
    <col min="12554" max="12556" width="10.25" customWidth="1"/>
    <col min="12557" max="12557" width="27.75" customWidth="1"/>
    <col min="12800" max="12800" width="22.625" customWidth="1"/>
    <col min="12801" max="12803" width="10.875" customWidth="1"/>
    <col min="12804" max="12805" width="7.625" customWidth="1"/>
    <col min="12806" max="12806" width="8.75" customWidth="1"/>
    <col min="12807" max="12808" width="7.625" customWidth="1"/>
    <col min="12809" max="12809" width="7.375" customWidth="1"/>
    <col min="12810" max="12812" width="10.25" customWidth="1"/>
    <col min="12813" max="12813" width="27.75" customWidth="1"/>
    <col min="13056" max="13056" width="22.625" customWidth="1"/>
    <col min="13057" max="13059" width="10.875" customWidth="1"/>
    <col min="13060" max="13061" width="7.625" customWidth="1"/>
    <col min="13062" max="13062" width="8.75" customWidth="1"/>
    <col min="13063" max="13064" width="7.625" customWidth="1"/>
    <col min="13065" max="13065" width="7.375" customWidth="1"/>
    <col min="13066" max="13068" width="10.25" customWidth="1"/>
    <col min="13069" max="13069" width="27.75" customWidth="1"/>
    <col min="13312" max="13312" width="22.625" customWidth="1"/>
    <col min="13313" max="13315" width="10.875" customWidth="1"/>
    <col min="13316" max="13317" width="7.625" customWidth="1"/>
    <col min="13318" max="13318" width="8.75" customWidth="1"/>
    <col min="13319" max="13320" width="7.625" customWidth="1"/>
    <col min="13321" max="13321" width="7.375" customWidth="1"/>
    <col min="13322" max="13324" width="10.25" customWidth="1"/>
    <col min="13325" max="13325" width="27.75" customWidth="1"/>
    <col min="13568" max="13568" width="22.625" customWidth="1"/>
    <col min="13569" max="13571" width="10.875" customWidth="1"/>
    <col min="13572" max="13573" width="7.625" customWidth="1"/>
    <col min="13574" max="13574" width="8.75" customWidth="1"/>
    <col min="13575" max="13576" width="7.625" customWidth="1"/>
    <col min="13577" max="13577" width="7.375" customWidth="1"/>
    <col min="13578" max="13580" width="10.25" customWidth="1"/>
    <col min="13581" max="13581" width="27.75" customWidth="1"/>
    <col min="13824" max="13824" width="22.625" customWidth="1"/>
    <col min="13825" max="13827" width="10.875" customWidth="1"/>
    <col min="13828" max="13829" width="7.625" customWidth="1"/>
    <col min="13830" max="13830" width="8.75" customWidth="1"/>
    <col min="13831" max="13832" width="7.625" customWidth="1"/>
    <col min="13833" max="13833" width="7.375" customWidth="1"/>
    <col min="13834" max="13836" width="10.25" customWidth="1"/>
    <col min="13837" max="13837" width="27.75" customWidth="1"/>
    <col min="14080" max="14080" width="22.625" customWidth="1"/>
    <col min="14081" max="14083" width="10.875" customWidth="1"/>
    <col min="14084" max="14085" width="7.625" customWidth="1"/>
    <col min="14086" max="14086" width="8.75" customWidth="1"/>
    <col min="14087" max="14088" width="7.625" customWidth="1"/>
    <col min="14089" max="14089" width="7.375" customWidth="1"/>
    <col min="14090" max="14092" width="10.25" customWidth="1"/>
    <col min="14093" max="14093" width="27.75" customWidth="1"/>
    <col min="14336" max="14336" width="22.625" customWidth="1"/>
    <col min="14337" max="14339" width="10.875" customWidth="1"/>
    <col min="14340" max="14341" width="7.625" customWidth="1"/>
    <col min="14342" max="14342" width="8.75" customWidth="1"/>
    <col min="14343" max="14344" width="7.625" customWidth="1"/>
    <col min="14345" max="14345" width="7.375" customWidth="1"/>
    <col min="14346" max="14348" width="10.25" customWidth="1"/>
    <col min="14349" max="14349" width="27.75" customWidth="1"/>
    <col min="14592" max="14592" width="22.625" customWidth="1"/>
    <col min="14593" max="14595" width="10.875" customWidth="1"/>
    <col min="14596" max="14597" width="7.625" customWidth="1"/>
    <col min="14598" max="14598" width="8.75" customWidth="1"/>
    <col min="14599" max="14600" width="7.625" customWidth="1"/>
    <col min="14601" max="14601" width="7.375" customWidth="1"/>
    <col min="14602" max="14604" width="10.25" customWidth="1"/>
    <col min="14605" max="14605" width="27.75" customWidth="1"/>
    <col min="14848" max="14848" width="22.625" customWidth="1"/>
    <col min="14849" max="14851" width="10.875" customWidth="1"/>
    <col min="14852" max="14853" width="7.625" customWidth="1"/>
    <col min="14854" max="14854" width="8.75" customWidth="1"/>
    <col min="14855" max="14856" width="7.625" customWidth="1"/>
    <col min="14857" max="14857" width="7.375" customWidth="1"/>
    <col min="14858" max="14860" width="10.25" customWidth="1"/>
    <col min="14861" max="14861" width="27.75" customWidth="1"/>
    <col min="15104" max="15104" width="22.625" customWidth="1"/>
    <col min="15105" max="15107" width="10.875" customWidth="1"/>
    <col min="15108" max="15109" width="7.625" customWidth="1"/>
    <col min="15110" max="15110" width="8.75" customWidth="1"/>
    <col min="15111" max="15112" width="7.625" customWidth="1"/>
    <col min="15113" max="15113" width="7.375" customWidth="1"/>
    <col min="15114" max="15116" width="10.25" customWidth="1"/>
    <col min="15117" max="15117" width="27.75" customWidth="1"/>
    <col min="15360" max="15360" width="22.625" customWidth="1"/>
    <col min="15361" max="15363" width="10.875" customWidth="1"/>
    <col min="15364" max="15365" width="7.625" customWidth="1"/>
    <col min="15366" max="15366" width="8.75" customWidth="1"/>
    <col min="15367" max="15368" width="7.625" customWidth="1"/>
    <col min="15369" max="15369" width="7.375" customWidth="1"/>
    <col min="15370" max="15372" width="10.25" customWidth="1"/>
    <col min="15373" max="15373" width="27.75" customWidth="1"/>
    <col min="15616" max="15616" width="22.625" customWidth="1"/>
    <col min="15617" max="15619" width="10.875" customWidth="1"/>
    <col min="15620" max="15621" width="7.625" customWidth="1"/>
    <col min="15622" max="15622" width="8.75" customWidth="1"/>
    <col min="15623" max="15624" width="7.625" customWidth="1"/>
    <col min="15625" max="15625" width="7.375" customWidth="1"/>
    <col min="15626" max="15628" width="10.25" customWidth="1"/>
    <col min="15629" max="15629" width="27.75" customWidth="1"/>
    <col min="15872" max="15872" width="22.625" customWidth="1"/>
    <col min="15873" max="15875" width="10.875" customWidth="1"/>
    <col min="15876" max="15877" width="7.625" customWidth="1"/>
    <col min="15878" max="15878" width="8.75" customWidth="1"/>
    <col min="15879" max="15880" width="7.625" customWidth="1"/>
    <col min="15881" max="15881" width="7.375" customWidth="1"/>
    <col min="15882" max="15884" width="10.25" customWidth="1"/>
    <col min="15885" max="15885" width="27.75" customWidth="1"/>
    <col min="16128" max="16128" width="22.625" customWidth="1"/>
    <col min="16129" max="16131" width="10.875" customWidth="1"/>
    <col min="16132" max="16133" width="7.625" customWidth="1"/>
    <col min="16134" max="16134" width="8.75" customWidth="1"/>
    <col min="16135" max="16136" width="7.625" customWidth="1"/>
    <col min="16137" max="16137" width="7.375" customWidth="1"/>
    <col min="16138" max="16140" width="10.25" customWidth="1"/>
    <col min="16141" max="16141" width="27.75" customWidth="1"/>
  </cols>
  <sheetData>
    <row r="1" spans="1:14" ht="33" customHeight="1" x14ac:dyDescent="0.25">
      <c r="A1" s="28" t="s">
        <v>325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37.5" customHeight="1" x14ac:dyDescent="0.25">
      <c r="A2" s="114" t="s">
        <v>285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1" customHeight="1" thickBot="1" x14ac:dyDescent="0.3">
      <c r="A3" s="4" t="s">
        <v>244</v>
      </c>
      <c r="B3" s="108"/>
      <c r="C3" s="108"/>
      <c r="D3" s="108"/>
      <c r="E3" s="108"/>
      <c r="F3" s="108"/>
      <c r="G3" s="108"/>
      <c r="H3" s="108"/>
      <c r="I3" s="108"/>
      <c r="J3" s="108"/>
      <c r="K3" s="3"/>
      <c r="L3" s="4"/>
      <c r="M3" s="116" t="s">
        <v>245</v>
      </c>
      <c r="N3" s="116" t="s">
        <v>245</v>
      </c>
    </row>
    <row r="4" spans="1:14" ht="16.5" thickTop="1" x14ac:dyDescent="0.25">
      <c r="A4" s="111" t="s">
        <v>150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157</v>
      </c>
    </row>
    <row r="5" spans="1:14" ht="15.75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5" t="s">
        <v>8</v>
      </c>
      <c r="C6" s="5" t="s">
        <v>9</v>
      </c>
      <c r="D6" s="5" t="s">
        <v>10</v>
      </c>
      <c r="E6" s="5" t="s">
        <v>8</v>
      </c>
      <c r="F6" s="5" t="s">
        <v>9</v>
      </c>
      <c r="G6" s="5" t="s">
        <v>10</v>
      </c>
      <c r="H6" s="5" t="s">
        <v>8</v>
      </c>
      <c r="I6" s="5" t="s">
        <v>67</v>
      </c>
      <c r="J6" s="5" t="s">
        <v>10</v>
      </c>
      <c r="K6" s="5" t="s">
        <v>8</v>
      </c>
      <c r="L6" s="5" t="s">
        <v>9</v>
      </c>
      <c r="M6" s="5" t="s">
        <v>10</v>
      </c>
      <c r="N6" s="112"/>
    </row>
    <row r="7" spans="1:14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5.75" customHeight="1" x14ac:dyDescent="0.2">
      <c r="A8" s="8" t="s">
        <v>13</v>
      </c>
      <c r="B8" s="7"/>
      <c r="C8" s="7"/>
      <c r="D8" s="7"/>
      <c r="E8" s="7"/>
      <c r="F8" s="7"/>
      <c r="G8" s="7"/>
      <c r="H8" s="7"/>
      <c r="I8" s="7"/>
      <c r="J8" s="7"/>
      <c r="K8" s="9"/>
      <c r="L8" s="8"/>
      <c r="M8" s="7"/>
      <c r="N8" s="9" t="s">
        <v>103</v>
      </c>
    </row>
    <row r="9" spans="1:14" ht="15.75" customHeight="1" x14ac:dyDescent="0.2">
      <c r="A9" s="13" t="s">
        <v>158</v>
      </c>
      <c r="B9" s="14">
        <v>4326</v>
      </c>
      <c r="C9" s="14">
        <v>4166</v>
      </c>
      <c r="D9" s="14">
        <f>SUM(B9:C9)</f>
        <v>8492</v>
      </c>
      <c r="E9" s="14">
        <v>573</v>
      </c>
      <c r="F9" s="14">
        <v>635</v>
      </c>
      <c r="G9" s="14">
        <f>SUM(E9:F9)</f>
        <v>1208</v>
      </c>
      <c r="H9" s="14">
        <v>230</v>
      </c>
      <c r="I9" s="14">
        <v>184</v>
      </c>
      <c r="J9" s="14">
        <f>SUM(H9:I9)</f>
        <v>414</v>
      </c>
      <c r="K9" s="14">
        <f>SUM(H9,E9,B9)</f>
        <v>5129</v>
      </c>
      <c r="L9" s="14">
        <f>SUM(I9,F9,C9)</f>
        <v>4985</v>
      </c>
      <c r="M9" s="14">
        <f>SUM(K9:L9)</f>
        <v>10114</v>
      </c>
      <c r="N9" s="15" t="s">
        <v>159</v>
      </c>
    </row>
    <row r="10" spans="1:14" ht="15.75" customHeight="1" x14ac:dyDescent="0.2">
      <c r="A10" s="13" t="s">
        <v>160</v>
      </c>
      <c r="B10" s="14">
        <v>5179</v>
      </c>
      <c r="C10" s="14">
        <v>3090</v>
      </c>
      <c r="D10" s="14">
        <f t="shared" ref="D10:D24" si="0">SUM(B10:C10)</f>
        <v>8269</v>
      </c>
      <c r="E10" s="14">
        <v>346</v>
      </c>
      <c r="F10" s="14">
        <v>228</v>
      </c>
      <c r="G10" s="14">
        <f t="shared" ref="G10:G24" si="1">SUM(E10:F10)</f>
        <v>574</v>
      </c>
      <c r="H10" s="14">
        <v>143</v>
      </c>
      <c r="I10" s="14">
        <v>126</v>
      </c>
      <c r="J10" s="14">
        <f t="shared" ref="J10:J24" si="2">SUM(H10:I10)</f>
        <v>269</v>
      </c>
      <c r="K10" s="14">
        <f t="shared" ref="K10:K24" si="3">SUM(H10,E10,B10)</f>
        <v>5668</v>
      </c>
      <c r="L10" s="14">
        <f t="shared" ref="L10:L24" si="4">SUM(I10,F10,C10)</f>
        <v>3444</v>
      </c>
      <c r="M10" s="14">
        <f t="shared" ref="M10:M24" si="5">SUM(K10:L10)</f>
        <v>9112</v>
      </c>
      <c r="N10" s="15" t="s">
        <v>267</v>
      </c>
    </row>
    <row r="11" spans="1:14" ht="15.75" customHeight="1" x14ac:dyDescent="0.2">
      <c r="A11" s="13" t="s">
        <v>162</v>
      </c>
      <c r="B11" s="14">
        <v>825</v>
      </c>
      <c r="C11" s="14">
        <v>495</v>
      </c>
      <c r="D11" s="14">
        <f t="shared" si="0"/>
        <v>1320</v>
      </c>
      <c r="E11" s="14">
        <v>96</v>
      </c>
      <c r="F11" s="14">
        <v>90</v>
      </c>
      <c r="G11" s="14">
        <f t="shared" si="1"/>
        <v>186</v>
      </c>
      <c r="H11" s="14">
        <v>35</v>
      </c>
      <c r="I11" s="14">
        <v>47</v>
      </c>
      <c r="J11" s="14">
        <f t="shared" si="2"/>
        <v>82</v>
      </c>
      <c r="K11" s="14">
        <f t="shared" si="3"/>
        <v>956</v>
      </c>
      <c r="L11" s="14">
        <f t="shared" si="4"/>
        <v>632</v>
      </c>
      <c r="M11" s="14">
        <f t="shared" si="5"/>
        <v>1588</v>
      </c>
      <c r="N11" s="15" t="s">
        <v>337</v>
      </c>
    </row>
    <row r="12" spans="1:14" ht="15.75" customHeight="1" x14ac:dyDescent="0.2">
      <c r="A12" s="13" t="s">
        <v>164</v>
      </c>
      <c r="B12" s="14">
        <v>268</v>
      </c>
      <c r="C12" s="14">
        <v>210</v>
      </c>
      <c r="D12" s="14">
        <f t="shared" si="0"/>
        <v>478</v>
      </c>
      <c r="E12" s="14">
        <v>25</v>
      </c>
      <c r="F12" s="14">
        <v>47</v>
      </c>
      <c r="G12" s="14">
        <f t="shared" si="1"/>
        <v>72</v>
      </c>
      <c r="H12" s="14">
        <v>28</v>
      </c>
      <c r="I12" s="14">
        <v>38</v>
      </c>
      <c r="J12" s="14">
        <f t="shared" si="2"/>
        <v>66</v>
      </c>
      <c r="K12" s="14">
        <f t="shared" si="3"/>
        <v>321</v>
      </c>
      <c r="L12" s="14">
        <f t="shared" si="4"/>
        <v>295</v>
      </c>
      <c r="M12" s="14">
        <f t="shared" si="5"/>
        <v>616</v>
      </c>
      <c r="N12" s="15" t="s">
        <v>165</v>
      </c>
    </row>
    <row r="13" spans="1:14" ht="15.75" customHeight="1" x14ac:dyDescent="0.2">
      <c r="A13" s="13" t="s">
        <v>166</v>
      </c>
      <c r="B13" s="14">
        <v>1160</v>
      </c>
      <c r="C13" s="14">
        <v>1098</v>
      </c>
      <c r="D13" s="14">
        <f t="shared" si="0"/>
        <v>2258</v>
      </c>
      <c r="E13" s="14">
        <v>241</v>
      </c>
      <c r="F13" s="14">
        <v>199</v>
      </c>
      <c r="G13" s="14">
        <f t="shared" si="1"/>
        <v>440</v>
      </c>
      <c r="H13" s="14">
        <v>142</v>
      </c>
      <c r="I13" s="14">
        <v>146</v>
      </c>
      <c r="J13" s="14">
        <f t="shared" si="2"/>
        <v>288</v>
      </c>
      <c r="K13" s="14">
        <f t="shared" si="3"/>
        <v>1543</v>
      </c>
      <c r="L13" s="14">
        <f t="shared" si="4"/>
        <v>1443</v>
      </c>
      <c r="M13" s="14">
        <f t="shared" si="5"/>
        <v>2986</v>
      </c>
      <c r="N13" s="15" t="s">
        <v>167</v>
      </c>
    </row>
    <row r="14" spans="1:14" ht="15.75" customHeight="1" x14ac:dyDescent="0.2">
      <c r="A14" s="13" t="s">
        <v>168</v>
      </c>
      <c r="B14" s="14" t="s">
        <v>169</v>
      </c>
      <c r="C14" s="14" t="s">
        <v>169</v>
      </c>
      <c r="D14" s="14" t="s">
        <v>169</v>
      </c>
      <c r="E14" s="14" t="s">
        <v>169</v>
      </c>
      <c r="F14" s="14" t="s">
        <v>169</v>
      </c>
      <c r="G14" s="14" t="s">
        <v>169</v>
      </c>
      <c r="H14" s="14" t="s">
        <v>169</v>
      </c>
      <c r="I14" s="14" t="s">
        <v>169</v>
      </c>
      <c r="J14" s="14" t="s">
        <v>169</v>
      </c>
      <c r="K14" s="14" t="s">
        <v>169</v>
      </c>
      <c r="L14" s="14" t="s">
        <v>169</v>
      </c>
      <c r="M14" s="14" t="s">
        <v>169</v>
      </c>
      <c r="N14" s="15" t="s">
        <v>341</v>
      </c>
    </row>
    <row r="15" spans="1:14" ht="15.75" customHeight="1" x14ac:dyDescent="0.2">
      <c r="A15" s="13" t="s">
        <v>170</v>
      </c>
      <c r="B15" s="14" t="s">
        <v>169</v>
      </c>
      <c r="C15" s="14" t="s">
        <v>169</v>
      </c>
      <c r="D15" s="14" t="s">
        <v>169</v>
      </c>
      <c r="E15" s="14" t="s">
        <v>169</v>
      </c>
      <c r="F15" s="14" t="s">
        <v>169</v>
      </c>
      <c r="G15" s="14" t="s">
        <v>169</v>
      </c>
      <c r="H15" s="14" t="s">
        <v>169</v>
      </c>
      <c r="I15" s="14" t="s">
        <v>169</v>
      </c>
      <c r="J15" s="14" t="s">
        <v>169</v>
      </c>
      <c r="K15" s="14" t="s">
        <v>169</v>
      </c>
      <c r="L15" s="14" t="s">
        <v>169</v>
      </c>
      <c r="M15" s="14" t="s">
        <v>169</v>
      </c>
      <c r="N15" s="15" t="s">
        <v>171</v>
      </c>
    </row>
    <row r="16" spans="1:14" ht="15.75" customHeight="1" x14ac:dyDescent="0.2">
      <c r="A16" s="13" t="s">
        <v>224</v>
      </c>
      <c r="B16" s="14">
        <v>118</v>
      </c>
      <c r="C16" s="14">
        <v>29</v>
      </c>
      <c r="D16" s="14">
        <f t="shared" si="0"/>
        <v>147</v>
      </c>
      <c r="E16" s="14">
        <v>33</v>
      </c>
      <c r="F16" s="14">
        <v>21</v>
      </c>
      <c r="G16" s="14">
        <f t="shared" si="1"/>
        <v>54</v>
      </c>
      <c r="H16" s="14">
        <v>57</v>
      </c>
      <c r="I16" s="14">
        <v>21</v>
      </c>
      <c r="J16" s="14">
        <f t="shared" si="2"/>
        <v>78</v>
      </c>
      <c r="K16" s="14">
        <f t="shared" si="3"/>
        <v>208</v>
      </c>
      <c r="L16" s="14">
        <f t="shared" si="4"/>
        <v>71</v>
      </c>
      <c r="M16" s="14">
        <f t="shared" si="5"/>
        <v>279</v>
      </c>
      <c r="N16" s="15" t="s">
        <v>268</v>
      </c>
    </row>
    <row r="17" spans="1:14" ht="15.75" customHeight="1" x14ac:dyDescent="0.2">
      <c r="A17" s="13" t="s">
        <v>225</v>
      </c>
      <c r="B17" s="14">
        <v>3</v>
      </c>
      <c r="C17" s="14">
        <v>2</v>
      </c>
      <c r="D17" s="14">
        <f t="shared" si="0"/>
        <v>5</v>
      </c>
      <c r="E17" s="14">
        <v>8</v>
      </c>
      <c r="F17" s="14">
        <v>19</v>
      </c>
      <c r="G17" s="14">
        <f t="shared" si="1"/>
        <v>27</v>
      </c>
      <c r="H17" s="14">
        <v>1</v>
      </c>
      <c r="I17" s="14">
        <v>0</v>
      </c>
      <c r="J17" s="14">
        <f t="shared" si="2"/>
        <v>1</v>
      </c>
      <c r="K17" s="14">
        <f t="shared" si="3"/>
        <v>12</v>
      </c>
      <c r="L17" s="14">
        <f t="shared" si="4"/>
        <v>21</v>
      </c>
      <c r="M17" s="14">
        <f t="shared" si="5"/>
        <v>33</v>
      </c>
      <c r="N17" s="15" t="s">
        <v>174</v>
      </c>
    </row>
    <row r="18" spans="1:14" ht="15.75" customHeight="1" x14ac:dyDescent="0.2">
      <c r="A18" s="13" t="s">
        <v>175</v>
      </c>
      <c r="B18" s="14">
        <v>2529</v>
      </c>
      <c r="C18" s="14">
        <v>2584</v>
      </c>
      <c r="D18" s="14">
        <f t="shared" si="0"/>
        <v>5113</v>
      </c>
      <c r="E18" s="14">
        <v>160</v>
      </c>
      <c r="F18" s="14">
        <v>222</v>
      </c>
      <c r="G18" s="14">
        <f t="shared" si="1"/>
        <v>382</v>
      </c>
      <c r="H18" s="14">
        <v>181</v>
      </c>
      <c r="I18" s="14">
        <v>163</v>
      </c>
      <c r="J18" s="14">
        <f t="shared" si="2"/>
        <v>344</v>
      </c>
      <c r="K18" s="14">
        <f t="shared" si="3"/>
        <v>2870</v>
      </c>
      <c r="L18" s="14">
        <f t="shared" si="4"/>
        <v>2969</v>
      </c>
      <c r="M18" s="14">
        <f t="shared" si="5"/>
        <v>5839</v>
      </c>
      <c r="N18" s="15" t="s">
        <v>340</v>
      </c>
    </row>
    <row r="19" spans="1:14" ht="15.75" customHeight="1" x14ac:dyDescent="0.2">
      <c r="A19" s="13" t="s">
        <v>176</v>
      </c>
      <c r="B19" s="14">
        <v>1</v>
      </c>
      <c r="C19" s="14">
        <v>0</v>
      </c>
      <c r="D19" s="14">
        <f t="shared" si="0"/>
        <v>1</v>
      </c>
      <c r="E19" s="14">
        <v>0</v>
      </c>
      <c r="F19" s="14">
        <v>0</v>
      </c>
      <c r="G19" s="14">
        <f t="shared" si="1"/>
        <v>0</v>
      </c>
      <c r="H19" s="14">
        <v>0</v>
      </c>
      <c r="I19" s="14">
        <v>0</v>
      </c>
      <c r="J19" s="14">
        <f t="shared" si="2"/>
        <v>0</v>
      </c>
      <c r="K19" s="14">
        <f t="shared" si="3"/>
        <v>1</v>
      </c>
      <c r="L19" s="14">
        <f t="shared" si="4"/>
        <v>0</v>
      </c>
      <c r="M19" s="14">
        <f t="shared" si="5"/>
        <v>1</v>
      </c>
      <c r="N19" s="15" t="s">
        <v>343</v>
      </c>
    </row>
    <row r="20" spans="1:14" ht="15.75" customHeight="1" x14ac:dyDescent="0.2">
      <c r="A20" s="13" t="s">
        <v>177</v>
      </c>
      <c r="B20" s="14">
        <v>1734</v>
      </c>
      <c r="C20" s="14">
        <v>1514</v>
      </c>
      <c r="D20" s="14">
        <f t="shared" si="0"/>
        <v>3248</v>
      </c>
      <c r="E20" s="14">
        <v>221</v>
      </c>
      <c r="F20" s="14">
        <v>216</v>
      </c>
      <c r="G20" s="14">
        <f t="shared" si="1"/>
        <v>437</v>
      </c>
      <c r="H20" s="14">
        <v>94</v>
      </c>
      <c r="I20" s="14">
        <v>75</v>
      </c>
      <c r="J20" s="14">
        <f t="shared" si="2"/>
        <v>169</v>
      </c>
      <c r="K20" s="14">
        <f t="shared" si="3"/>
        <v>2049</v>
      </c>
      <c r="L20" s="14">
        <f t="shared" si="4"/>
        <v>1805</v>
      </c>
      <c r="M20" s="14">
        <f t="shared" si="5"/>
        <v>3854</v>
      </c>
      <c r="N20" s="15" t="s">
        <v>342</v>
      </c>
    </row>
    <row r="21" spans="1:14" ht="15.75" customHeight="1" x14ac:dyDescent="0.2">
      <c r="A21" s="13" t="s">
        <v>179</v>
      </c>
      <c r="B21" s="14">
        <v>7</v>
      </c>
      <c r="C21" s="14">
        <v>3</v>
      </c>
      <c r="D21" s="14">
        <f t="shared" si="0"/>
        <v>10</v>
      </c>
      <c r="E21" s="14">
        <v>1</v>
      </c>
      <c r="F21" s="14">
        <v>1</v>
      </c>
      <c r="G21" s="14">
        <f t="shared" si="1"/>
        <v>2</v>
      </c>
      <c r="H21" s="14">
        <v>0</v>
      </c>
      <c r="I21" s="14">
        <v>0</v>
      </c>
      <c r="J21" s="14">
        <f t="shared" si="2"/>
        <v>0</v>
      </c>
      <c r="K21" s="14">
        <f t="shared" si="3"/>
        <v>8</v>
      </c>
      <c r="L21" s="14">
        <f t="shared" si="4"/>
        <v>4</v>
      </c>
      <c r="M21" s="14">
        <f t="shared" si="5"/>
        <v>12</v>
      </c>
      <c r="N21" s="15" t="s">
        <v>180</v>
      </c>
    </row>
    <row r="22" spans="1:14" ht="15.75" customHeight="1" x14ac:dyDescent="0.2">
      <c r="A22" s="13" t="s">
        <v>181</v>
      </c>
      <c r="B22" s="14">
        <v>2738</v>
      </c>
      <c r="C22" s="14">
        <v>1123</v>
      </c>
      <c r="D22" s="14">
        <f t="shared" si="0"/>
        <v>3861</v>
      </c>
      <c r="E22" s="14">
        <v>487</v>
      </c>
      <c r="F22" s="14">
        <v>348</v>
      </c>
      <c r="G22" s="14">
        <f t="shared" si="1"/>
        <v>835</v>
      </c>
      <c r="H22" s="14">
        <v>270</v>
      </c>
      <c r="I22" s="14">
        <v>82</v>
      </c>
      <c r="J22" s="14">
        <f t="shared" si="2"/>
        <v>352</v>
      </c>
      <c r="K22" s="14">
        <f t="shared" si="3"/>
        <v>3495</v>
      </c>
      <c r="L22" s="14">
        <f t="shared" si="4"/>
        <v>1553</v>
      </c>
      <c r="M22" s="14">
        <f t="shared" si="5"/>
        <v>5048</v>
      </c>
      <c r="N22" s="15" t="s">
        <v>182</v>
      </c>
    </row>
    <row r="23" spans="1:14" ht="15.75" customHeight="1" x14ac:dyDescent="0.2">
      <c r="A23" s="13" t="s">
        <v>183</v>
      </c>
      <c r="B23" s="14">
        <v>254</v>
      </c>
      <c r="C23" s="14">
        <v>149</v>
      </c>
      <c r="D23" s="14">
        <f t="shared" si="0"/>
        <v>403</v>
      </c>
      <c r="E23" s="14">
        <v>91</v>
      </c>
      <c r="F23" s="14">
        <v>42</v>
      </c>
      <c r="G23" s="14">
        <f t="shared" si="1"/>
        <v>133</v>
      </c>
      <c r="H23" s="14">
        <v>13</v>
      </c>
      <c r="I23" s="14">
        <v>5</v>
      </c>
      <c r="J23" s="14">
        <f t="shared" si="2"/>
        <v>18</v>
      </c>
      <c r="K23" s="14">
        <f t="shared" si="3"/>
        <v>358</v>
      </c>
      <c r="L23" s="14">
        <f t="shared" si="4"/>
        <v>196</v>
      </c>
      <c r="M23" s="14">
        <f t="shared" si="5"/>
        <v>554</v>
      </c>
      <c r="N23" s="15" t="s">
        <v>184</v>
      </c>
    </row>
    <row r="24" spans="1:14" ht="15.75" customHeight="1" x14ac:dyDescent="0.2">
      <c r="A24" s="13" t="s">
        <v>185</v>
      </c>
      <c r="B24" s="67">
        <v>2178</v>
      </c>
      <c r="C24" s="67">
        <v>1174</v>
      </c>
      <c r="D24" s="67">
        <f t="shared" si="0"/>
        <v>3352</v>
      </c>
      <c r="E24" s="67">
        <v>128</v>
      </c>
      <c r="F24" s="67">
        <v>93</v>
      </c>
      <c r="G24" s="67">
        <f t="shared" si="1"/>
        <v>221</v>
      </c>
      <c r="H24" s="67">
        <v>55</v>
      </c>
      <c r="I24" s="67">
        <v>30</v>
      </c>
      <c r="J24" s="67">
        <f t="shared" si="2"/>
        <v>85</v>
      </c>
      <c r="K24" s="67">
        <f t="shared" si="3"/>
        <v>2361</v>
      </c>
      <c r="L24" s="67">
        <f t="shared" si="4"/>
        <v>1297</v>
      </c>
      <c r="M24" s="67">
        <f t="shared" si="5"/>
        <v>3658</v>
      </c>
      <c r="N24" s="15" t="s">
        <v>186</v>
      </c>
    </row>
    <row r="25" spans="1:14" ht="15.75" customHeight="1" x14ac:dyDescent="0.2">
      <c r="A25" s="13" t="s">
        <v>187</v>
      </c>
      <c r="B25" s="67">
        <v>1399</v>
      </c>
      <c r="C25" s="67">
        <v>1863</v>
      </c>
      <c r="D25" s="67">
        <f t="shared" ref="D25:D32" si="6">SUM(B25:C25)</f>
        <v>3262</v>
      </c>
      <c r="E25" s="67">
        <v>372</v>
      </c>
      <c r="F25" s="67">
        <v>625</v>
      </c>
      <c r="G25" s="67">
        <f t="shared" ref="G25:G32" si="7">SUM(E25:F25)</f>
        <v>997</v>
      </c>
      <c r="H25" s="67">
        <v>280</v>
      </c>
      <c r="I25" s="67">
        <v>110</v>
      </c>
      <c r="J25" s="67">
        <f t="shared" ref="J25:J32" si="8">SUM(H25:I25)</f>
        <v>390</v>
      </c>
      <c r="K25" s="67">
        <f t="shared" ref="K25:K51" si="9">SUM(H25,E25,B25)</f>
        <v>2051</v>
      </c>
      <c r="L25" s="67">
        <f t="shared" ref="L25:L51" si="10">SUM(I25,F25,C25)</f>
        <v>2598</v>
      </c>
      <c r="M25" s="67">
        <f t="shared" ref="M25:M51" si="11">SUM(K25:L25)</f>
        <v>4649</v>
      </c>
      <c r="N25" s="15" t="s">
        <v>188</v>
      </c>
    </row>
    <row r="26" spans="1:14" ht="15.75" customHeight="1" x14ac:dyDescent="0.2">
      <c r="A26" s="13" t="s">
        <v>220</v>
      </c>
      <c r="B26" s="67">
        <v>547</v>
      </c>
      <c r="C26" s="67">
        <v>175</v>
      </c>
      <c r="D26" s="67">
        <f t="shared" si="6"/>
        <v>722</v>
      </c>
      <c r="E26" s="67">
        <v>142</v>
      </c>
      <c r="F26" s="67">
        <v>40</v>
      </c>
      <c r="G26" s="67">
        <f t="shared" si="7"/>
        <v>182</v>
      </c>
      <c r="H26" s="67">
        <v>7</v>
      </c>
      <c r="I26" s="67">
        <v>1</v>
      </c>
      <c r="J26" s="67">
        <f t="shared" si="8"/>
        <v>8</v>
      </c>
      <c r="K26" s="67">
        <f t="shared" si="9"/>
        <v>696</v>
      </c>
      <c r="L26" s="67">
        <f t="shared" si="10"/>
        <v>216</v>
      </c>
      <c r="M26" s="67">
        <f t="shared" si="11"/>
        <v>912</v>
      </c>
      <c r="N26" s="15" t="s">
        <v>266</v>
      </c>
    </row>
    <row r="27" spans="1:14" ht="15.75" customHeight="1" x14ac:dyDescent="0.2">
      <c r="A27" s="13" t="s">
        <v>190</v>
      </c>
      <c r="B27" s="67">
        <v>1377</v>
      </c>
      <c r="C27" s="67">
        <v>1325</v>
      </c>
      <c r="D27" s="67">
        <f t="shared" si="6"/>
        <v>2702</v>
      </c>
      <c r="E27" s="67">
        <v>134</v>
      </c>
      <c r="F27" s="67">
        <v>151</v>
      </c>
      <c r="G27" s="67">
        <f t="shared" si="7"/>
        <v>285</v>
      </c>
      <c r="H27" s="67">
        <v>57</v>
      </c>
      <c r="I27" s="67">
        <v>28</v>
      </c>
      <c r="J27" s="67">
        <f t="shared" si="8"/>
        <v>85</v>
      </c>
      <c r="K27" s="67">
        <f t="shared" si="9"/>
        <v>1568</v>
      </c>
      <c r="L27" s="67">
        <f t="shared" si="10"/>
        <v>1504</v>
      </c>
      <c r="M27" s="67">
        <f t="shared" si="11"/>
        <v>3072</v>
      </c>
      <c r="N27" s="15" t="s">
        <v>191</v>
      </c>
    </row>
    <row r="28" spans="1:14" ht="15.75" customHeight="1" x14ac:dyDescent="0.2">
      <c r="A28" s="13" t="s">
        <v>226</v>
      </c>
      <c r="B28" s="67">
        <v>278</v>
      </c>
      <c r="C28" s="67">
        <v>142</v>
      </c>
      <c r="D28" s="67">
        <f t="shared" si="6"/>
        <v>420</v>
      </c>
      <c r="E28" s="67">
        <v>21</v>
      </c>
      <c r="F28" s="67">
        <v>19</v>
      </c>
      <c r="G28" s="67">
        <f t="shared" si="7"/>
        <v>40</v>
      </c>
      <c r="H28" s="67">
        <v>55</v>
      </c>
      <c r="I28" s="67">
        <v>32</v>
      </c>
      <c r="J28" s="67">
        <f t="shared" si="8"/>
        <v>87</v>
      </c>
      <c r="K28" s="67">
        <f t="shared" si="9"/>
        <v>354</v>
      </c>
      <c r="L28" s="67">
        <f t="shared" si="10"/>
        <v>193</v>
      </c>
      <c r="M28" s="67">
        <f t="shared" si="11"/>
        <v>547</v>
      </c>
      <c r="N28" s="15" t="s">
        <v>279</v>
      </c>
    </row>
    <row r="29" spans="1:14" ht="15.75" customHeight="1" x14ac:dyDescent="0.2">
      <c r="A29" s="13" t="s">
        <v>193</v>
      </c>
      <c r="B29" s="67">
        <v>1356</v>
      </c>
      <c r="C29" s="67">
        <v>680</v>
      </c>
      <c r="D29" s="67">
        <f t="shared" si="6"/>
        <v>2036</v>
      </c>
      <c r="E29" s="67">
        <v>176</v>
      </c>
      <c r="F29" s="67">
        <v>157</v>
      </c>
      <c r="G29" s="67">
        <f t="shared" si="7"/>
        <v>333</v>
      </c>
      <c r="H29" s="67">
        <v>64</v>
      </c>
      <c r="I29" s="67">
        <v>27</v>
      </c>
      <c r="J29" s="67">
        <f t="shared" si="8"/>
        <v>91</v>
      </c>
      <c r="K29" s="67">
        <f t="shared" si="9"/>
        <v>1596</v>
      </c>
      <c r="L29" s="67">
        <f t="shared" si="10"/>
        <v>864</v>
      </c>
      <c r="M29" s="67">
        <f t="shared" si="11"/>
        <v>2460</v>
      </c>
      <c r="N29" s="15" t="s">
        <v>194</v>
      </c>
    </row>
    <row r="30" spans="1:14" ht="15.75" customHeight="1" x14ac:dyDescent="0.2">
      <c r="A30" s="13" t="s">
        <v>195</v>
      </c>
      <c r="B30" s="67">
        <v>932</v>
      </c>
      <c r="C30" s="67">
        <v>716</v>
      </c>
      <c r="D30" s="67">
        <f t="shared" si="6"/>
        <v>1648</v>
      </c>
      <c r="E30" s="67">
        <v>132</v>
      </c>
      <c r="F30" s="67">
        <v>166</v>
      </c>
      <c r="G30" s="67">
        <f t="shared" si="7"/>
        <v>298</v>
      </c>
      <c r="H30" s="67">
        <v>89</v>
      </c>
      <c r="I30" s="67">
        <v>70</v>
      </c>
      <c r="J30" s="67">
        <f t="shared" si="8"/>
        <v>159</v>
      </c>
      <c r="K30" s="67">
        <f t="shared" si="9"/>
        <v>1153</v>
      </c>
      <c r="L30" s="67">
        <f t="shared" si="10"/>
        <v>952</v>
      </c>
      <c r="M30" s="67">
        <f t="shared" si="11"/>
        <v>2105</v>
      </c>
      <c r="N30" s="15" t="s">
        <v>196</v>
      </c>
    </row>
    <row r="31" spans="1:14" ht="15.75" customHeight="1" x14ac:dyDescent="0.2">
      <c r="A31" s="13" t="s">
        <v>197</v>
      </c>
      <c r="B31" s="67">
        <v>917</v>
      </c>
      <c r="C31" s="67">
        <v>828</v>
      </c>
      <c r="D31" s="67">
        <f t="shared" si="6"/>
        <v>1745</v>
      </c>
      <c r="E31" s="67">
        <v>139</v>
      </c>
      <c r="F31" s="67">
        <v>132</v>
      </c>
      <c r="G31" s="67">
        <f t="shared" si="7"/>
        <v>271</v>
      </c>
      <c r="H31" s="67">
        <v>70</v>
      </c>
      <c r="I31" s="67">
        <v>24</v>
      </c>
      <c r="J31" s="67">
        <f t="shared" si="8"/>
        <v>94</v>
      </c>
      <c r="K31" s="67">
        <f t="shared" si="9"/>
        <v>1126</v>
      </c>
      <c r="L31" s="67">
        <f t="shared" si="10"/>
        <v>984</v>
      </c>
      <c r="M31" s="67">
        <f t="shared" si="11"/>
        <v>2110</v>
      </c>
      <c r="N31" s="15" t="s">
        <v>198</v>
      </c>
    </row>
    <row r="32" spans="1:14" ht="15.75" customHeight="1" x14ac:dyDescent="0.2">
      <c r="A32" s="13" t="s">
        <v>199</v>
      </c>
      <c r="B32" s="67">
        <v>207</v>
      </c>
      <c r="C32" s="67">
        <v>91</v>
      </c>
      <c r="D32" s="67">
        <f t="shared" si="6"/>
        <v>298</v>
      </c>
      <c r="E32" s="67">
        <v>33</v>
      </c>
      <c r="F32" s="67">
        <v>15</v>
      </c>
      <c r="G32" s="67">
        <f t="shared" si="7"/>
        <v>48</v>
      </c>
      <c r="H32" s="67">
        <v>23</v>
      </c>
      <c r="I32" s="67">
        <v>7</v>
      </c>
      <c r="J32" s="67">
        <f t="shared" si="8"/>
        <v>30</v>
      </c>
      <c r="K32" s="67">
        <f t="shared" si="9"/>
        <v>263</v>
      </c>
      <c r="L32" s="67">
        <f t="shared" si="10"/>
        <v>113</v>
      </c>
      <c r="M32" s="67">
        <f t="shared" si="11"/>
        <v>376</v>
      </c>
      <c r="N32" s="15" t="s">
        <v>200</v>
      </c>
    </row>
    <row r="33" spans="1:14" ht="15.75" customHeight="1" thickBot="1" x14ac:dyDescent="0.25">
      <c r="A33" s="22" t="s">
        <v>201</v>
      </c>
      <c r="B33" s="23">
        <v>977</v>
      </c>
      <c r="C33" s="23">
        <v>671</v>
      </c>
      <c r="D33" s="23">
        <v>1648</v>
      </c>
      <c r="E33" s="23">
        <v>134</v>
      </c>
      <c r="F33" s="23">
        <v>152</v>
      </c>
      <c r="G33" s="23">
        <v>286</v>
      </c>
      <c r="H33" s="23">
        <v>117</v>
      </c>
      <c r="I33" s="23">
        <v>79</v>
      </c>
      <c r="J33" s="23">
        <v>196</v>
      </c>
      <c r="K33" s="23">
        <f t="shared" si="9"/>
        <v>1228</v>
      </c>
      <c r="L33" s="23">
        <f t="shared" si="10"/>
        <v>902</v>
      </c>
      <c r="M33" s="23">
        <f t="shared" si="11"/>
        <v>2130</v>
      </c>
      <c r="N33" s="24" t="s">
        <v>202</v>
      </c>
    </row>
    <row r="34" spans="1:14" s="76" customFormat="1" ht="19.5" customHeight="1" thickTop="1" x14ac:dyDescent="0.2">
      <c r="A34" s="69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7"/>
    </row>
    <row r="35" spans="1:14" s="92" customFormat="1" ht="19.5" customHeight="1" x14ac:dyDescent="0.2">
      <c r="A35" s="69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4"/>
    </row>
    <row r="36" spans="1:14" s="92" customFormat="1" ht="19.5" customHeight="1" x14ac:dyDescent="0.2">
      <c r="A36" s="69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4"/>
    </row>
    <row r="37" spans="1:14" s="92" customFormat="1" ht="19.5" customHeight="1" x14ac:dyDescent="0.2">
      <c r="A37" s="69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4"/>
    </row>
    <row r="38" spans="1:14" s="92" customFormat="1" ht="19.5" customHeight="1" x14ac:dyDescent="0.2">
      <c r="A38" s="69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4"/>
    </row>
    <row r="39" spans="1:14" s="92" customFormat="1" ht="19.5" customHeight="1" x14ac:dyDescent="0.2">
      <c r="A39" s="69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4"/>
    </row>
    <row r="40" spans="1:14" s="92" customFormat="1" ht="19.5" customHeight="1" x14ac:dyDescent="0.2">
      <c r="A40" s="69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4"/>
    </row>
    <row r="41" spans="1:14" s="92" customFormat="1" ht="19.5" customHeight="1" x14ac:dyDescent="0.2">
      <c r="A41" s="69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4"/>
    </row>
    <row r="42" spans="1:14" s="92" customFormat="1" ht="19.5" customHeight="1" x14ac:dyDescent="0.2">
      <c r="A42" s="69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4"/>
    </row>
    <row r="43" spans="1:14" s="76" customFormat="1" ht="19.5" customHeight="1" x14ac:dyDescent="0.2">
      <c r="A43" s="69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7"/>
    </row>
    <row r="44" spans="1:14" ht="24.75" customHeight="1" thickBot="1" x14ac:dyDescent="0.3">
      <c r="A44" s="4" t="s">
        <v>246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3" t="s">
        <v>247</v>
      </c>
    </row>
    <row r="45" spans="1:14" ht="24.75" customHeight="1" thickTop="1" x14ac:dyDescent="0.25">
      <c r="A45" s="111" t="s">
        <v>150</v>
      </c>
      <c r="B45" s="110" t="s">
        <v>96</v>
      </c>
      <c r="C45" s="110"/>
      <c r="D45" s="110"/>
      <c r="E45" s="110" t="s">
        <v>97</v>
      </c>
      <c r="F45" s="110"/>
      <c r="G45" s="110"/>
      <c r="H45" s="110" t="s">
        <v>98</v>
      </c>
      <c r="I45" s="110"/>
      <c r="J45" s="110"/>
      <c r="K45" s="110" t="s">
        <v>3</v>
      </c>
      <c r="L45" s="110"/>
      <c r="M45" s="110"/>
      <c r="N45" s="111" t="s">
        <v>157</v>
      </c>
    </row>
    <row r="46" spans="1:14" ht="24.75" customHeight="1" x14ac:dyDescent="0.25">
      <c r="A46" s="112"/>
      <c r="B46" s="109" t="s">
        <v>99</v>
      </c>
      <c r="C46" s="109"/>
      <c r="D46" s="109"/>
      <c r="E46" s="109" t="s">
        <v>100</v>
      </c>
      <c r="F46" s="109"/>
      <c r="G46" s="109"/>
      <c r="H46" s="109" t="s">
        <v>101</v>
      </c>
      <c r="I46" s="109"/>
      <c r="J46" s="109"/>
      <c r="K46" s="109" t="s">
        <v>7</v>
      </c>
      <c r="L46" s="109"/>
      <c r="M46" s="109"/>
      <c r="N46" s="112"/>
    </row>
    <row r="47" spans="1:14" ht="15.75" x14ac:dyDescent="0.25">
      <c r="A47" s="112"/>
      <c r="B47" s="5" t="s">
        <v>8</v>
      </c>
      <c r="C47" s="5" t="s">
        <v>9</v>
      </c>
      <c r="D47" s="5" t="s">
        <v>10</v>
      </c>
      <c r="E47" s="5" t="s">
        <v>8</v>
      </c>
      <c r="F47" s="5" t="s">
        <v>9</v>
      </c>
      <c r="G47" s="5" t="s">
        <v>10</v>
      </c>
      <c r="H47" s="5" t="s">
        <v>8</v>
      </c>
      <c r="I47" s="5" t="s">
        <v>67</v>
      </c>
      <c r="J47" s="5" t="s">
        <v>10</v>
      </c>
      <c r="K47" s="5" t="s">
        <v>8</v>
      </c>
      <c r="L47" s="5" t="s">
        <v>9</v>
      </c>
      <c r="M47" s="5" t="s">
        <v>10</v>
      </c>
      <c r="N47" s="112"/>
    </row>
    <row r="48" spans="1:14" ht="16.5" thickBot="1" x14ac:dyDescent="0.3">
      <c r="A48" s="113"/>
      <c r="B48" s="6" t="s">
        <v>11</v>
      </c>
      <c r="C48" s="6" t="s">
        <v>12</v>
      </c>
      <c r="D48" s="6" t="s">
        <v>7</v>
      </c>
      <c r="E48" s="6" t="s">
        <v>11</v>
      </c>
      <c r="F48" s="6" t="s">
        <v>12</v>
      </c>
      <c r="G48" s="6" t="s">
        <v>7</v>
      </c>
      <c r="H48" s="6" t="s">
        <v>11</v>
      </c>
      <c r="I48" s="6" t="s">
        <v>12</v>
      </c>
      <c r="J48" s="6" t="s">
        <v>7</v>
      </c>
      <c r="K48" s="6" t="s">
        <v>11</v>
      </c>
      <c r="L48" s="6" t="s">
        <v>12</v>
      </c>
      <c r="M48" s="6" t="s">
        <v>7</v>
      </c>
      <c r="N48" s="113"/>
    </row>
    <row r="49" spans="1:14" ht="16.5" customHeight="1" x14ac:dyDescent="0.2">
      <c r="A49" s="13" t="s">
        <v>203</v>
      </c>
      <c r="B49" s="14">
        <v>1218</v>
      </c>
      <c r="C49" s="14">
        <v>777</v>
      </c>
      <c r="D49" s="14">
        <f t="shared" ref="D49:D51" si="12">SUM(B49:C49)</f>
        <v>1995</v>
      </c>
      <c r="E49" s="14">
        <v>164</v>
      </c>
      <c r="F49" s="14">
        <v>148</v>
      </c>
      <c r="G49" s="14">
        <f t="shared" ref="G49:G51" si="13">SUM(E49:F49)</f>
        <v>312</v>
      </c>
      <c r="H49" s="14">
        <v>67</v>
      </c>
      <c r="I49" s="14">
        <v>37</v>
      </c>
      <c r="J49" s="14">
        <f t="shared" ref="J49:J51" si="14">SUM(H49:I49)</f>
        <v>104</v>
      </c>
      <c r="K49" s="14">
        <f t="shared" si="9"/>
        <v>1449</v>
      </c>
      <c r="L49" s="14">
        <f t="shared" si="10"/>
        <v>962</v>
      </c>
      <c r="M49" s="14">
        <f t="shared" si="11"/>
        <v>2411</v>
      </c>
      <c r="N49" s="15" t="s">
        <v>204</v>
      </c>
    </row>
    <row r="50" spans="1:14" ht="16.5" customHeight="1" x14ac:dyDescent="0.2">
      <c r="A50" s="13" t="s">
        <v>206</v>
      </c>
      <c r="B50" s="14">
        <v>329</v>
      </c>
      <c r="C50" s="14">
        <v>339</v>
      </c>
      <c r="D50" s="14">
        <f t="shared" si="12"/>
        <v>668</v>
      </c>
      <c r="E50" s="14">
        <v>59</v>
      </c>
      <c r="F50" s="14">
        <v>67</v>
      </c>
      <c r="G50" s="14">
        <f t="shared" si="13"/>
        <v>126</v>
      </c>
      <c r="H50" s="14">
        <v>30</v>
      </c>
      <c r="I50" s="14">
        <v>13</v>
      </c>
      <c r="J50" s="14">
        <f t="shared" si="14"/>
        <v>43</v>
      </c>
      <c r="K50" s="14">
        <f t="shared" si="9"/>
        <v>418</v>
      </c>
      <c r="L50" s="14">
        <f t="shared" si="10"/>
        <v>419</v>
      </c>
      <c r="M50" s="14">
        <f t="shared" si="11"/>
        <v>837</v>
      </c>
      <c r="N50" s="15" t="s">
        <v>207</v>
      </c>
    </row>
    <row r="51" spans="1:14" ht="16.5" customHeight="1" x14ac:dyDescent="0.2">
      <c r="A51" s="13" t="s">
        <v>208</v>
      </c>
      <c r="B51" s="14">
        <v>824</v>
      </c>
      <c r="C51" s="14">
        <v>481</v>
      </c>
      <c r="D51" s="14">
        <f t="shared" si="12"/>
        <v>1305</v>
      </c>
      <c r="E51" s="14">
        <v>87</v>
      </c>
      <c r="F51" s="14">
        <v>68</v>
      </c>
      <c r="G51" s="14">
        <f t="shared" si="13"/>
        <v>155</v>
      </c>
      <c r="H51" s="14">
        <v>19</v>
      </c>
      <c r="I51" s="14">
        <v>15</v>
      </c>
      <c r="J51" s="14">
        <f t="shared" si="14"/>
        <v>34</v>
      </c>
      <c r="K51" s="14">
        <f t="shared" si="9"/>
        <v>930</v>
      </c>
      <c r="L51" s="14">
        <f t="shared" si="10"/>
        <v>564</v>
      </c>
      <c r="M51" s="14">
        <f t="shared" si="11"/>
        <v>1494</v>
      </c>
      <c r="N51" s="15" t="s">
        <v>209</v>
      </c>
    </row>
    <row r="52" spans="1:14" ht="16.5" customHeight="1" x14ac:dyDescent="0.2">
      <c r="A52" s="13" t="s">
        <v>210</v>
      </c>
      <c r="B52" s="14">
        <v>13</v>
      </c>
      <c r="C52" s="14">
        <v>2</v>
      </c>
      <c r="D52" s="14">
        <f>SUM(B52:C52)</f>
        <v>15</v>
      </c>
      <c r="E52" s="14">
        <v>0</v>
      </c>
      <c r="F52" s="14">
        <v>1</v>
      </c>
      <c r="G52" s="14">
        <f>SUM(E52:F52)</f>
        <v>1</v>
      </c>
      <c r="H52" s="14">
        <v>0</v>
      </c>
      <c r="I52" s="14">
        <v>0</v>
      </c>
      <c r="J52" s="14">
        <f>SUM(H52:I52)</f>
        <v>0</v>
      </c>
      <c r="K52" s="14">
        <f>SUM(H52,E52,B52)</f>
        <v>13</v>
      </c>
      <c r="L52" s="14">
        <f>SUM(I52,F52,C52)</f>
        <v>3</v>
      </c>
      <c r="M52" s="14">
        <f>SUM(K52:L52)</f>
        <v>16</v>
      </c>
      <c r="N52" s="15" t="s">
        <v>211</v>
      </c>
    </row>
    <row r="53" spans="1:14" ht="16.5" customHeight="1" x14ac:dyDescent="0.2">
      <c r="A53" s="13" t="s">
        <v>212</v>
      </c>
      <c r="B53" s="14">
        <f t="shared" ref="B53:M53" si="15">SUM(B9:B24,B25:B52)</f>
        <v>31694</v>
      </c>
      <c r="C53" s="14">
        <f t="shared" si="15"/>
        <v>23727</v>
      </c>
      <c r="D53" s="14">
        <f t="shared" si="15"/>
        <v>55421</v>
      </c>
      <c r="E53" s="14">
        <f t="shared" si="15"/>
        <v>4003</v>
      </c>
      <c r="F53" s="14">
        <f t="shared" si="15"/>
        <v>3902</v>
      </c>
      <c r="G53" s="14">
        <f t="shared" si="15"/>
        <v>7905</v>
      </c>
      <c r="H53" s="14">
        <f t="shared" si="15"/>
        <v>2127</v>
      </c>
      <c r="I53" s="14">
        <f t="shared" si="15"/>
        <v>1360</v>
      </c>
      <c r="J53" s="14">
        <f t="shared" si="15"/>
        <v>3487</v>
      </c>
      <c r="K53" s="14">
        <f t="shared" si="15"/>
        <v>37824</v>
      </c>
      <c r="L53" s="14">
        <f t="shared" si="15"/>
        <v>28989</v>
      </c>
      <c r="M53" s="14">
        <f t="shared" si="15"/>
        <v>66813</v>
      </c>
      <c r="N53" s="15" t="s">
        <v>228</v>
      </c>
    </row>
    <row r="54" spans="1:14" ht="16.5" customHeight="1" x14ac:dyDescent="0.2">
      <c r="A54" s="13" t="s">
        <v>214</v>
      </c>
      <c r="B54" s="14">
        <v>1093</v>
      </c>
      <c r="C54" s="14">
        <v>343</v>
      </c>
      <c r="D54" s="14">
        <f t="shared" ref="D54:D58" si="16">SUM(B54:C54)</f>
        <v>1436</v>
      </c>
      <c r="E54" s="14">
        <v>182</v>
      </c>
      <c r="F54" s="14">
        <v>84</v>
      </c>
      <c r="G54" s="14">
        <f t="shared" ref="G54:G58" si="17">SUM(E54:F54)</f>
        <v>266</v>
      </c>
      <c r="H54" s="14">
        <v>141</v>
      </c>
      <c r="I54" s="14">
        <v>91</v>
      </c>
      <c r="J54" s="14">
        <f t="shared" ref="J54:J58" si="18">SUM(H54:I54)</f>
        <v>232</v>
      </c>
      <c r="K54" s="14">
        <f t="shared" ref="K54:K58" si="19">SUM(H54,E54,B54)</f>
        <v>1416</v>
      </c>
      <c r="L54" s="14">
        <f t="shared" ref="L54:L58" si="20">SUM(I54,F54,C54)</f>
        <v>518</v>
      </c>
      <c r="M54" s="14">
        <f t="shared" ref="M54:M58" si="21">SUM(K54:L54)</f>
        <v>1934</v>
      </c>
      <c r="N54" s="15" t="s">
        <v>350</v>
      </c>
    </row>
    <row r="55" spans="1:14" ht="16.5" customHeight="1" x14ac:dyDescent="0.2">
      <c r="A55" s="13" t="s">
        <v>215</v>
      </c>
      <c r="B55" s="14">
        <v>5070</v>
      </c>
      <c r="C55" s="14">
        <v>2184</v>
      </c>
      <c r="D55" s="14">
        <f t="shared" si="16"/>
        <v>7254</v>
      </c>
      <c r="E55" s="14">
        <v>684</v>
      </c>
      <c r="F55" s="14">
        <v>383</v>
      </c>
      <c r="G55" s="14">
        <f t="shared" si="17"/>
        <v>1067</v>
      </c>
      <c r="H55" s="14">
        <v>702</v>
      </c>
      <c r="I55" s="14">
        <v>395</v>
      </c>
      <c r="J55" s="14">
        <f t="shared" si="18"/>
        <v>1097</v>
      </c>
      <c r="K55" s="14">
        <f t="shared" si="19"/>
        <v>6456</v>
      </c>
      <c r="L55" s="14">
        <f t="shared" si="20"/>
        <v>2962</v>
      </c>
      <c r="M55" s="14">
        <f t="shared" si="21"/>
        <v>9418</v>
      </c>
      <c r="N55" s="15" t="s">
        <v>352</v>
      </c>
    </row>
    <row r="56" spans="1:14" ht="16.5" customHeight="1" x14ac:dyDescent="0.2">
      <c r="A56" s="13" t="s">
        <v>216</v>
      </c>
      <c r="B56" s="14">
        <v>3784</v>
      </c>
      <c r="C56" s="14">
        <v>1219</v>
      </c>
      <c r="D56" s="14">
        <f t="shared" si="16"/>
        <v>5003</v>
      </c>
      <c r="E56" s="14">
        <v>382</v>
      </c>
      <c r="F56" s="14">
        <v>227</v>
      </c>
      <c r="G56" s="14">
        <f t="shared" si="17"/>
        <v>609</v>
      </c>
      <c r="H56" s="14">
        <v>447</v>
      </c>
      <c r="I56" s="14">
        <v>228</v>
      </c>
      <c r="J56" s="14">
        <f t="shared" si="18"/>
        <v>675</v>
      </c>
      <c r="K56" s="14">
        <f t="shared" si="19"/>
        <v>4613</v>
      </c>
      <c r="L56" s="14">
        <f t="shared" si="20"/>
        <v>1674</v>
      </c>
      <c r="M56" s="14">
        <f t="shared" si="21"/>
        <v>6287</v>
      </c>
      <c r="N56" s="15" t="s">
        <v>351</v>
      </c>
    </row>
    <row r="57" spans="1:14" ht="16.5" customHeight="1" x14ac:dyDescent="0.2">
      <c r="A57" s="8" t="s">
        <v>217</v>
      </c>
      <c r="B57" s="7">
        <v>1620</v>
      </c>
      <c r="C57" s="7">
        <v>664</v>
      </c>
      <c r="D57" s="7">
        <f t="shared" si="16"/>
        <v>2284</v>
      </c>
      <c r="E57" s="7">
        <v>205</v>
      </c>
      <c r="F57" s="7">
        <v>172</v>
      </c>
      <c r="G57" s="7">
        <f t="shared" si="17"/>
        <v>377</v>
      </c>
      <c r="H57" s="7">
        <v>147</v>
      </c>
      <c r="I57" s="7">
        <v>116</v>
      </c>
      <c r="J57" s="7">
        <f t="shared" si="18"/>
        <v>263</v>
      </c>
      <c r="K57" s="7">
        <f t="shared" si="19"/>
        <v>1972</v>
      </c>
      <c r="L57" s="7">
        <f t="shared" si="20"/>
        <v>952</v>
      </c>
      <c r="M57" s="7">
        <f t="shared" si="21"/>
        <v>2924</v>
      </c>
      <c r="N57" s="9" t="s">
        <v>353</v>
      </c>
    </row>
    <row r="58" spans="1:14" ht="16.5" customHeight="1" x14ac:dyDescent="0.2">
      <c r="A58" s="13" t="s">
        <v>218</v>
      </c>
      <c r="B58" s="14">
        <v>9085</v>
      </c>
      <c r="C58" s="14">
        <v>2948</v>
      </c>
      <c r="D58" s="14">
        <f t="shared" si="16"/>
        <v>12033</v>
      </c>
      <c r="E58" s="14">
        <v>109</v>
      </c>
      <c r="F58" s="14">
        <v>53</v>
      </c>
      <c r="G58" s="14">
        <f t="shared" si="17"/>
        <v>162</v>
      </c>
      <c r="H58" s="14">
        <v>355</v>
      </c>
      <c r="I58" s="14">
        <v>114</v>
      </c>
      <c r="J58" s="14">
        <f t="shared" si="18"/>
        <v>469</v>
      </c>
      <c r="K58" s="14">
        <f t="shared" si="19"/>
        <v>9549</v>
      </c>
      <c r="L58" s="14">
        <f t="shared" si="20"/>
        <v>3115</v>
      </c>
      <c r="M58" s="14">
        <f t="shared" si="21"/>
        <v>12664</v>
      </c>
      <c r="N58" s="15" t="s">
        <v>219</v>
      </c>
    </row>
    <row r="59" spans="1:14" ht="16.5" customHeight="1" x14ac:dyDescent="0.2">
      <c r="A59" s="13" t="s">
        <v>56</v>
      </c>
      <c r="B59" s="67">
        <f>SUM(B54:B58,B53)</f>
        <v>52346</v>
      </c>
      <c r="C59" s="67">
        <f t="shared" ref="C59:M59" si="22">SUM(C54:C58,C53)</f>
        <v>31085</v>
      </c>
      <c r="D59" s="67">
        <f t="shared" si="22"/>
        <v>83431</v>
      </c>
      <c r="E59" s="67">
        <f t="shared" si="22"/>
        <v>5565</v>
      </c>
      <c r="F59" s="67">
        <f t="shared" si="22"/>
        <v>4821</v>
      </c>
      <c r="G59" s="67">
        <f t="shared" si="22"/>
        <v>10386</v>
      </c>
      <c r="H59" s="67">
        <f t="shared" si="22"/>
        <v>3919</v>
      </c>
      <c r="I59" s="67">
        <f t="shared" si="22"/>
        <v>2304</v>
      </c>
      <c r="J59" s="67">
        <f t="shared" si="22"/>
        <v>6223</v>
      </c>
      <c r="K59" s="67">
        <f t="shared" si="22"/>
        <v>61830</v>
      </c>
      <c r="L59" s="67">
        <f t="shared" si="22"/>
        <v>38210</v>
      </c>
      <c r="M59" s="67">
        <f t="shared" si="22"/>
        <v>100040</v>
      </c>
      <c r="N59" s="15" t="s">
        <v>57</v>
      </c>
    </row>
    <row r="60" spans="1:14" ht="16.5" customHeight="1" x14ac:dyDescent="0.2">
      <c r="A60" s="13" t="s">
        <v>58</v>
      </c>
      <c r="B60" s="67"/>
      <c r="C60" s="67"/>
      <c r="D60" s="67"/>
      <c r="E60" s="67"/>
      <c r="F60" s="67"/>
      <c r="G60" s="67"/>
      <c r="H60" s="67"/>
      <c r="I60" s="67"/>
      <c r="J60" s="67"/>
      <c r="K60" s="15"/>
      <c r="L60" s="13"/>
      <c r="M60" s="67"/>
      <c r="N60" s="15" t="s">
        <v>59</v>
      </c>
    </row>
    <row r="61" spans="1:14" ht="16.5" customHeight="1" x14ac:dyDescent="0.2">
      <c r="A61" s="13" t="s">
        <v>158</v>
      </c>
      <c r="B61" s="67">
        <v>2965</v>
      </c>
      <c r="C61" s="67">
        <v>1577</v>
      </c>
      <c r="D61" s="67">
        <f>SUM(B61:C61)</f>
        <v>4542</v>
      </c>
      <c r="E61" s="67">
        <v>57</v>
      </c>
      <c r="F61" s="67">
        <v>24</v>
      </c>
      <c r="G61" s="67">
        <f>SUM(E61:F61)</f>
        <v>81</v>
      </c>
      <c r="H61" s="67">
        <v>433</v>
      </c>
      <c r="I61" s="67">
        <v>126</v>
      </c>
      <c r="J61" s="67">
        <f>SUM(H61:I61)</f>
        <v>559</v>
      </c>
      <c r="K61" s="67">
        <f>SUM(H61,E61,B61)</f>
        <v>3455</v>
      </c>
      <c r="L61" s="67">
        <f>SUM(I61,F61,C61)</f>
        <v>1727</v>
      </c>
      <c r="M61" s="67">
        <f>SUM(K61:L61)</f>
        <v>5182</v>
      </c>
      <c r="N61" s="15" t="s">
        <v>159</v>
      </c>
    </row>
    <row r="62" spans="1:14" ht="16.5" customHeight="1" x14ac:dyDescent="0.2">
      <c r="A62" s="13" t="s">
        <v>160</v>
      </c>
      <c r="B62" s="14">
        <v>2196</v>
      </c>
      <c r="C62" s="14">
        <v>988</v>
      </c>
      <c r="D62" s="14">
        <f t="shared" ref="D62:D102" si="23">SUM(B62:C62)</f>
        <v>3184</v>
      </c>
      <c r="E62" s="14">
        <v>43</v>
      </c>
      <c r="F62" s="14">
        <v>25</v>
      </c>
      <c r="G62" s="14">
        <f t="shared" ref="G62:G102" si="24">SUM(E62:F62)</f>
        <v>68</v>
      </c>
      <c r="H62" s="14">
        <v>80</v>
      </c>
      <c r="I62" s="14">
        <v>40</v>
      </c>
      <c r="J62" s="14">
        <f t="shared" ref="J62:J102" si="25">SUM(H62:I62)</f>
        <v>120</v>
      </c>
      <c r="K62" s="14">
        <f t="shared" ref="K62:K64" si="26">SUM(H62,E62,B62)</f>
        <v>2319</v>
      </c>
      <c r="L62" s="14">
        <f t="shared" ref="L62:L64" si="27">SUM(I62,F62,C62)</f>
        <v>1053</v>
      </c>
      <c r="M62" s="14">
        <f t="shared" ref="M62:M96" si="28">SUM(K62:L62)</f>
        <v>3372</v>
      </c>
      <c r="N62" s="15" t="s">
        <v>267</v>
      </c>
    </row>
    <row r="63" spans="1:14" ht="16.5" customHeight="1" x14ac:dyDescent="0.2">
      <c r="A63" s="13" t="s">
        <v>162</v>
      </c>
      <c r="B63" s="14">
        <v>7</v>
      </c>
      <c r="C63" s="14">
        <v>2</v>
      </c>
      <c r="D63" s="14">
        <f t="shared" si="23"/>
        <v>9</v>
      </c>
      <c r="E63" s="14">
        <v>0</v>
      </c>
      <c r="F63" s="14">
        <v>0</v>
      </c>
      <c r="G63" s="14">
        <f t="shared" si="24"/>
        <v>0</v>
      </c>
      <c r="H63" s="14">
        <v>0</v>
      </c>
      <c r="I63" s="14">
        <v>0</v>
      </c>
      <c r="J63" s="14">
        <f t="shared" si="25"/>
        <v>0</v>
      </c>
      <c r="K63" s="14">
        <f t="shared" si="26"/>
        <v>7</v>
      </c>
      <c r="L63" s="14">
        <f t="shared" si="27"/>
        <v>2</v>
      </c>
      <c r="M63" s="14">
        <f t="shared" si="28"/>
        <v>9</v>
      </c>
      <c r="N63" s="15" t="s">
        <v>337</v>
      </c>
    </row>
    <row r="64" spans="1:14" ht="16.5" customHeight="1" x14ac:dyDescent="0.2">
      <c r="A64" s="13" t="s">
        <v>166</v>
      </c>
      <c r="B64" s="14">
        <v>832</v>
      </c>
      <c r="C64" s="14">
        <v>345</v>
      </c>
      <c r="D64" s="14">
        <f t="shared" si="23"/>
        <v>1177</v>
      </c>
      <c r="E64" s="14">
        <v>18</v>
      </c>
      <c r="F64" s="14">
        <v>15</v>
      </c>
      <c r="G64" s="14">
        <f t="shared" si="24"/>
        <v>33</v>
      </c>
      <c r="H64" s="14">
        <v>59</v>
      </c>
      <c r="I64" s="14">
        <v>23</v>
      </c>
      <c r="J64" s="14">
        <f t="shared" si="25"/>
        <v>82</v>
      </c>
      <c r="K64" s="14">
        <f t="shared" si="26"/>
        <v>909</v>
      </c>
      <c r="L64" s="14">
        <f t="shared" si="27"/>
        <v>383</v>
      </c>
      <c r="M64" s="14">
        <f t="shared" si="28"/>
        <v>1292</v>
      </c>
      <c r="N64" s="15" t="s">
        <v>167</v>
      </c>
    </row>
    <row r="65" spans="1:14" ht="16.5" customHeight="1" x14ac:dyDescent="0.2">
      <c r="A65" s="13" t="s">
        <v>168</v>
      </c>
      <c r="B65" s="14" t="s">
        <v>169</v>
      </c>
      <c r="C65" s="14" t="s">
        <v>169</v>
      </c>
      <c r="D65" s="14" t="s">
        <v>169</v>
      </c>
      <c r="E65" s="14" t="s">
        <v>169</v>
      </c>
      <c r="F65" s="14" t="s">
        <v>169</v>
      </c>
      <c r="G65" s="14" t="s">
        <v>169</v>
      </c>
      <c r="H65" s="14" t="s">
        <v>169</v>
      </c>
      <c r="I65" s="14" t="s">
        <v>169</v>
      </c>
      <c r="J65" s="14" t="s">
        <v>169</v>
      </c>
      <c r="K65" s="14" t="s">
        <v>169</v>
      </c>
      <c r="L65" s="14" t="s">
        <v>169</v>
      </c>
      <c r="M65" s="14" t="s">
        <v>169</v>
      </c>
      <c r="N65" s="15" t="s">
        <v>341</v>
      </c>
    </row>
    <row r="66" spans="1:14" ht="16.5" customHeight="1" x14ac:dyDescent="0.2">
      <c r="A66" s="13" t="s">
        <v>175</v>
      </c>
      <c r="B66" s="14">
        <v>1075</v>
      </c>
      <c r="C66" s="14">
        <v>351</v>
      </c>
      <c r="D66" s="14">
        <f t="shared" si="23"/>
        <v>1426</v>
      </c>
      <c r="E66" s="14">
        <v>25</v>
      </c>
      <c r="F66" s="14">
        <v>16</v>
      </c>
      <c r="G66" s="14">
        <f t="shared" si="24"/>
        <v>41</v>
      </c>
      <c r="H66" s="14">
        <v>140</v>
      </c>
      <c r="I66" s="14">
        <v>30</v>
      </c>
      <c r="J66" s="14">
        <f t="shared" si="25"/>
        <v>170</v>
      </c>
      <c r="K66" s="14">
        <f t="shared" ref="K66:K96" si="29">SUM(H66,E66,B66)</f>
        <v>1240</v>
      </c>
      <c r="L66" s="14">
        <f t="shared" ref="L66:L96" si="30">SUM(I66,F66,C66)</f>
        <v>397</v>
      </c>
      <c r="M66" s="14">
        <f t="shared" si="28"/>
        <v>1637</v>
      </c>
      <c r="N66" s="15" t="s">
        <v>340</v>
      </c>
    </row>
    <row r="67" spans="1:14" ht="16.5" customHeight="1" x14ac:dyDescent="0.2">
      <c r="A67" s="13" t="s">
        <v>177</v>
      </c>
      <c r="B67" s="14">
        <v>682</v>
      </c>
      <c r="C67" s="14">
        <v>234</v>
      </c>
      <c r="D67" s="14">
        <f t="shared" si="23"/>
        <v>916</v>
      </c>
      <c r="E67" s="14">
        <v>16</v>
      </c>
      <c r="F67" s="14">
        <v>6</v>
      </c>
      <c r="G67" s="14">
        <f t="shared" si="24"/>
        <v>22</v>
      </c>
      <c r="H67" s="14">
        <v>48</v>
      </c>
      <c r="I67" s="14">
        <v>29</v>
      </c>
      <c r="J67" s="14">
        <f t="shared" si="25"/>
        <v>77</v>
      </c>
      <c r="K67" s="14">
        <f t="shared" si="29"/>
        <v>746</v>
      </c>
      <c r="L67" s="14">
        <f t="shared" si="30"/>
        <v>269</v>
      </c>
      <c r="M67" s="14">
        <f t="shared" si="28"/>
        <v>1015</v>
      </c>
      <c r="N67" s="15" t="s">
        <v>178</v>
      </c>
    </row>
    <row r="68" spans="1:14" ht="16.5" customHeight="1" x14ac:dyDescent="0.2">
      <c r="A68" s="13" t="s">
        <v>181</v>
      </c>
      <c r="B68" s="14">
        <v>1653</v>
      </c>
      <c r="C68" s="14">
        <v>395</v>
      </c>
      <c r="D68" s="14">
        <f t="shared" si="23"/>
        <v>2048</v>
      </c>
      <c r="E68" s="14">
        <v>108</v>
      </c>
      <c r="F68" s="14">
        <v>60</v>
      </c>
      <c r="G68" s="14">
        <f t="shared" si="24"/>
        <v>168</v>
      </c>
      <c r="H68" s="14">
        <v>20</v>
      </c>
      <c r="I68" s="14">
        <v>12</v>
      </c>
      <c r="J68" s="14">
        <f t="shared" si="25"/>
        <v>32</v>
      </c>
      <c r="K68" s="14">
        <f t="shared" si="29"/>
        <v>1781</v>
      </c>
      <c r="L68" s="14">
        <f t="shared" si="30"/>
        <v>467</v>
      </c>
      <c r="M68" s="14">
        <f t="shared" si="28"/>
        <v>2248</v>
      </c>
      <c r="N68" s="15" t="s">
        <v>182</v>
      </c>
    </row>
    <row r="69" spans="1:14" ht="16.5" customHeight="1" x14ac:dyDescent="0.2">
      <c r="A69" s="13" t="s">
        <v>183</v>
      </c>
      <c r="B69" s="14">
        <v>103</v>
      </c>
      <c r="C69" s="14">
        <v>70</v>
      </c>
      <c r="D69" s="14">
        <f t="shared" si="23"/>
        <v>173</v>
      </c>
      <c r="E69" s="14">
        <v>9</v>
      </c>
      <c r="F69" s="14">
        <v>1</v>
      </c>
      <c r="G69" s="14">
        <f t="shared" si="24"/>
        <v>10</v>
      </c>
      <c r="H69" s="14">
        <v>1</v>
      </c>
      <c r="I69" s="14">
        <v>0</v>
      </c>
      <c r="J69" s="14">
        <f t="shared" si="25"/>
        <v>1</v>
      </c>
      <c r="K69" s="14">
        <f t="shared" si="29"/>
        <v>113</v>
      </c>
      <c r="L69" s="14">
        <f t="shared" si="30"/>
        <v>71</v>
      </c>
      <c r="M69" s="14">
        <f t="shared" si="28"/>
        <v>184</v>
      </c>
      <c r="N69" s="15" t="s">
        <v>184</v>
      </c>
    </row>
    <row r="70" spans="1:14" ht="16.5" customHeight="1" x14ac:dyDescent="0.2">
      <c r="A70" s="13" t="s">
        <v>185</v>
      </c>
      <c r="B70" s="14">
        <v>942</v>
      </c>
      <c r="C70" s="14">
        <v>439</v>
      </c>
      <c r="D70" s="14">
        <f t="shared" si="23"/>
        <v>1381</v>
      </c>
      <c r="E70" s="14">
        <v>16</v>
      </c>
      <c r="F70" s="14">
        <v>2</v>
      </c>
      <c r="G70" s="14">
        <f t="shared" si="24"/>
        <v>18</v>
      </c>
      <c r="H70" s="14">
        <v>10</v>
      </c>
      <c r="I70" s="14">
        <v>7</v>
      </c>
      <c r="J70" s="14">
        <f t="shared" si="25"/>
        <v>17</v>
      </c>
      <c r="K70" s="14">
        <f t="shared" si="29"/>
        <v>968</v>
      </c>
      <c r="L70" s="14">
        <f t="shared" si="30"/>
        <v>448</v>
      </c>
      <c r="M70" s="14">
        <f t="shared" si="28"/>
        <v>1416</v>
      </c>
      <c r="N70" s="15" t="s">
        <v>186</v>
      </c>
    </row>
    <row r="71" spans="1:14" ht="16.5" customHeight="1" x14ac:dyDescent="0.2">
      <c r="A71" s="13" t="s">
        <v>187</v>
      </c>
      <c r="B71" s="14">
        <v>140</v>
      </c>
      <c r="C71" s="14">
        <v>48</v>
      </c>
      <c r="D71" s="14">
        <f t="shared" si="23"/>
        <v>188</v>
      </c>
      <c r="E71" s="14">
        <v>2</v>
      </c>
      <c r="F71" s="14">
        <v>1</v>
      </c>
      <c r="G71" s="14">
        <f t="shared" si="24"/>
        <v>3</v>
      </c>
      <c r="H71" s="14">
        <v>1</v>
      </c>
      <c r="I71" s="14">
        <v>0</v>
      </c>
      <c r="J71" s="14">
        <f t="shared" si="25"/>
        <v>1</v>
      </c>
      <c r="K71" s="14">
        <f t="shared" si="29"/>
        <v>143</v>
      </c>
      <c r="L71" s="14">
        <f t="shared" si="30"/>
        <v>49</v>
      </c>
      <c r="M71" s="14">
        <f t="shared" si="28"/>
        <v>192</v>
      </c>
      <c r="N71" s="15" t="s">
        <v>188</v>
      </c>
    </row>
    <row r="72" spans="1:14" ht="16.5" customHeight="1" x14ac:dyDescent="0.2">
      <c r="A72" s="13" t="s">
        <v>220</v>
      </c>
      <c r="B72" s="14">
        <v>251</v>
      </c>
      <c r="C72" s="14">
        <v>38</v>
      </c>
      <c r="D72" s="14">
        <f t="shared" si="23"/>
        <v>289</v>
      </c>
      <c r="E72" s="14">
        <v>2</v>
      </c>
      <c r="F72" s="14">
        <v>0</v>
      </c>
      <c r="G72" s="14">
        <f t="shared" si="24"/>
        <v>2</v>
      </c>
      <c r="H72" s="14">
        <v>0</v>
      </c>
      <c r="I72" s="14">
        <v>0</v>
      </c>
      <c r="J72" s="14">
        <f t="shared" si="25"/>
        <v>0</v>
      </c>
      <c r="K72" s="14">
        <f t="shared" si="29"/>
        <v>253</v>
      </c>
      <c r="L72" s="14">
        <f t="shared" si="30"/>
        <v>38</v>
      </c>
      <c r="M72" s="14">
        <f t="shared" si="28"/>
        <v>291</v>
      </c>
      <c r="N72" s="15" t="s">
        <v>266</v>
      </c>
    </row>
    <row r="73" spans="1:14" ht="16.5" customHeight="1" x14ac:dyDescent="0.2">
      <c r="A73" s="13" t="s">
        <v>190</v>
      </c>
      <c r="B73" s="14">
        <v>737</v>
      </c>
      <c r="C73" s="14">
        <v>300</v>
      </c>
      <c r="D73" s="14">
        <f t="shared" si="23"/>
        <v>1037</v>
      </c>
      <c r="E73" s="14">
        <v>6</v>
      </c>
      <c r="F73" s="14">
        <v>2</v>
      </c>
      <c r="G73" s="14">
        <f t="shared" si="24"/>
        <v>8</v>
      </c>
      <c r="H73" s="14">
        <v>13</v>
      </c>
      <c r="I73" s="14">
        <v>3</v>
      </c>
      <c r="J73" s="14">
        <f t="shared" si="25"/>
        <v>16</v>
      </c>
      <c r="K73" s="14">
        <f t="shared" si="29"/>
        <v>756</v>
      </c>
      <c r="L73" s="14">
        <f t="shared" si="30"/>
        <v>305</v>
      </c>
      <c r="M73" s="14">
        <f t="shared" si="28"/>
        <v>1061</v>
      </c>
      <c r="N73" s="15" t="s">
        <v>191</v>
      </c>
    </row>
    <row r="74" spans="1:14" ht="16.5" customHeight="1" x14ac:dyDescent="0.2">
      <c r="A74" s="13" t="s">
        <v>193</v>
      </c>
      <c r="B74" s="14">
        <v>837</v>
      </c>
      <c r="C74" s="14">
        <v>296</v>
      </c>
      <c r="D74" s="14">
        <f t="shared" si="23"/>
        <v>1133</v>
      </c>
      <c r="E74" s="14">
        <v>14</v>
      </c>
      <c r="F74" s="14">
        <v>2</v>
      </c>
      <c r="G74" s="14">
        <f t="shared" si="24"/>
        <v>16</v>
      </c>
      <c r="H74" s="14">
        <v>6</v>
      </c>
      <c r="I74" s="14">
        <v>0</v>
      </c>
      <c r="J74" s="14">
        <f t="shared" si="25"/>
        <v>6</v>
      </c>
      <c r="K74" s="14">
        <f t="shared" si="29"/>
        <v>857</v>
      </c>
      <c r="L74" s="14">
        <f t="shared" si="30"/>
        <v>298</v>
      </c>
      <c r="M74" s="14">
        <f t="shared" si="28"/>
        <v>1155</v>
      </c>
      <c r="N74" s="15" t="s">
        <v>194</v>
      </c>
    </row>
    <row r="75" spans="1:14" ht="16.5" customHeight="1" x14ac:dyDescent="0.2">
      <c r="A75" s="13" t="s">
        <v>195</v>
      </c>
      <c r="B75" s="14">
        <v>886</v>
      </c>
      <c r="C75" s="14">
        <v>449</v>
      </c>
      <c r="D75" s="14">
        <f t="shared" si="23"/>
        <v>1335</v>
      </c>
      <c r="E75" s="14">
        <v>19</v>
      </c>
      <c r="F75" s="14">
        <v>17</v>
      </c>
      <c r="G75" s="14">
        <f t="shared" si="24"/>
        <v>36</v>
      </c>
      <c r="H75" s="14">
        <v>18</v>
      </c>
      <c r="I75" s="14">
        <v>12</v>
      </c>
      <c r="J75" s="14">
        <f t="shared" si="25"/>
        <v>30</v>
      </c>
      <c r="K75" s="14">
        <f t="shared" si="29"/>
        <v>923</v>
      </c>
      <c r="L75" s="14">
        <f t="shared" si="30"/>
        <v>478</v>
      </c>
      <c r="M75" s="14">
        <f t="shared" si="28"/>
        <v>1401</v>
      </c>
      <c r="N75" s="15" t="s">
        <v>196</v>
      </c>
    </row>
    <row r="76" spans="1:14" ht="16.5" customHeight="1" x14ac:dyDescent="0.2">
      <c r="A76" s="13" t="s">
        <v>197</v>
      </c>
      <c r="B76" s="14">
        <v>640</v>
      </c>
      <c r="C76" s="14">
        <v>293</v>
      </c>
      <c r="D76" s="14">
        <f t="shared" si="23"/>
        <v>933</v>
      </c>
      <c r="E76" s="14">
        <v>7</v>
      </c>
      <c r="F76" s="14">
        <v>4</v>
      </c>
      <c r="G76" s="14">
        <f t="shared" si="24"/>
        <v>11</v>
      </c>
      <c r="H76" s="14">
        <v>13</v>
      </c>
      <c r="I76" s="14">
        <v>8</v>
      </c>
      <c r="J76" s="14">
        <f t="shared" si="25"/>
        <v>21</v>
      </c>
      <c r="K76" s="14">
        <f t="shared" si="29"/>
        <v>660</v>
      </c>
      <c r="L76" s="14">
        <f t="shared" si="30"/>
        <v>305</v>
      </c>
      <c r="M76" s="14">
        <f t="shared" si="28"/>
        <v>965</v>
      </c>
      <c r="N76" s="15" t="s">
        <v>198</v>
      </c>
    </row>
    <row r="77" spans="1:14" ht="16.5" customHeight="1" thickBot="1" x14ac:dyDescent="0.25">
      <c r="A77" s="22" t="s">
        <v>199</v>
      </c>
      <c r="B77" s="23">
        <v>144</v>
      </c>
      <c r="C77" s="23">
        <v>66</v>
      </c>
      <c r="D77" s="23">
        <f t="shared" si="23"/>
        <v>210</v>
      </c>
      <c r="E77" s="23">
        <v>11</v>
      </c>
      <c r="F77" s="23">
        <v>4</v>
      </c>
      <c r="G77" s="23">
        <f t="shared" si="24"/>
        <v>15</v>
      </c>
      <c r="H77" s="23">
        <v>7</v>
      </c>
      <c r="I77" s="23">
        <v>8</v>
      </c>
      <c r="J77" s="23">
        <f t="shared" si="25"/>
        <v>15</v>
      </c>
      <c r="K77" s="23">
        <f t="shared" si="29"/>
        <v>162</v>
      </c>
      <c r="L77" s="23">
        <f t="shared" si="30"/>
        <v>78</v>
      </c>
      <c r="M77" s="23">
        <f t="shared" si="28"/>
        <v>240</v>
      </c>
      <c r="N77" s="24" t="s">
        <v>200</v>
      </c>
    </row>
    <row r="78" spans="1:14" ht="20.100000000000001" customHeight="1" thickTop="1" x14ac:dyDescent="0.2"/>
    <row r="79" spans="1:14" ht="20.100000000000001" customHeight="1" x14ac:dyDescent="0.2"/>
    <row r="80" spans="1:14" s="76" customFormat="1" ht="20.100000000000001" customHeight="1" x14ac:dyDescent="0.2"/>
    <row r="81" spans="1:14" s="92" customFormat="1" ht="20.100000000000001" customHeight="1" x14ac:dyDescent="0.2"/>
    <row r="82" spans="1:14" s="92" customFormat="1" ht="20.100000000000001" customHeight="1" x14ac:dyDescent="0.2"/>
    <row r="83" spans="1:14" s="92" customFormat="1" ht="20.100000000000001" customHeight="1" x14ac:dyDescent="0.2"/>
    <row r="84" spans="1:14" s="92" customFormat="1" ht="20.100000000000001" customHeight="1" x14ac:dyDescent="0.2"/>
    <row r="85" spans="1:14" s="92" customFormat="1" ht="20.100000000000001" customHeight="1" x14ac:dyDescent="0.2"/>
    <row r="86" spans="1:14" s="92" customFormat="1" ht="20.100000000000001" customHeight="1" x14ac:dyDescent="0.2"/>
    <row r="87" spans="1:14" s="87" customFormat="1" ht="20.100000000000001" customHeight="1" x14ac:dyDescent="0.2"/>
    <row r="88" spans="1:14" ht="20.100000000000001" customHeight="1" thickBot="1" x14ac:dyDescent="0.3">
      <c r="A88" s="4" t="s">
        <v>246</v>
      </c>
      <c r="N88" s="3" t="s">
        <v>247</v>
      </c>
    </row>
    <row r="89" spans="1:14" ht="21" customHeight="1" thickTop="1" x14ac:dyDescent="0.25">
      <c r="A89" s="111" t="s">
        <v>150</v>
      </c>
      <c r="B89" s="110" t="s">
        <v>96</v>
      </c>
      <c r="C89" s="110"/>
      <c r="D89" s="110"/>
      <c r="E89" s="110" t="s">
        <v>97</v>
      </c>
      <c r="F89" s="110"/>
      <c r="G89" s="110"/>
      <c r="H89" s="110" t="s">
        <v>98</v>
      </c>
      <c r="I89" s="110"/>
      <c r="J89" s="110"/>
      <c r="K89" s="110" t="s">
        <v>3</v>
      </c>
      <c r="L89" s="110"/>
      <c r="M89" s="110"/>
      <c r="N89" s="111" t="s">
        <v>157</v>
      </c>
    </row>
    <row r="90" spans="1:14" ht="21" customHeight="1" x14ac:dyDescent="0.25">
      <c r="A90" s="112"/>
      <c r="B90" s="109" t="s">
        <v>99</v>
      </c>
      <c r="C90" s="109"/>
      <c r="D90" s="109"/>
      <c r="E90" s="109" t="s">
        <v>100</v>
      </c>
      <c r="F90" s="109"/>
      <c r="G90" s="109"/>
      <c r="H90" s="109" t="s">
        <v>101</v>
      </c>
      <c r="I90" s="109"/>
      <c r="J90" s="109"/>
      <c r="K90" s="109" t="s">
        <v>7</v>
      </c>
      <c r="L90" s="109"/>
      <c r="M90" s="109"/>
      <c r="N90" s="112"/>
    </row>
    <row r="91" spans="1:14" ht="21" customHeight="1" x14ac:dyDescent="0.25">
      <c r="A91" s="112"/>
      <c r="B91" s="5" t="s">
        <v>8</v>
      </c>
      <c r="C91" s="5" t="s">
        <v>9</v>
      </c>
      <c r="D91" s="5" t="s">
        <v>10</v>
      </c>
      <c r="E91" s="5" t="s">
        <v>8</v>
      </c>
      <c r="F91" s="5" t="s">
        <v>9</v>
      </c>
      <c r="G91" s="5" t="s">
        <v>10</v>
      </c>
      <c r="H91" s="5" t="s">
        <v>8</v>
      </c>
      <c r="I91" s="5" t="s">
        <v>67</v>
      </c>
      <c r="J91" s="5" t="s">
        <v>10</v>
      </c>
      <c r="K91" s="5" t="s">
        <v>8</v>
      </c>
      <c r="L91" s="5" t="s">
        <v>9</v>
      </c>
      <c r="M91" s="5" t="s">
        <v>10</v>
      </c>
      <c r="N91" s="112"/>
    </row>
    <row r="92" spans="1:14" ht="21" customHeight="1" thickBot="1" x14ac:dyDescent="0.3">
      <c r="A92" s="113"/>
      <c r="B92" s="6" t="s">
        <v>11</v>
      </c>
      <c r="C92" s="6" t="s">
        <v>12</v>
      </c>
      <c r="D92" s="6" t="s">
        <v>7</v>
      </c>
      <c r="E92" s="6" t="s">
        <v>11</v>
      </c>
      <c r="F92" s="6" t="s">
        <v>12</v>
      </c>
      <c r="G92" s="6" t="s">
        <v>7</v>
      </c>
      <c r="H92" s="6" t="s">
        <v>11</v>
      </c>
      <c r="I92" s="6" t="s">
        <v>12</v>
      </c>
      <c r="J92" s="6" t="s">
        <v>7</v>
      </c>
      <c r="K92" s="6" t="s">
        <v>11</v>
      </c>
      <c r="L92" s="6" t="s">
        <v>12</v>
      </c>
      <c r="M92" s="6" t="s">
        <v>7</v>
      </c>
      <c r="N92" s="113"/>
    </row>
    <row r="93" spans="1:14" ht="24.75" customHeight="1" x14ac:dyDescent="0.2">
      <c r="A93" s="8" t="s">
        <v>201</v>
      </c>
      <c r="B93" s="7">
        <v>1326</v>
      </c>
      <c r="C93" s="7">
        <v>463</v>
      </c>
      <c r="D93" s="7">
        <f t="shared" si="23"/>
        <v>1789</v>
      </c>
      <c r="E93" s="7">
        <v>42</v>
      </c>
      <c r="F93" s="7">
        <v>10</v>
      </c>
      <c r="G93" s="7">
        <f t="shared" si="24"/>
        <v>52</v>
      </c>
      <c r="H93" s="7">
        <v>15</v>
      </c>
      <c r="I93" s="7">
        <v>4</v>
      </c>
      <c r="J93" s="7">
        <f t="shared" si="25"/>
        <v>19</v>
      </c>
      <c r="K93" s="7">
        <f t="shared" si="29"/>
        <v>1383</v>
      </c>
      <c r="L93" s="7">
        <f t="shared" si="30"/>
        <v>477</v>
      </c>
      <c r="M93" s="7">
        <f t="shared" si="28"/>
        <v>1860</v>
      </c>
      <c r="N93" s="9" t="s">
        <v>202</v>
      </c>
    </row>
    <row r="94" spans="1:14" ht="24.75" customHeight="1" x14ac:dyDescent="0.2">
      <c r="A94" s="13" t="s">
        <v>203</v>
      </c>
      <c r="B94" s="14">
        <v>719</v>
      </c>
      <c r="C94" s="14">
        <v>198</v>
      </c>
      <c r="D94" s="14">
        <f t="shared" si="23"/>
        <v>917</v>
      </c>
      <c r="E94" s="14">
        <v>15</v>
      </c>
      <c r="F94" s="14">
        <v>6</v>
      </c>
      <c r="G94" s="14">
        <f t="shared" si="24"/>
        <v>21</v>
      </c>
      <c r="H94" s="14">
        <v>3</v>
      </c>
      <c r="I94" s="14">
        <v>0</v>
      </c>
      <c r="J94" s="14">
        <f t="shared" si="25"/>
        <v>3</v>
      </c>
      <c r="K94" s="14">
        <f t="shared" si="29"/>
        <v>737</v>
      </c>
      <c r="L94" s="14">
        <f t="shared" si="30"/>
        <v>204</v>
      </c>
      <c r="M94" s="14">
        <f t="shared" si="28"/>
        <v>941</v>
      </c>
      <c r="N94" s="15" t="s">
        <v>204</v>
      </c>
    </row>
    <row r="95" spans="1:14" ht="24.75" customHeight="1" x14ac:dyDescent="0.2">
      <c r="A95" s="13" t="s">
        <v>206</v>
      </c>
      <c r="B95" s="14">
        <v>294</v>
      </c>
      <c r="C95" s="14">
        <v>118</v>
      </c>
      <c r="D95" s="14">
        <f t="shared" si="23"/>
        <v>412</v>
      </c>
      <c r="E95" s="14">
        <v>5</v>
      </c>
      <c r="F95" s="14">
        <v>9</v>
      </c>
      <c r="G95" s="14">
        <f t="shared" si="24"/>
        <v>14</v>
      </c>
      <c r="H95" s="14">
        <v>14</v>
      </c>
      <c r="I95" s="14">
        <v>1</v>
      </c>
      <c r="J95" s="14">
        <f t="shared" si="25"/>
        <v>15</v>
      </c>
      <c r="K95" s="14">
        <f t="shared" si="29"/>
        <v>313</v>
      </c>
      <c r="L95" s="14">
        <f t="shared" si="30"/>
        <v>128</v>
      </c>
      <c r="M95" s="14">
        <f t="shared" si="28"/>
        <v>441</v>
      </c>
      <c r="N95" s="15" t="s">
        <v>207</v>
      </c>
    </row>
    <row r="96" spans="1:14" ht="24.75" customHeight="1" x14ac:dyDescent="0.2">
      <c r="A96" s="13" t="s">
        <v>208</v>
      </c>
      <c r="B96" s="14">
        <v>396</v>
      </c>
      <c r="C96" s="14">
        <v>174</v>
      </c>
      <c r="D96" s="14">
        <f t="shared" si="23"/>
        <v>570</v>
      </c>
      <c r="E96" s="14">
        <v>9</v>
      </c>
      <c r="F96" s="14">
        <v>4</v>
      </c>
      <c r="G96" s="14">
        <f t="shared" si="24"/>
        <v>13</v>
      </c>
      <c r="H96" s="14">
        <v>3</v>
      </c>
      <c r="I96" s="14">
        <v>1</v>
      </c>
      <c r="J96" s="14">
        <f t="shared" si="25"/>
        <v>4</v>
      </c>
      <c r="K96" s="14">
        <f t="shared" si="29"/>
        <v>408</v>
      </c>
      <c r="L96" s="14">
        <f t="shared" si="30"/>
        <v>179</v>
      </c>
      <c r="M96" s="14">
        <f t="shared" si="28"/>
        <v>587</v>
      </c>
      <c r="N96" s="15" t="s">
        <v>209</v>
      </c>
    </row>
    <row r="97" spans="1:14" ht="24.75" customHeight="1" x14ac:dyDescent="0.2">
      <c r="A97" s="13" t="s">
        <v>1442</v>
      </c>
      <c r="B97" s="14">
        <f t="shared" ref="B97:M97" si="31">SUM(B61:B77,B93:B96)</f>
        <v>16825</v>
      </c>
      <c r="C97" s="14">
        <f t="shared" si="31"/>
        <v>6844</v>
      </c>
      <c r="D97" s="14">
        <f t="shared" si="31"/>
        <v>23669</v>
      </c>
      <c r="E97" s="14">
        <f t="shared" si="31"/>
        <v>424</v>
      </c>
      <c r="F97" s="14">
        <f t="shared" si="31"/>
        <v>208</v>
      </c>
      <c r="G97" s="14">
        <f t="shared" si="31"/>
        <v>632</v>
      </c>
      <c r="H97" s="14">
        <f t="shared" si="31"/>
        <v>884</v>
      </c>
      <c r="I97" s="14">
        <f t="shared" si="31"/>
        <v>304</v>
      </c>
      <c r="J97" s="14">
        <f t="shared" si="31"/>
        <v>1188</v>
      </c>
      <c r="K97" s="14">
        <f t="shared" si="31"/>
        <v>18133</v>
      </c>
      <c r="L97" s="14">
        <f t="shared" si="31"/>
        <v>7356</v>
      </c>
      <c r="M97" s="14">
        <f t="shared" si="31"/>
        <v>25489</v>
      </c>
      <c r="N97" s="15" t="s">
        <v>105</v>
      </c>
    </row>
    <row r="98" spans="1:14" ht="24.75" customHeight="1" x14ac:dyDescent="0.2">
      <c r="A98" s="13" t="s">
        <v>214</v>
      </c>
      <c r="B98" s="14">
        <v>20</v>
      </c>
      <c r="C98" s="14">
        <v>2</v>
      </c>
      <c r="D98" s="14">
        <f t="shared" si="23"/>
        <v>22</v>
      </c>
      <c r="E98" s="14">
        <v>0</v>
      </c>
      <c r="F98" s="14">
        <v>0</v>
      </c>
      <c r="G98" s="14">
        <f t="shared" si="24"/>
        <v>0</v>
      </c>
      <c r="H98" s="14">
        <v>0</v>
      </c>
      <c r="I98" s="14">
        <v>0</v>
      </c>
      <c r="J98" s="14">
        <f t="shared" si="25"/>
        <v>0</v>
      </c>
      <c r="K98" s="14">
        <f>SUM(H98,E98,B98)</f>
        <v>20</v>
      </c>
      <c r="L98" s="14">
        <f>SUM(I98,F98,C98)</f>
        <v>2</v>
      </c>
      <c r="M98" s="14">
        <f>SUM(K98:L98)</f>
        <v>22</v>
      </c>
      <c r="N98" s="15" t="s">
        <v>350</v>
      </c>
    </row>
    <row r="99" spans="1:14" ht="24.75" customHeight="1" x14ac:dyDescent="0.2">
      <c r="A99" s="13" t="s">
        <v>215</v>
      </c>
      <c r="B99" s="14">
        <v>831</v>
      </c>
      <c r="C99" s="14">
        <v>213</v>
      </c>
      <c r="D99" s="14">
        <f t="shared" si="23"/>
        <v>1044</v>
      </c>
      <c r="E99" s="14">
        <v>10</v>
      </c>
      <c r="F99" s="14">
        <v>6</v>
      </c>
      <c r="G99" s="14">
        <f t="shared" si="24"/>
        <v>16</v>
      </c>
      <c r="H99" s="14">
        <v>58</v>
      </c>
      <c r="I99" s="14">
        <v>26</v>
      </c>
      <c r="J99" s="14">
        <f t="shared" si="25"/>
        <v>84</v>
      </c>
      <c r="K99" s="14">
        <f t="shared" ref="K99:L101" si="32">SUM(H99,E99,B99)</f>
        <v>899</v>
      </c>
      <c r="L99" s="14">
        <f t="shared" si="32"/>
        <v>245</v>
      </c>
      <c r="M99" s="14">
        <f>SUM(K99:L99)</f>
        <v>1144</v>
      </c>
      <c r="N99" s="15" t="s">
        <v>352</v>
      </c>
    </row>
    <row r="100" spans="1:14" ht="24.75" customHeight="1" x14ac:dyDescent="0.2">
      <c r="A100" s="13" t="s">
        <v>216</v>
      </c>
      <c r="B100" s="14">
        <v>82</v>
      </c>
      <c r="C100" s="14">
        <v>15</v>
      </c>
      <c r="D100" s="14">
        <f t="shared" si="23"/>
        <v>97</v>
      </c>
      <c r="E100" s="14">
        <v>1</v>
      </c>
      <c r="F100" s="14">
        <v>0</v>
      </c>
      <c r="G100" s="14">
        <f t="shared" si="24"/>
        <v>1</v>
      </c>
      <c r="H100" s="14">
        <v>0</v>
      </c>
      <c r="I100" s="14">
        <v>0</v>
      </c>
      <c r="J100" s="14">
        <f t="shared" si="25"/>
        <v>0</v>
      </c>
      <c r="K100" s="14">
        <f t="shared" si="32"/>
        <v>83</v>
      </c>
      <c r="L100" s="14">
        <f t="shared" si="32"/>
        <v>15</v>
      </c>
      <c r="M100" s="14">
        <f t="shared" ref="M100:M102" si="33">SUM(K100:L100)</f>
        <v>98</v>
      </c>
      <c r="N100" s="15" t="s">
        <v>351</v>
      </c>
    </row>
    <row r="101" spans="1:14" ht="24.75" customHeight="1" x14ac:dyDescent="0.2">
      <c r="A101" s="13" t="s">
        <v>217</v>
      </c>
      <c r="B101" s="14">
        <v>226</v>
      </c>
      <c r="C101" s="14">
        <v>75</v>
      </c>
      <c r="D101" s="14">
        <f t="shared" si="23"/>
        <v>301</v>
      </c>
      <c r="E101" s="14">
        <v>5</v>
      </c>
      <c r="F101" s="14">
        <v>1</v>
      </c>
      <c r="G101" s="14">
        <f t="shared" si="24"/>
        <v>6</v>
      </c>
      <c r="H101" s="14">
        <v>3</v>
      </c>
      <c r="I101" s="14">
        <v>0</v>
      </c>
      <c r="J101" s="14">
        <f t="shared" si="25"/>
        <v>3</v>
      </c>
      <c r="K101" s="14">
        <f t="shared" si="32"/>
        <v>234</v>
      </c>
      <c r="L101" s="14">
        <f t="shared" si="32"/>
        <v>76</v>
      </c>
      <c r="M101" s="14">
        <f t="shared" si="33"/>
        <v>310</v>
      </c>
      <c r="N101" s="15" t="s">
        <v>353</v>
      </c>
    </row>
    <row r="102" spans="1:14" ht="24.75" customHeight="1" x14ac:dyDescent="0.2">
      <c r="A102" s="13" t="s">
        <v>218</v>
      </c>
      <c r="B102" s="14">
        <v>6024</v>
      </c>
      <c r="C102" s="14">
        <v>1280</v>
      </c>
      <c r="D102" s="14">
        <f t="shared" si="23"/>
        <v>7304</v>
      </c>
      <c r="E102" s="14">
        <v>64</v>
      </c>
      <c r="F102" s="14">
        <v>16</v>
      </c>
      <c r="G102" s="14">
        <f t="shared" si="24"/>
        <v>80</v>
      </c>
      <c r="H102" s="14">
        <v>279</v>
      </c>
      <c r="I102" s="14">
        <v>96</v>
      </c>
      <c r="J102" s="14">
        <f t="shared" si="25"/>
        <v>375</v>
      </c>
      <c r="K102" s="14">
        <f>SUM(H102,E102,B102)</f>
        <v>6367</v>
      </c>
      <c r="L102" s="14">
        <f>SUM(I102,F102,C102)</f>
        <v>1392</v>
      </c>
      <c r="M102" s="14">
        <f t="shared" si="33"/>
        <v>7759</v>
      </c>
      <c r="N102" s="15" t="s">
        <v>219</v>
      </c>
    </row>
    <row r="103" spans="1:14" ht="24.75" customHeight="1" thickBot="1" x14ac:dyDescent="0.25">
      <c r="A103" s="16" t="s">
        <v>61</v>
      </c>
      <c r="B103" s="17">
        <f>SUM(B97:B102)</f>
        <v>24008</v>
      </c>
      <c r="C103" s="17">
        <f t="shared" ref="C103:M103" si="34">SUM(C97:C102)</f>
        <v>8429</v>
      </c>
      <c r="D103" s="17">
        <f t="shared" si="34"/>
        <v>32437</v>
      </c>
      <c r="E103" s="17">
        <f t="shared" si="34"/>
        <v>504</v>
      </c>
      <c r="F103" s="17">
        <f t="shared" si="34"/>
        <v>231</v>
      </c>
      <c r="G103" s="17">
        <f t="shared" si="34"/>
        <v>735</v>
      </c>
      <c r="H103" s="17">
        <f t="shared" si="34"/>
        <v>1224</v>
      </c>
      <c r="I103" s="17">
        <f t="shared" si="34"/>
        <v>426</v>
      </c>
      <c r="J103" s="17">
        <f t="shared" si="34"/>
        <v>1650</v>
      </c>
      <c r="K103" s="17">
        <f t="shared" si="34"/>
        <v>25736</v>
      </c>
      <c r="L103" s="17">
        <f t="shared" si="34"/>
        <v>9086</v>
      </c>
      <c r="M103" s="17">
        <f t="shared" si="34"/>
        <v>34822</v>
      </c>
      <c r="N103" s="18" t="s">
        <v>105</v>
      </c>
    </row>
    <row r="104" spans="1:14" ht="24.75" customHeight="1" thickBot="1" x14ac:dyDescent="0.25">
      <c r="A104" s="19" t="s">
        <v>154</v>
      </c>
      <c r="B104" s="20">
        <f t="shared" ref="B104:M104" si="35">SUM(B103,B59)</f>
        <v>76354</v>
      </c>
      <c r="C104" s="20">
        <f t="shared" si="35"/>
        <v>39514</v>
      </c>
      <c r="D104" s="20">
        <f t="shared" si="35"/>
        <v>115868</v>
      </c>
      <c r="E104" s="20">
        <f t="shared" si="35"/>
        <v>6069</v>
      </c>
      <c r="F104" s="20">
        <f t="shared" si="35"/>
        <v>5052</v>
      </c>
      <c r="G104" s="20">
        <f t="shared" si="35"/>
        <v>11121</v>
      </c>
      <c r="H104" s="20">
        <f t="shared" si="35"/>
        <v>5143</v>
      </c>
      <c r="I104" s="20">
        <f t="shared" si="35"/>
        <v>2730</v>
      </c>
      <c r="J104" s="20">
        <f t="shared" si="35"/>
        <v>7873</v>
      </c>
      <c r="K104" s="20">
        <f t="shared" si="35"/>
        <v>87566</v>
      </c>
      <c r="L104" s="20">
        <f t="shared" si="35"/>
        <v>47296</v>
      </c>
      <c r="M104" s="20">
        <f t="shared" si="35"/>
        <v>134862</v>
      </c>
      <c r="N104" s="21" t="s">
        <v>7</v>
      </c>
    </row>
    <row r="105" spans="1:14" ht="15" thickTop="1" x14ac:dyDescent="0.2"/>
    <row r="107" spans="1:14" s="76" customFormat="1" x14ac:dyDescent="0.2"/>
    <row r="108" spans="1:14" s="76" customFormat="1" x14ac:dyDescent="0.2"/>
    <row r="109" spans="1:14" s="76" customFormat="1" x14ac:dyDescent="0.2"/>
    <row r="110" spans="1:14" s="76" customFormat="1" x14ac:dyDescent="0.2"/>
    <row r="111" spans="1:14" s="76" customFormat="1" x14ac:dyDescent="0.2"/>
    <row r="112" spans="1:14" s="76" customFormat="1" x14ac:dyDescent="0.2"/>
    <row r="113" spans="1:14" s="76" customFormat="1" x14ac:dyDescent="0.2"/>
    <row r="114" spans="1:14" s="76" customFormat="1" x14ac:dyDescent="0.2"/>
    <row r="115" spans="1:14" s="76" customFormat="1" x14ac:dyDescent="0.2"/>
    <row r="116" spans="1:14" s="76" customFormat="1" x14ac:dyDescent="0.2"/>
    <row r="117" spans="1:14" s="76" customFormat="1" x14ac:dyDescent="0.2"/>
    <row r="118" spans="1:14" s="76" customFormat="1" x14ac:dyDescent="0.2"/>
    <row r="119" spans="1:14" s="76" customFormat="1" x14ac:dyDescent="0.2"/>
    <row r="120" spans="1:14" s="76" customFormat="1" x14ac:dyDescent="0.2"/>
    <row r="121" spans="1:14" s="76" customFormat="1" x14ac:dyDescent="0.2"/>
    <row r="122" spans="1:14" s="76" customFormat="1" x14ac:dyDescent="0.2"/>
    <row r="125" spans="1:14" s="76" customFormat="1" x14ac:dyDescent="0.2"/>
    <row r="127" spans="1:14" s="1" customFormat="1" x14ac:dyDescent="0.2"/>
    <row r="128" spans="1:14" ht="27" customHeight="1" x14ac:dyDescent="0.25">
      <c r="A128" s="114" t="s">
        <v>323</v>
      </c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</row>
    <row r="129" spans="1:14" ht="39" customHeight="1" x14ac:dyDescent="0.25">
      <c r="A129" s="114" t="s">
        <v>324</v>
      </c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</row>
    <row r="130" spans="1:14" ht="24.75" customHeight="1" thickBot="1" x14ac:dyDescent="0.3">
      <c r="A130" s="4" t="s">
        <v>248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3" t="s">
        <v>249</v>
      </c>
    </row>
    <row r="131" spans="1:14" ht="16.5" thickTop="1" x14ac:dyDescent="0.25">
      <c r="A131" s="111" t="s">
        <v>150</v>
      </c>
      <c r="B131" s="110" t="s">
        <v>96</v>
      </c>
      <c r="C131" s="110"/>
      <c r="D131" s="110"/>
      <c r="E131" s="110" t="s">
        <v>97</v>
      </c>
      <c r="F131" s="110"/>
      <c r="G131" s="110"/>
      <c r="H131" s="110" t="s">
        <v>98</v>
      </c>
      <c r="I131" s="110"/>
      <c r="J131" s="110"/>
      <c r="K131" s="110" t="s">
        <v>10</v>
      </c>
      <c r="L131" s="110"/>
      <c r="M131" s="110"/>
      <c r="N131" s="111" t="s">
        <v>157</v>
      </c>
    </row>
    <row r="132" spans="1:14" ht="15.75" x14ac:dyDescent="0.25">
      <c r="A132" s="112"/>
      <c r="B132" s="109" t="s">
        <v>99</v>
      </c>
      <c r="C132" s="109"/>
      <c r="D132" s="109"/>
      <c r="E132" s="109" t="s">
        <v>100</v>
      </c>
      <c r="F132" s="109"/>
      <c r="G132" s="109"/>
      <c r="H132" s="109" t="s">
        <v>101</v>
      </c>
      <c r="I132" s="109"/>
      <c r="J132" s="109"/>
      <c r="K132" s="109" t="s">
        <v>7</v>
      </c>
      <c r="L132" s="109"/>
      <c r="M132" s="109"/>
      <c r="N132" s="112"/>
    </row>
    <row r="133" spans="1:14" ht="15.75" x14ac:dyDescent="0.25">
      <c r="A133" s="112"/>
      <c r="B133" s="5" t="s">
        <v>8</v>
      </c>
      <c r="C133" s="5" t="s">
        <v>9</v>
      </c>
      <c r="D133" s="5" t="s">
        <v>10</v>
      </c>
      <c r="E133" s="5" t="s">
        <v>8</v>
      </c>
      <c r="F133" s="5" t="s">
        <v>9</v>
      </c>
      <c r="G133" s="5" t="s">
        <v>10</v>
      </c>
      <c r="H133" s="5" t="s">
        <v>8</v>
      </c>
      <c r="I133" s="5" t="s">
        <v>67</v>
      </c>
      <c r="J133" s="5" t="s">
        <v>10</v>
      </c>
      <c r="K133" s="5" t="s">
        <v>8</v>
      </c>
      <c r="L133" s="5" t="s">
        <v>9</v>
      </c>
      <c r="M133" s="5" t="s">
        <v>3</v>
      </c>
      <c r="N133" s="112"/>
    </row>
    <row r="134" spans="1:14" ht="16.5" thickBot="1" x14ac:dyDescent="0.3">
      <c r="A134" s="113"/>
      <c r="B134" s="6" t="s">
        <v>11</v>
      </c>
      <c r="C134" s="6" t="s">
        <v>12</v>
      </c>
      <c r="D134" s="6" t="s">
        <v>7</v>
      </c>
      <c r="E134" s="6" t="s">
        <v>11</v>
      </c>
      <c r="F134" s="6" t="s">
        <v>12</v>
      </c>
      <c r="G134" s="6" t="s">
        <v>7</v>
      </c>
      <c r="H134" s="6" t="s">
        <v>11</v>
      </c>
      <c r="I134" s="6" t="s">
        <v>12</v>
      </c>
      <c r="J134" s="6" t="s">
        <v>7</v>
      </c>
      <c r="K134" s="6" t="s">
        <v>11</v>
      </c>
      <c r="L134" s="6" t="s">
        <v>12</v>
      </c>
      <c r="M134" s="6" t="s">
        <v>7</v>
      </c>
      <c r="N134" s="113"/>
    </row>
    <row r="135" spans="1:14" ht="21.75" customHeight="1" x14ac:dyDescent="0.2">
      <c r="A135" s="8" t="s">
        <v>13</v>
      </c>
      <c r="B135" s="7"/>
      <c r="C135" s="7"/>
      <c r="D135" s="7"/>
      <c r="E135" s="7"/>
      <c r="F135" s="7"/>
      <c r="G135" s="7"/>
      <c r="H135" s="7"/>
      <c r="I135" s="7"/>
      <c r="J135" s="7"/>
      <c r="K135" s="9"/>
      <c r="L135" s="8"/>
      <c r="M135" s="7"/>
      <c r="N135" s="9" t="s">
        <v>103</v>
      </c>
    </row>
    <row r="136" spans="1:14" ht="21.75" customHeight="1" x14ac:dyDescent="0.2">
      <c r="A136" s="13" t="s">
        <v>158</v>
      </c>
      <c r="B136" s="14">
        <v>0</v>
      </c>
      <c r="C136" s="14">
        <v>5</v>
      </c>
      <c r="D136" s="14">
        <f>SUM(B136:C136)</f>
        <v>5</v>
      </c>
      <c r="E136" s="14">
        <v>0</v>
      </c>
      <c r="F136" s="14">
        <v>0</v>
      </c>
      <c r="G136" s="14">
        <f>SUM(E136:F136)</f>
        <v>0</v>
      </c>
      <c r="H136" s="14">
        <v>1</v>
      </c>
      <c r="I136" s="14">
        <v>1</v>
      </c>
      <c r="J136" s="14">
        <f>SUM(H136:I136)</f>
        <v>2</v>
      </c>
      <c r="K136" s="14">
        <f>SUM(H136,E136,B136)</f>
        <v>1</v>
      </c>
      <c r="L136" s="14">
        <f>SUM(I136,F136,C136)</f>
        <v>6</v>
      </c>
      <c r="M136" s="14">
        <f>SUM(K136:L136)</f>
        <v>7</v>
      </c>
      <c r="N136" s="15" t="s">
        <v>159</v>
      </c>
    </row>
    <row r="137" spans="1:14" ht="21.75" customHeight="1" x14ac:dyDescent="0.2">
      <c r="A137" s="13" t="s">
        <v>166</v>
      </c>
      <c r="B137" s="14">
        <v>2</v>
      </c>
      <c r="C137" s="14">
        <v>1</v>
      </c>
      <c r="D137" s="14">
        <f t="shared" ref="D137:D141" si="36">SUM(B137:C137)</f>
        <v>3</v>
      </c>
      <c r="E137" s="14">
        <v>0</v>
      </c>
      <c r="F137" s="14">
        <v>0</v>
      </c>
      <c r="G137" s="14">
        <f t="shared" ref="G137:G141" si="37">SUM(E137:F137)</f>
        <v>0</v>
      </c>
      <c r="H137" s="14">
        <v>0</v>
      </c>
      <c r="I137" s="14">
        <v>0</v>
      </c>
      <c r="J137" s="14">
        <f t="shared" ref="J137:J141" si="38">SUM(H137:I137)</f>
        <v>0</v>
      </c>
      <c r="K137" s="14">
        <f t="shared" ref="K137:K141" si="39">SUM(H137,E137,B137)</f>
        <v>2</v>
      </c>
      <c r="L137" s="14">
        <f t="shared" ref="L137:L141" si="40">SUM(I137,F137,C137)</f>
        <v>1</v>
      </c>
      <c r="M137" s="14">
        <f t="shared" ref="M137:M141" si="41">SUM(K137:L137)</f>
        <v>3</v>
      </c>
      <c r="N137" s="15" t="s">
        <v>167</v>
      </c>
    </row>
    <row r="138" spans="1:14" ht="21.75" customHeight="1" x14ac:dyDescent="0.2">
      <c r="A138" s="13" t="s">
        <v>203</v>
      </c>
      <c r="B138" s="14">
        <v>1</v>
      </c>
      <c r="C138" s="14">
        <v>0</v>
      </c>
      <c r="D138" s="14">
        <f t="shared" si="36"/>
        <v>1</v>
      </c>
      <c r="E138" s="14">
        <v>0</v>
      </c>
      <c r="F138" s="14">
        <v>0</v>
      </c>
      <c r="G138" s="14">
        <f t="shared" si="37"/>
        <v>0</v>
      </c>
      <c r="H138" s="14">
        <v>0</v>
      </c>
      <c r="I138" s="14">
        <v>0</v>
      </c>
      <c r="J138" s="14">
        <f t="shared" si="38"/>
        <v>0</v>
      </c>
      <c r="K138" s="14">
        <f t="shared" si="39"/>
        <v>1</v>
      </c>
      <c r="L138" s="14">
        <f t="shared" si="40"/>
        <v>0</v>
      </c>
      <c r="M138" s="14">
        <f t="shared" si="41"/>
        <v>1</v>
      </c>
      <c r="N138" s="15" t="s">
        <v>182</v>
      </c>
    </row>
    <row r="139" spans="1:14" ht="21.75" customHeight="1" x14ac:dyDescent="0.2">
      <c r="A139" s="13" t="s">
        <v>215</v>
      </c>
      <c r="B139" s="14">
        <v>4</v>
      </c>
      <c r="C139" s="14">
        <v>2</v>
      </c>
      <c r="D139" s="14">
        <f t="shared" si="36"/>
        <v>6</v>
      </c>
      <c r="E139" s="14">
        <v>0</v>
      </c>
      <c r="F139" s="14">
        <v>0</v>
      </c>
      <c r="G139" s="14">
        <f t="shared" si="37"/>
        <v>0</v>
      </c>
      <c r="H139" s="14">
        <v>2</v>
      </c>
      <c r="I139" s="14">
        <v>1</v>
      </c>
      <c r="J139" s="14">
        <f t="shared" si="38"/>
        <v>3</v>
      </c>
      <c r="K139" s="14">
        <f t="shared" si="39"/>
        <v>6</v>
      </c>
      <c r="L139" s="14">
        <f t="shared" si="40"/>
        <v>3</v>
      </c>
      <c r="M139" s="14">
        <f t="shared" si="41"/>
        <v>9</v>
      </c>
      <c r="N139" s="15" t="s">
        <v>352</v>
      </c>
    </row>
    <row r="140" spans="1:14" ht="21.75" customHeight="1" x14ac:dyDescent="0.2">
      <c r="A140" s="13" t="s">
        <v>218</v>
      </c>
      <c r="B140" s="14">
        <v>2</v>
      </c>
      <c r="C140" s="14">
        <v>0</v>
      </c>
      <c r="D140" s="14">
        <f t="shared" si="36"/>
        <v>2</v>
      </c>
      <c r="E140" s="14">
        <v>0</v>
      </c>
      <c r="F140" s="14">
        <v>0</v>
      </c>
      <c r="G140" s="14">
        <f t="shared" si="37"/>
        <v>0</v>
      </c>
      <c r="H140" s="14">
        <v>2</v>
      </c>
      <c r="I140" s="14">
        <v>1</v>
      </c>
      <c r="J140" s="14">
        <f t="shared" si="38"/>
        <v>3</v>
      </c>
      <c r="K140" s="14">
        <f t="shared" si="39"/>
        <v>4</v>
      </c>
      <c r="L140" s="14">
        <f t="shared" si="40"/>
        <v>1</v>
      </c>
      <c r="M140" s="14">
        <f t="shared" si="41"/>
        <v>5</v>
      </c>
      <c r="N140" s="15" t="s">
        <v>219</v>
      </c>
    </row>
    <row r="141" spans="1:14" ht="21.75" customHeight="1" x14ac:dyDescent="0.2">
      <c r="A141" s="13" t="s">
        <v>56</v>
      </c>
      <c r="B141" s="14">
        <f>SUM(B136:B140)</f>
        <v>9</v>
      </c>
      <c r="C141" s="14">
        <f t="shared" ref="C141:I141" si="42">SUM(C136:C140)</f>
        <v>8</v>
      </c>
      <c r="D141" s="14">
        <f t="shared" si="36"/>
        <v>17</v>
      </c>
      <c r="E141" s="14">
        <f t="shared" si="42"/>
        <v>0</v>
      </c>
      <c r="F141" s="14">
        <f t="shared" si="42"/>
        <v>0</v>
      </c>
      <c r="G141" s="14">
        <f t="shared" si="37"/>
        <v>0</v>
      </c>
      <c r="H141" s="14">
        <f t="shared" si="42"/>
        <v>5</v>
      </c>
      <c r="I141" s="14">
        <f t="shared" si="42"/>
        <v>3</v>
      </c>
      <c r="J141" s="14">
        <f t="shared" si="38"/>
        <v>8</v>
      </c>
      <c r="K141" s="14">
        <f t="shared" si="39"/>
        <v>14</v>
      </c>
      <c r="L141" s="14">
        <f t="shared" si="40"/>
        <v>11</v>
      </c>
      <c r="M141" s="14">
        <f t="shared" si="41"/>
        <v>25</v>
      </c>
      <c r="N141" s="15" t="s">
        <v>57</v>
      </c>
    </row>
    <row r="142" spans="1:14" ht="21.75" customHeight="1" x14ac:dyDescent="0.2">
      <c r="A142" s="13" t="s">
        <v>58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5" t="s">
        <v>59</v>
      </c>
    </row>
    <row r="143" spans="1:14" ht="21.75" customHeight="1" x14ac:dyDescent="0.2">
      <c r="A143" s="13" t="s">
        <v>158</v>
      </c>
      <c r="B143" s="14">
        <v>2</v>
      </c>
      <c r="C143" s="14">
        <v>1</v>
      </c>
      <c r="D143" s="14">
        <f>SUM(B143:C143)</f>
        <v>3</v>
      </c>
      <c r="E143" s="14">
        <v>0</v>
      </c>
      <c r="F143" s="14">
        <v>0</v>
      </c>
      <c r="G143" s="14">
        <f>SUM(E143:F143)</f>
        <v>0</v>
      </c>
      <c r="H143" s="14">
        <v>0</v>
      </c>
      <c r="I143" s="14">
        <v>0</v>
      </c>
      <c r="J143" s="14">
        <f>SUM(H143:I143)</f>
        <v>0</v>
      </c>
      <c r="K143" s="14">
        <f>SUM(H143,E143,B143)</f>
        <v>2</v>
      </c>
      <c r="L143" s="14">
        <f>SUM(I143,F143,C143)</f>
        <v>1</v>
      </c>
      <c r="M143" s="14">
        <f>SUM(K143:L143)</f>
        <v>3</v>
      </c>
      <c r="N143" s="15" t="s">
        <v>159</v>
      </c>
    </row>
    <row r="144" spans="1:14" ht="21.75" customHeight="1" x14ac:dyDescent="0.2">
      <c r="A144" s="13" t="s">
        <v>166</v>
      </c>
      <c r="B144" s="14">
        <v>1</v>
      </c>
      <c r="C144" s="14">
        <v>0</v>
      </c>
      <c r="D144" s="14">
        <f t="shared" ref="D144:D145" si="43">SUM(B144:C144)</f>
        <v>1</v>
      </c>
      <c r="E144" s="14">
        <v>0</v>
      </c>
      <c r="F144" s="14">
        <v>0</v>
      </c>
      <c r="G144" s="14">
        <f t="shared" ref="G144:G146" si="44">SUM(E144:F144)</f>
        <v>0</v>
      </c>
      <c r="H144" s="14">
        <v>0</v>
      </c>
      <c r="I144" s="14">
        <v>0</v>
      </c>
      <c r="J144" s="14">
        <f t="shared" ref="J144:J146" si="45">SUM(H144:I144)</f>
        <v>0</v>
      </c>
      <c r="K144" s="14">
        <f t="shared" ref="K144:K145" si="46">SUM(H144,E144,B144)</f>
        <v>1</v>
      </c>
      <c r="L144" s="14">
        <f t="shared" ref="L144:L145" si="47">SUM(I144,F144,C144)</f>
        <v>0</v>
      </c>
      <c r="M144" s="14">
        <f>SUM(K144:L144)</f>
        <v>1</v>
      </c>
      <c r="N144" s="15" t="s">
        <v>167</v>
      </c>
    </row>
    <row r="145" spans="1:14" ht="21.75" customHeight="1" x14ac:dyDescent="0.2">
      <c r="A145" s="13" t="s">
        <v>218</v>
      </c>
      <c r="B145" s="14">
        <v>3</v>
      </c>
      <c r="C145" s="14">
        <v>0</v>
      </c>
      <c r="D145" s="14">
        <f t="shared" si="43"/>
        <v>3</v>
      </c>
      <c r="E145" s="14">
        <v>0</v>
      </c>
      <c r="F145" s="14">
        <v>0</v>
      </c>
      <c r="G145" s="14">
        <f t="shared" si="44"/>
        <v>0</v>
      </c>
      <c r="H145" s="14">
        <v>0</v>
      </c>
      <c r="I145" s="14">
        <v>0</v>
      </c>
      <c r="J145" s="14">
        <f t="shared" si="45"/>
        <v>0</v>
      </c>
      <c r="K145" s="14">
        <f t="shared" si="46"/>
        <v>3</v>
      </c>
      <c r="L145" s="14">
        <f t="shared" si="47"/>
        <v>0</v>
      </c>
      <c r="M145" s="14">
        <f t="shared" ref="M145" si="48">SUM(D145,G145,J145)</f>
        <v>3</v>
      </c>
      <c r="N145" s="15" t="s">
        <v>57</v>
      </c>
    </row>
    <row r="146" spans="1:14" ht="21.75" customHeight="1" thickBot="1" x14ac:dyDescent="0.25">
      <c r="A146" s="13" t="s">
        <v>61</v>
      </c>
      <c r="B146" s="14">
        <f>SUM(B143:B145)</f>
        <v>6</v>
      </c>
      <c r="C146" s="14">
        <f t="shared" ref="C146:M146" si="49">SUM(C143:C145)</f>
        <v>1</v>
      </c>
      <c r="D146" s="14">
        <f>SUM(B146:C146)</f>
        <v>7</v>
      </c>
      <c r="E146" s="14">
        <f t="shared" si="49"/>
        <v>0</v>
      </c>
      <c r="F146" s="14">
        <f t="shared" si="49"/>
        <v>0</v>
      </c>
      <c r="G146" s="14">
        <f t="shared" si="44"/>
        <v>0</v>
      </c>
      <c r="H146" s="14">
        <f t="shared" si="49"/>
        <v>0</v>
      </c>
      <c r="I146" s="14">
        <f t="shared" si="49"/>
        <v>0</v>
      </c>
      <c r="J146" s="14">
        <f t="shared" si="45"/>
        <v>0</v>
      </c>
      <c r="K146" s="14">
        <f t="shared" si="49"/>
        <v>6</v>
      </c>
      <c r="L146" s="14">
        <f t="shared" si="49"/>
        <v>1</v>
      </c>
      <c r="M146" s="14">
        <f t="shared" si="49"/>
        <v>7</v>
      </c>
      <c r="N146" s="15" t="s">
        <v>105</v>
      </c>
    </row>
    <row r="147" spans="1:14" ht="21.75" customHeight="1" thickBot="1" x14ac:dyDescent="0.25">
      <c r="A147" s="19" t="s">
        <v>154</v>
      </c>
      <c r="B147" s="20">
        <f>SUM(B141,B146)</f>
        <v>15</v>
      </c>
      <c r="C147" s="20">
        <f t="shared" ref="C147:M147" si="50">SUM(C141,C146)</f>
        <v>9</v>
      </c>
      <c r="D147" s="20">
        <f t="shared" si="50"/>
        <v>24</v>
      </c>
      <c r="E147" s="20">
        <f t="shared" si="50"/>
        <v>0</v>
      </c>
      <c r="F147" s="20">
        <f t="shared" si="50"/>
        <v>0</v>
      </c>
      <c r="G147" s="20">
        <f t="shared" si="50"/>
        <v>0</v>
      </c>
      <c r="H147" s="20">
        <f t="shared" si="50"/>
        <v>5</v>
      </c>
      <c r="I147" s="20">
        <f t="shared" si="50"/>
        <v>3</v>
      </c>
      <c r="J147" s="20">
        <f t="shared" si="50"/>
        <v>8</v>
      </c>
      <c r="K147" s="20">
        <f t="shared" si="50"/>
        <v>20</v>
      </c>
      <c r="L147" s="20">
        <f t="shared" si="50"/>
        <v>12</v>
      </c>
      <c r="M147" s="20">
        <f t="shared" si="50"/>
        <v>32</v>
      </c>
      <c r="N147" s="21" t="s">
        <v>7</v>
      </c>
    </row>
    <row r="148" spans="1:14" ht="15" thickTop="1" x14ac:dyDescent="0.2"/>
  </sheetData>
  <mergeCells count="45">
    <mergeCell ref="A128:N128"/>
    <mergeCell ref="N89:N92"/>
    <mergeCell ref="B90:D90"/>
    <mergeCell ref="E90:G90"/>
    <mergeCell ref="H90:J90"/>
    <mergeCell ref="K90:M90"/>
    <mergeCell ref="A89:A92"/>
    <mergeCell ref="B89:D89"/>
    <mergeCell ref="E89:G89"/>
    <mergeCell ref="H89:J89"/>
    <mergeCell ref="K89:M89"/>
    <mergeCell ref="N45:N48"/>
    <mergeCell ref="B46:D46"/>
    <mergeCell ref="E46:G46"/>
    <mergeCell ref="H46:J46"/>
    <mergeCell ref="K46:M46"/>
    <mergeCell ref="A45:A48"/>
    <mergeCell ref="B45:D45"/>
    <mergeCell ref="H132:J132"/>
    <mergeCell ref="K132:M132"/>
    <mergeCell ref="A129:N129"/>
    <mergeCell ref="A131:A134"/>
    <mergeCell ref="B131:D131"/>
    <mergeCell ref="E131:G131"/>
    <mergeCell ref="H131:J131"/>
    <mergeCell ref="K131:M131"/>
    <mergeCell ref="N131:N134"/>
    <mergeCell ref="B132:D132"/>
    <mergeCell ref="E132:G132"/>
    <mergeCell ref="E45:G45"/>
    <mergeCell ref="H45:J45"/>
    <mergeCell ref="K45:M45"/>
    <mergeCell ref="A2:N2"/>
    <mergeCell ref="A4:A7"/>
    <mergeCell ref="B4:D4"/>
    <mergeCell ref="E4:G4"/>
    <mergeCell ref="H4:J4"/>
    <mergeCell ref="K4:M4"/>
    <mergeCell ref="N4:N7"/>
    <mergeCell ref="B5:D5"/>
    <mergeCell ref="B3:J3"/>
    <mergeCell ref="M3:N3"/>
    <mergeCell ref="E5:G5"/>
    <mergeCell ref="H5:J5"/>
    <mergeCell ref="K5:M5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1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47"/>
  <sheetViews>
    <sheetView rightToLeft="1" view="pageBreakPreview" topLeftCell="A25" zoomScale="73" zoomScaleNormal="85" zoomScaleSheetLayoutView="73" workbookViewId="0">
      <selection sqref="A1:K1"/>
    </sheetView>
  </sheetViews>
  <sheetFormatPr defaultRowHeight="14.25" x14ac:dyDescent="0.2"/>
  <cols>
    <col min="1" max="1" width="24.25" customWidth="1"/>
    <col min="2" max="10" width="10.25" customWidth="1"/>
    <col min="11" max="11" width="30.625" customWidth="1"/>
  </cols>
  <sheetData>
    <row r="1" spans="1:11" ht="21.75" customHeight="1" x14ac:dyDescent="0.2">
      <c r="A1" s="118" t="s">
        <v>564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2" customHeight="1" x14ac:dyDescent="0.25">
      <c r="A2" s="114" t="s">
        <v>565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.75" customHeight="1" thickBot="1" x14ac:dyDescent="0.3">
      <c r="A3" s="4" t="s">
        <v>1561</v>
      </c>
      <c r="K3" s="30" t="s">
        <v>1562</v>
      </c>
    </row>
    <row r="4" spans="1:11" ht="19.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1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4.2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30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30.75" customHeight="1" x14ac:dyDescent="0.2">
      <c r="A9" s="16" t="s">
        <v>36</v>
      </c>
      <c r="B9" s="17">
        <v>52</v>
      </c>
      <c r="C9" s="17">
        <v>16</v>
      </c>
      <c r="D9" s="17">
        <f>SUM(B9:C9)</f>
        <v>68</v>
      </c>
      <c r="E9" s="17">
        <v>0</v>
      </c>
      <c r="F9" s="17">
        <v>0</v>
      </c>
      <c r="G9" s="17">
        <f>SUM(E9:F9)</f>
        <v>0</v>
      </c>
      <c r="H9" s="17">
        <f t="shared" ref="H9:J10" si="0">SUM(B9,E9)</f>
        <v>52</v>
      </c>
      <c r="I9" s="17">
        <f t="shared" si="0"/>
        <v>16</v>
      </c>
      <c r="J9" s="17">
        <f t="shared" si="0"/>
        <v>68</v>
      </c>
      <c r="K9" s="18" t="s">
        <v>37</v>
      </c>
    </row>
    <row r="10" spans="1:11" ht="30.75" customHeight="1" thickBot="1" x14ac:dyDescent="0.25">
      <c r="A10" s="33" t="s">
        <v>375</v>
      </c>
      <c r="B10" s="34">
        <v>326</v>
      </c>
      <c r="C10" s="34">
        <v>152</v>
      </c>
      <c r="D10" s="34">
        <f>SUM(B10:C10)</f>
        <v>478</v>
      </c>
      <c r="E10" s="34">
        <v>0</v>
      </c>
      <c r="F10" s="34">
        <v>0</v>
      </c>
      <c r="G10" s="34">
        <f>SUM(E10:F10)</f>
        <v>0</v>
      </c>
      <c r="H10" s="34">
        <f t="shared" si="0"/>
        <v>326</v>
      </c>
      <c r="I10" s="34">
        <f t="shared" si="0"/>
        <v>152</v>
      </c>
      <c r="J10" s="34">
        <f t="shared" si="0"/>
        <v>478</v>
      </c>
      <c r="K10" s="35" t="s">
        <v>376</v>
      </c>
    </row>
    <row r="11" spans="1:11" ht="30.75" customHeight="1" thickBot="1" x14ac:dyDescent="0.25">
      <c r="A11" s="19" t="s">
        <v>261</v>
      </c>
      <c r="B11" s="20">
        <f t="shared" ref="B11:J11" si="1">SUM(B9:B10)</f>
        <v>378</v>
      </c>
      <c r="C11" s="20">
        <f t="shared" si="1"/>
        <v>168</v>
      </c>
      <c r="D11" s="20">
        <f t="shared" si="1"/>
        <v>546</v>
      </c>
      <c r="E11" s="20">
        <f t="shared" si="1"/>
        <v>0</v>
      </c>
      <c r="F11" s="20">
        <f t="shared" si="1"/>
        <v>0</v>
      </c>
      <c r="G11" s="20">
        <f t="shared" si="1"/>
        <v>0</v>
      </c>
      <c r="H11" s="20">
        <f t="shared" si="1"/>
        <v>378</v>
      </c>
      <c r="I11" s="20">
        <f t="shared" si="1"/>
        <v>168</v>
      </c>
      <c r="J11" s="20">
        <f t="shared" si="1"/>
        <v>546</v>
      </c>
      <c r="K11" s="21" t="s">
        <v>63</v>
      </c>
    </row>
    <row r="12" spans="1:11" ht="23.25" customHeight="1" thickTop="1" x14ac:dyDescent="0.2">
      <c r="A12" s="122"/>
      <c r="B12" s="122"/>
      <c r="C12" s="122"/>
      <c r="D12" s="122"/>
    </row>
    <row r="13" spans="1:11" ht="24" customHeight="1" x14ac:dyDescent="0.2">
      <c r="A13" s="118" t="s">
        <v>567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ht="39" customHeight="1" x14ac:dyDescent="0.25">
      <c r="A14" s="114" t="s">
        <v>568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1" ht="22.5" customHeight="1" thickBot="1" x14ac:dyDescent="0.3">
      <c r="A15" s="4" t="s">
        <v>1563</v>
      </c>
      <c r="K15" s="30" t="s">
        <v>566</v>
      </c>
    </row>
    <row r="16" spans="1:11" ht="22.5" customHeight="1" thickTop="1" x14ac:dyDescent="0.25">
      <c r="A16" s="111" t="s">
        <v>0</v>
      </c>
      <c r="B16" s="110" t="s">
        <v>1</v>
      </c>
      <c r="C16" s="110"/>
      <c r="D16" s="110"/>
      <c r="E16" s="110" t="s">
        <v>2</v>
      </c>
      <c r="F16" s="110"/>
      <c r="G16" s="110"/>
      <c r="H16" s="110" t="s">
        <v>3</v>
      </c>
      <c r="I16" s="110"/>
      <c r="J16" s="110"/>
      <c r="K16" s="111" t="s">
        <v>4</v>
      </c>
    </row>
    <row r="17" spans="1:11" ht="22.5" customHeight="1" x14ac:dyDescent="0.25">
      <c r="A17" s="112"/>
      <c r="B17" s="109" t="s">
        <v>5</v>
      </c>
      <c r="C17" s="109"/>
      <c r="D17" s="109"/>
      <c r="E17" s="109" t="s">
        <v>6</v>
      </c>
      <c r="F17" s="109"/>
      <c r="G17" s="109"/>
      <c r="H17" s="109" t="s">
        <v>7</v>
      </c>
      <c r="I17" s="109"/>
      <c r="J17" s="109"/>
      <c r="K17" s="112"/>
    </row>
    <row r="18" spans="1:11" ht="22.5" customHeight="1" x14ac:dyDescent="0.25">
      <c r="A18" s="112"/>
      <c r="B18" s="31" t="s">
        <v>8</v>
      </c>
      <c r="C18" s="31" t="s">
        <v>67</v>
      </c>
      <c r="D18" s="31" t="s">
        <v>10</v>
      </c>
      <c r="E18" s="31" t="s">
        <v>8</v>
      </c>
      <c r="F18" s="31" t="s">
        <v>67</v>
      </c>
      <c r="G18" s="31" t="s">
        <v>10</v>
      </c>
      <c r="H18" s="31" t="s">
        <v>8</v>
      </c>
      <c r="I18" s="31" t="s">
        <v>67</v>
      </c>
      <c r="J18" s="31" t="s">
        <v>10</v>
      </c>
      <c r="K18" s="112"/>
    </row>
    <row r="19" spans="1:11" ht="22.5" customHeight="1" thickBot="1" x14ac:dyDescent="0.3">
      <c r="A19" s="113"/>
      <c r="B19" s="6" t="s">
        <v>11</v>
      </c>
      <c r="C19" s="6" t="s">
        <v>12</v>
      </c>
      <c r="D19" s="6" t="s">
        <v>7</v>
      </c>
      <c r="E19" s="6" t="s">
        <v>11</v>
      </c>
      <c r="F19" s="6" t="s">
        <v>12</v>
      </c>
      <c r="G19" s="6" t="s">
        <v>7</v>
      </c>
      <c r="H19" s="6" t="s">
        <v>11</v>
      </c>
      <c r="I19" s="6" t="s">
        <v>12</v>
      </c>
      <c r="J19" s="6" t="s">
        <v>7</v>
      </c>
      <c r="K19" s="113"/>
    </row>
    <row r="20" spans="1:11" ht="22.5" customHeight="1" x14ac:dyDescent="0.2">
      <c r="A20" s="16" t="s">
        <v>13</v>
      </c>
      <c r="B20" s="17"/>
      <c r="C20" s="17"/>
      <c r="D20" s="17"/>
      <c r="E20" s="17"/>
      <c r="F20" s="17"/>
      <c r="G20" s="17"/>
      <c r="H20" s="17"/>
      <c r="I20" s="17"/>
      <c r="J20" s="17"/>
      <c r="K20" s="18" t="s">
        <v>14</v>
      </c>
    </row>
    <row r="21" spans="1:11" ht="22.5" customHeight="1" x14ac:dyDescent="0.2">
      <c r="A21" s="16" t="s">
        <v>36</v>
      </c>
      <c r="B21" s="17">
        <v>172</v>
      </c>
      <c r="C21" s="17">
        <v>62</v>
      </c>
      <c r="D21" s="17">
        <f>SUM(B21:C21)</f>
        <v>234</v>
      </c>
      <c r="E21" s="17">
        <v>0</v>
      </c>
      <c r="F21" s="17">
        <v>0</v>
      </c>
      <c r="G21" s="17">
        <f>SUM(E21:F21)</f>
        <v>0</v>
      </c>
      <c r="H21" s="17">
        <f t="shared" ref="H21:J22" si="2">SUM(B21,E21)</f>
        <v>172</v>
      </c>
      <c r="I21" s="17">
        <f t="shared" si="2"/>
        <v>62</v>
      </c>
      <c r="J21" s="17">
        <f t="shared" si="2"/>
        <v>234</v>
      </c>
      <c r="K21" s="18" t="s">
        <v>37</v>
      </c>
    </row>
    <row r="22" spans="1:11" ht="22.5" customHeight="1" thickBot="1" x14ac:dyDescent="0.25">
      <c r="A22" s="33" t="s">
        <v>375</v>
      </c>
      <c r="B22" s="34">
        <v>906</v>
      </c>
      <c r="C22" s="34">
        <v>460</v>
      </c>
      <c r="D22" s="34">
        <f>SUM(B22:C22)</f>
        <v>1366</v>
      </c>
      <c r="E22" s="34">
        <v>0</v>
      </c>
      <c r="F22" s="34">
        <v>0</v>
      </c>
      <c r="G22" s="34">
        <f>SUM(E22:F22)</f>
        <v>0</v>
      </c>
      <c r="H22" s="34">
        <f t="shared" si="2"/>
        <v>906</v>
      </c>
      <c r="I22" s="34">
        <f t="shared" si="2"/>
        <v>460</v>
      </c>
      <c r="J22" s="34">
        <f t="shared" si="2"/>
        <v>1366</v>
      </c>
      <c r="K22" s="35" t="s">
        <v>376</v>
      </c>
    </row>
    <row r="23" spans="1:11" ht="22.5" customHeight="1" thickBot="1" x14ac:dyDescent="0.25">
      <c r="A23" s="19" t="s">
        <v>261</v>
      </c>
      <c r="B23" s="20">
        <f t="shared" ref="B23:J23" si="3">SUM(B21:B22)</f>
        <v>1078</v>
      </c>
      <c r="C23" s="20">
        <f t="shared" si="3"/>
        <v>522</v>
      </c>
      <c r="D23" s="20">
        <f t="shared" si="3"/>
        <v>1600</v>
      </c>
      <c r="E23" s="20">
        <f t="shared" si="3"/>
        <v>0</v>
      </c>
      <c r="F23" s="20">
        <f t="shared" si="3"/>
        <v>0</v>
      </c>
      <c r="G23" s="20">
        <f t="shared" si="3"/>
        <v>0</v>
      </c>
      <c r="H23" s="20">
        <f t="shared" si="3"/>
        <v>1078</v>
      </c>
      <c r="I23" s="20">
        <f t="shared" si="3"/>
        <v>522</v>
      </c>
      <c r="J23" s="20">
        <f t="shared" si="3"/>
        <v>1600</v>
      </c>
      <c r="K23" s="21" t="s">
        <v>63</v>
      </c>
    </row>
    <row r="24" spans="1:11" ht="15" thickTop="1" x14ac:dyDescent="0.2"/>
    <row r="25" spans="1:11" s="87" customFormat="1" x14ac:dyDescent="0.2"/>
    <row r="26" spans="1:11" s="87" customFormat="1" x14ac:dyDescent="0.2"/>
    <row r="27" spans="1:11" s="87" customFormat="1" x14ac:dyDescent="0.2"/>
    <row r="28" spans="1:11" s="87" customFormat="1" x14ac:dyDescent="0.2"/>
    <row r="29" spans="1:11" s="87" customFormat="1" x14ac:dyDescent="0.2"/>
    <row r="30" spans="1:11" s="87" customFormat="1" x14ac:dyDescent="0.2"/>
    <row r="31" spans="1:11" s="87" customFormat="1" x14ac:dyDescent="0.2"/>
    <row r="32" spans="1:11" s="92" customFormat="1" x14ac:dyDescent="0.2"/>
    <row r="33" spans="1:11" s="92" customFormat="1" x14ac:dyDescent="0.2"/>
    <row r="34" spans="1:11" s="87" customFormat="1" x14ac:dyDescent="0.2"/>
    <row r="35" spans="1:11" ht="22.5" customHeight="1" x14ac:dyDescent="0.2">
      <c r="A35" s="118" t="s">
        <v>1517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45.75" customHeight="1" x14ac:dyDescent="0.25">
      <c r="A36" s="114" t="s">
        <v>1448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6.5" thickBot="1" x14ac:dyDescent="0.3">
      <c r="A37" s="4" t="s">
        <v>569</v>
      </c>
      <c r="K37" s="30" t="s">
        <v>570</v>
      </c>
    </row>
    <row r="38" spans="1:11" ht="21.75" customHeight="1" thickTop="1" x14ac:dyDescent="0.25">
      <c r="A38" s="111" t="s">
        <v>0</v>
      </c>
      <c r="B38" s="110" t="s">
        <v>1</v>
      </c>
      <c r="C38" s="110"/>
      <c r="D38" s="110"/>
      <c r="E38" s="110" t="s">
        <v>2</v>
      </c>
      <c r="F38" s="110"/>
      <c r="G38" s="110"/>
      <c r="H38" s="110" t="s">
        <v>3</v>
      </c>
      <c r="I38" s="110"/>
      <c r="J38" s="110"/>
      <c r="K38" s="111" t="s">
        <v>4</v>
      </c>
    </row>
    <row r="39" spans="1:11" ht="20.25" customHeight="1" x14ac:dyDescent="0.25">
      <c r="A39" s="112"/>
      <c r="B39" s="109" t="s">
        <v>5</v>
      </c>
      <c r="C39" s="109"/>
      <c r="D39" s="109"/>
      <c r="E39" s="109" t="s">
        <v>6</v>
      </c>
      <c r="F39" s="109"/>
      <c r="G39" s="109"/>
      <c r="H39" s="109" t="s">
        <v>7</v>
      </c>
      <c r="I39" s="109"/>
      <c r="J39" s="109"/>
      <c r="K39" s="112"/>
    </row>
    <row r="40" spans="1:11" ht="21" customHeight="1" x14ac:dyDescent="0.25">
      <c r="A40" s="112"/>
      <c r="B40" s="31" t="s">
        <v>8</v>
      </c>
      <c r="C40" s="31" t="s">
        <v>67</v>
      </c>
      <c r="D40" s="31" t="s">
        <v>10</v>
      </c>
      <c r="E40" s="31" t="s">
        <v>8</v>
      </c>
      <c r="F40" s="31" t="s">
        <v>67</v>
      </c>
      <c r="G40" s="31" t="s">
        <v>10</v>
      </c>
      <c r="H40" s="31" t="s">
        <v>8</v>
      </c>
      <c r="I40" s="31" t="s">
        <v>67</v>
      </c>
      <c r="J40" s="31" t="s">
        <v>10</v>
      </c>
      <c r="K40" s="112"/>
    </row>
    <row r="41" spans="1:11" ht="23.25" customHeight="1" thickBot="1" x14ac:dyDescent="0.3">
      <c r="A41" s="113"/>
      <c r="B41" s="6" t="s">
        <v>11</v>
      </c>
      <c r="C41" s="6" t="s">
        <v>12</v>
      </c>
      <c r="D41" s="6" t="s">
        <v>7</v>
      </c>
      <c r="E41" s="6" t="s">
        <v>11</v>
      </c>
      <c r="F41" s="6" t="s">
        <v>12</v>
      </c>
      <c r="G41" s="6" t="s">
        <v>7</v>
      </c>
      <c r="H41" s="6" t="s">
        <v>11</v>
      </c>
      <c r="I41" s="6" t="s">
        <v>12</v>
      </c>
      <c r="J41" s="6" t="s">
        <v>7</v>
      </c>
      <c r="K41" s="113"/>
    </row>
    <row r="42" spans="1:11" ht="21.75" customHeight="1" x14ac:dyDescent="0.2">
      <c r="A42" s="16" t="s">
        <v>13</v>
      </c>
      <c r="B42" s="17"/>
      <c r="C42" s="17"/>
      <c r="D42" s="17"/>
      <c r="E42" s="17"/>
      <c r="F42" s="17"/>
      <c r="G42" s="17"/>
      <c r="H42" s="17"/>
      <c r="I42" s="17"/>
      <c r="J42" s="17"/>
      <c r="K42" s="18" t="s">
        <v>14</v>
      </c>
    </row>
    <row r="43" spans="1:11" ht="21.75" customHeight="1" x14ac:dyDescent="0.2">
      <c r="A43" s="16" t="s">
        <v>36</v>
      </c>
      <c r="B43" s="17">
        <v>10</v>
      </c>
      <c r="C43" s="17">
        <v>7</v>
      </c>
      <c r="D43" s="17">
        <f>SUM(B43:C43)</f>
        <v>17</v>
      </c>
      <c r="E43" s="17">
        <v>0</v>
      </c>
      <c r="F43" s="17">
        <v>0</v>
      </c>
      <c r="G43" s="17">
        <f>SUM(E43:F43)</f>
        <v>0</v>
      </c>
      <c r="H43" s="17">
        <f>SUM(E43,B43)</f>
        <v>10</v>
      </c>
      <c r="I43" s="17">
        <f t="shared" ref="I43:J43" si="4">SUM(F43,C43)</f>
        <v>7</v>
      </c>
      <c r="J43" s="17">
        <f t="shared" si="4"/>
        <v>17</v>
      </c>
      <c r="K43" s="18" t="s">
        <v>37</v>
      </c>
    </row>
    <row r="44" spans="1:11" ht="21.75" customHeight="1" x14ac:dyDescent="0.2">
      <c r="A44" s="16" t="s">
        <v>375</v>
      </c>
      <c r="B44" s="17">
        <v>63</v>
      </c>
      <c r="C44" s="17">
        <v>29</v>
      </c>
      <c r="D44" s="17">
        <f>SUM(B44:C44)</f>
        <v>92</v>
      </c>
      <c r="E44" s="17">
        <v>0</v>
      </c>
      <c r="F44" s="17">
        <v>0</v>
      </c>
      <c r="G44" s="17">
        <f>SUM(E44:F44)</f>
        <v>0</v>
      </c>
      <c r="H44" s="17">
        <f>SUM(E44,B44)</f>
        <v>63</v>
      </c>
      <c r="I44" s="17">
        <f t="shared" ref="I44:I45" si="5">SUM(F44,C44)</f>
        <v>29</v>
      </c>
      <c r="J44" s="17">
        <f t="shared" ref="J44:J45" si="6">SUM(G44,D44)</f>
        <v>92</v>
      </c>
      <c r="K44" s="18" t="s">
        <v>376</v>
      </c>
    </row>
    <row r="45" spans="1:11" ht="21.75" customHeight="1" thickBot="1" x14ac:dyDescent="0.25">
      <c r="A45" s="33" t="s">
        <v>1449</v>
      </c>
      <c r="B45" s="34">
        <v>0</v>
      </c>
      <c r="C45" s="34">
        <v>1</v>
      </c>
      <c r="D45" s="34">
        <v>1</v>
      </c>
      <c r="E45" s="34">
        <v>0</v>
      </c>
      <c r="F45" s="34">
        <v>0</v>
      </c>
      <c r="G45" s="34">
        <v>0</v>
      </c>
      <c r="H45" s="34">
        <f>SUM(E45,B45)</f>
        <v>0</v>
      </c>
      <c r="I45" s="34">
        <f t="shared" si="5"/>
        <v>1</v>
      </c>
      <c r="J45" s="34">
        <f t="shared" si="6"/>
        <v>1</v>
      </c>
      <c r="K45" s="35" t="s">
        <v>1516</v>
      </c>
    </row>
    <row r="46" spans="1:11" ht="21.75" customHeight="1" thickBot="1" x14ac:dyDescent="0.25">
      <c r="A46" s="19" t="s">
        <v>261</v>
      </c>
      <c r="B46" s="20">
        <f>SUM(B43:B45)</f>
        <v>73</v>
      </c>
      <c r="C46" s="20">
        <f t="shared" ref="C46:J46" si="7">SUM(C43:C45)</f>
        <v>37</v>
      </c>
      <c r="D46" s="20">
        <f t="shared" si="7"/>
        <v>110</v>
      </c>
      <c r="E46" s="20">
        <f t="shared" si="7"/>
        <v>0</v>
      </c>
      <c r="F46" s="20">
        <f t="shared" si="7"/>
        <v>0</v>
      </c>
      <c r="G46" s="20">
        <f t="shared" si="7"/>
        <v>0</v>
      </c>
      <c r="H46" s="20">
        <f t="shared" si="7"/>
        <v>73</v>
      </c>
      <c r="I46" s="20">
        <f t="shared" si="7"/>
        <v>37</v>
      </c>
      <c r="J46" s="20">
        <f t="shared" si="7"/>
        <v>110</v>
      </c>
      <c r="K46" s="21" t="s">
        <v>63</v>
      </c>
    </row>
    <row r="47" spans="1:11" ht="15" thickTop="1" x14ac:dyDescent="0.2"/>
  </sheetData>
  <mergeCells count="31">
    <mergeCell ref="A38:A41"/>
    <mergeCell ref="B38:D38"/>
    <mergeCell ref="E38:G38"/>
    <mergeCell ref="H38:J38"/>
    <mergeCell ref="A35:K35"/>
    <mergeCell ref="A36:K36"/>
    <mergeCell ref="K38:K41"/>
    <mergeCell ref="B39:D39"/>
    <mergeCell ref="E39:G39"/>
    <mergeCell ref="H39:J39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E17:G17"/>
    <mergeCell ref="H17:J17"/>
    <mergeCell ref="A12:D12"/>
    <mergeCell ref="A13:K13"/>
    <mergeCell ref="A14:K14"/>
    <mergeCell ref="A16:A19"/>
    <mergeCell ref="B16:D16"/>
    <mergeCell ref="E16:G16"/>
    <mergeCell ref="H16:J16"/>
    <mergeCell ref="K16:K19"/>
    <mergeCell ref="B17:D17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16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4:U44"/>
  <sheetViews>
    <sheetView rightToLeft="1" view="pageBreakPreview" zoomScale="73" zoomScaleNormal="85" zoomScaleSheetLayoutView="73" workbookViewId="0">
      <selection sqref="A1:K1"/>
    </sheetView>
  </sheetViews>
  <sheetFormatPr defaultRowHeight="14.25" x14ac:dyDescent="0.2"/>
  <cols>
    <col min="1" max="1" width="14.625" customWidth="1"/>
    <col min="2" max="3" width="7.625" customWidth="1"/>
    <col min="4" max="5" width="7.25" customWidth="1"/>
    <col min="6" max="6" width="8.125" customWidth="1"/>
    <col min="7" max="7" width="7.125" customWidth="1"/>
    <col min="8" max="8" width="7.625" customWidth="1"/>
    <col min="9" max="9" width="8" customWidth="1"/>
    <col min="10" max="13" width="8.625" customWidth="1"/>
    <col min="14" max="14" width="29.25" customWidth="1"/>
  </cols>
  <sheetData>
    <row r="4" spans="1:14" ht="28.5" customHeight="1" x14ac:dyDescent="0.2">
      <c r="A4" s="29" t="s">
        <v>571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42.75" customHeight="1" x14ac:dyDescent="0.25">
      <c r="A5" s="114" t="s">
        <v>572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ht="21" customHeight="1" thickBot="1" x14ac:dyDescent="0.3">
      <c r="A6" s="4" t="s">
        <v>573</v>
      </c>
      <c r="N6" s="30" t="s">
        <v>1722</v>
      </c>
    </row>
    <row r="7" spans="1:14" ht="24.95" customHeight="1" thickTop="1" x14ac:dyDescent="0.25">
      <c r="A7" s="111" t="s">
        <v>0</v>
      </c>
      <c r="B7" s="110" t="s">
        <v>96</v>
      </c>
      <c r="C7" s="110"/>
      <c r="D7" s="110"/>
      <c r="E7" s="110" t="s">
        <v>97</v>
      </c>
      <c r="F7" s="110"/>
      <c r="G7" s="110"/>
      <c r="H7" s="110" t="s">
        <v>98</v>
      </c>
      <c r="I7" s="110"/>
      <c r="J7" s="110"/>
      <c r="K7" s="110" t="s">
        <v>3</v>
      </c>
      <c r="L7" s="110"/>
      <c r="M7" s="110"/>
      <c r="N7" s="111" t="s">
        <v>4</v>
      </c>
    </row>
    <row r="8" spans="1:14" ht="18" customHeight="1" x14ac:dyDescent="0.25">
      <c r="A8" s="112"/>
      <c r="B8" s="109" t="s">
        <v>99</v>
      </c>
      <c r="C8" s="109"/>
      <c r="D8" s="109"/>
      <c r="E8" s="109" t="s">
        <v>100</v>
      </c>
      <c r="F8" s="109"/>
      <c r="G8" s="109"/>
      <c r="H8" s="109" t="s">
        <v>101</v>
      </c>
      <c r="I8" s="109"/>
      <c r="J8" s="109"/>
      <c r="K8" s="109" t="s">
        <v>7</v>
      </c>
      <c r="L8" s="109"/>
      <c r="M8" s="109"/>
      <c r="N8" s="112"/>
    </row>
    <row r="9" spans="1:14" ht="18.75" customHeight="1" x14ac:dyDescent="0.25">
      <c r="A9" s="112"/>
      <c r="B9" s="31" t="s">
        <v>8</v>
      </c>
      <c r="C9" s="31" t="s">
        <v>67</v>
      </c>
      <c r="D9" s="31" t="s">
        <v>10</v>
      </c>
      <c r="E9" s="31" t="s">
        <v>8</v>
      </c>
      <c r="F9" s="31" t="s">
        <v>67</v>
      </c>
      <c r="G9" s="31" t="s">
        <v>10</v>
      </c>
      <c r="H9" s="31" t="s">
        <v>8</v>
      </c>
      <c r="I9" s="31" t="s">
        <v>67</v>
      </c>
      <c r="J9" s="31" t="s">
        <v>10</v>
      </c>
      <c r="K9" s="31" t="s">
        <v>8</v>
      </c>
      <c r="L9" s="31" t="s">
        <v>67</v>
      </c>
      <c r="M9" s="31" t="s">
        <v>10</v>
      </c>
      <c r="N9" s="112"/>
    </row>
    <row r="10" spans="1:14" ht="20.25" customHeight="1" thickBot="1" x14ac:dyDescent="0.3">
      <c r="A10" s="113"/>
      <c r="B10" s="6" t="s">
        <v>11</v>
      </c>
      <c r="C10" s="6" t="s">
        <v>12</v>
      </c>
      <c r="D10" s="6" t="s">
        <v>7</v>
      </c>
      <c r="E10" s="6" t="s">
        <v>11</v>
      </c>
      <c r="F10" s="6" t="s">
        <v>12</v>
      </c>
      <c r="G10" s="6" t="s">
        <v>7</v>
      </c>
      <c r="H10" s="6" t="s">
        <v>11</v>
      </c>
      <c r="I10" s="6" t="s">
        <v>12</v>
      </c>
      <c r="J10" s="6" t="s">
        <v>7</v>
      </c>
      <c r="K10" s="6" t="s">
        <v>11</v>
      </c>
      <c r="L10" s="6" t="s">
        <v>12</v>
      </c>
      <c r="M10" s="6" t="s">
        <v>7</v>
      </c>
      <c r="N10" s="113"/>
    </row>
    <row r="11" spans="1:14" ht="34.5" customHeight="1" x14ac:dyDescent="0.2">
      <c r="A11" s="16" t="s">
        <v>13</v>
      </c>
      <c r="B11" s="17"/>
      <c r="C11" s="17"/>
      <c r="D11" s="17"/>
      <c r="E11" s="17"/>
      <c r="F11" s="17"/>
      <c r="G11" s="17"/>
      <c r="H11" s="17"/>
      <c r="I11" s="17"/>
      <c r="J11" s="17"/>
      <c r="K11" s="18"/>
      <c r="L11" s="16"/>
      <c r="M11" s="17"/>
      <c r="N11" s="18" t="s">
        <v>14</v>
      </c>
    </row>
    <row r="12" spans="1:14" ht="34.5" customHeight="1" x14ac:dyDescent="0.2">
      <c r="A12" s="16" t="s">
        <v>36</v>
      </c>
      <c r="B12" s="17">
        <v>23</v>
      </c>
      <c r="C12" s="17">
        <v>0</v>
      </c>
      <c r="D12" s="17">
        <f>SUM(B12:C12)</f>
        <v>23</v>
      </c>
      <c r="E12" s="17">
        <v>2</v>
      </c>
      <c r="F12" s="17">
        <v>2</v>
      </c>
      <c r="G12" s="17">
        <f>SUM(E12:F12)</f>
        <v>4</v>
      </c>
      <c r="H12" s="17">
        <v>0</v>
      </c>
      <c r="I12" s="17">
        <v>0</v>
      </c>
      <c r="J12" s="17">
        <f>SUM(H12:I12)</f>
        <v>0</v>
      </c>
      <c r="K12" s="17">
        <f t="shared" ref="K12:M13" si="0">SUM(B12,E12,H12)</f>
        <v>25</v>
      </c>
      <c r="L12" s="17">
        <f t="shared" si="0"/>
        <v>2</v>
      </c>
      <c r="M12" s="17">
        <f t="shared" si="0"/>
        <v>27</v>
      </c>
      <c r="N12" s="18" t="s">
        <v>37</v>
      </c>
    </row>
    <row r="13" spans="1:14" ht="34.5" customHeight="1" thickBot="1" x14ac:dyDescent="0.25">
      <c r="A13" s="33" t="s">
        <v>375</v>
      </c>
      <c r="B13" s="34">
        <v>95</v>
      </c>
      <c r="C13" s="34">
        <v>29</v>
      </c>
      <c r="D13" s="34">
        <f>SUM(B13:C13)</f>
        <v>124</v>
      </c>
      <c r="E13" s="34">
        <v>31</v>
      </c>
      <c r="F13" s="34">
        <v>19</v>
      </c>
      <c r="G13" s="34">
        <f>SUM(E13:F13)</f>
        <v>50</v>
      </c>
      <c r="H13" s="34">
        <v>57</v>
      </c>
      <c r="I13" s="34">
        <v>21</v>
      </c>
      <c r="J13" s="34">
        <f>SUM(H13:I13)</f>
        <v>78</v>
      </c>
      <c r="K13" s="34">
        <f t="shared" si="0"/>
        <v>183</v>
      </c>
      <c r="L13" s="34">
        <f t="shared" si="0"/>
        <v>69</v>
      </c>
      <c r="M13" s="34">
        <f t="shared" si="0"/>
        <v>252</v>
      </c>
      <c r="N13" s="35" t="s">
        <v>376</v>
      </c>
    </row>
    <row r="14" spans="1:14" ht="34.5" customHeight="1" thickBot="1" x14ac:dyDescent="0.25">
      <c r="A14" s="19" t="s">
        <v>261</v>
      </c>
      <c r="B14" s="20">
        <f t="shared" ref="B14:M14" si="1">SUM(B12:B13)</f>
        <v>118</v>
      </c>
      <c r="C14" s="20">
        <f t="shared" si="1"/>
        <v>29</v>
      </c>
      <c r="D14" s="20">
        <f t="shared" si="1"/>
        <v>147</v>
      </c>
      <c r="E14" s="20">
        <f t="shared" si="1"/>
        <v>33</v>
      </c>
      <c r="F14" s="20">
        <f t="shared" si="1"/>
        <v>21</v>
      </c>
      <c r="G14" s="20">
        <f t="shared" si="1"/>
        <v>54</v>
      </c>
      <c r="H14" s="20">
        <f t="shared" si="1"/>
        <v>57</v>
      </c>
      <c r="I14" s="20">
        <f t="shared" si="1"/>
        <v>21</v>
      </c>
      <c r="J14" s="20">
        <f t="shared" si="1"/>
        <v>78</v>
      </c>
      <c r="K14" s="20">
        <f t="shared" si="1"/>
        <v>208</v>
      </c>
      <c r="L14" s="20">
        <f t="shared" si="1"/>
        <v>71</v>
      </c>
      <c r="M14" s="20">
        <f t="shared" si="1"/>
        <v>279</v>
      </c>
      <c r="N14" s="20" t="s">
        <v>63</v>
      </c>
    </row>
    <row r="15" spans="1:14" ht="32.25" customHeight="1" thickTop="1" x14ac:dyDescent="0.2">
      <c r="A15" s="122"/>
      <c r="B15" s="122"/>
      <c r="C15" s="122"/>
      <c r="D15" s="122"/>
    </row>
    <row r="43" spans="13:21" x14ac:dyDescent="0.2">
      <c r="M43" s="122"/>
      <c r="N43" s="122"/>
      <c r="O43" s="122"/>
      <c r="P43" s="122"/>
      <c r="Q43" s="122"/>
      <c r="R43" s="122"/>
      <c r="S43" s="122"/>
      <c r="T43" s="122"/>
      <c r="U43" s="122"/>
    </row>
    <row r="44" spans="13:21" x14ac:dyDescent="0.2">
      <c r="M44" s="122"/>
      <c r="N44" s="122"/>
      <c r="O44" s="122"/>
      <c r="P44" s="122"/>
      <c r="Q44" s="122"/>
      <c r="R44" s="122"/>
      <c r="S44" s="122"/>
      <c r="T44" s="122"/>
      <c r="U44" s="122"/>
    </row>
  </sheetData>
  <mergeCells count="18">
    <mergeCell ref="A15:D15"/>
    <mergeCell ref="M43:O43"/>
    <mergeCell ref="P43:R43"/>
    <mergeCell ref="S43:U43"/>
    <mergeCell ref="A5:N5"/>
    <mergeCell ref="A7:A10"/>
    <mergeCell ref="B7:D7"/>
    <mergeCell ref="E7:G7"/>
    <mergeCell ref="H7:J7"/>
    <mergeCell ref="K7:M7"/>
    <mergeCell ref="N7:N10"/>
    <mergeCell ref="B8:D8"/>
    <mergeCell ref="E8:G8"/>
    <mergeCell ref="M44:O44"/>
    <mergeCell ref="P44:R44"/>
    <mergeCell ref="S44:U44"/>
    <mergeCell ref="H8:J8"/>
    <mergeCell ref="K8:M8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161" orientation="landscape" r:id="rId1"/>
  <rowBreaks count="1" manualBreakCount="1">
    <brk id="2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27"/>
  <sheetViews>
    <sheetView rightToLeft="1" view="pageBreakPreview" zoomScale="80" zoomScaleNormal="80" zoomScaleSheetLayoutView="80" workbookViewId="0">
      <selection sqref="A1:K1"/>
    </sheetView>
  </sheetViews>
  <sheetFormatPr defaultRowHeight="14.25" x14ac:dyDescent="0.2"/>
  <cols>
    <col min="1" max="1" width="17.875" customWidth="1"/>
    <col min="2" max="10" width="10" customWidth="1"/>
    <col min="11" max="11" width="30.5" customWidth="1"/>
  </cols>
  <sheetData>
    <row r="1" spans="1:11" ht="21.75" customHeight="1" x14ac:dyDescent="0.2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24.95" customHeight="1" x14ac:dyDescent="0.2">
      <c r="A2" s="118" t="s">
        <v>574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49.5" customHeight="1" x14ac:dyDescent="0.25">
      <c r="A3" s="114" t="s">
        <v>575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19.5" customHeight="1" thickBot="1" x14ac:dyDescent="0.3">
      <c r="A4" s="4" t="s">
        <v>576</v>
      </c>
      <c r="K4" s="30" t="s">
        <v>577</v>
      </c>
    </row>
    <row r="5" spans="1:11" ht="24.95" customHeight="1" thickTop="1" x14ac:dyDescent="0.25">
      <c r="A5" s="111" t="s">
        <v>0</v>
      </c>
      <c r="B5" s="110" t="s">
        <v>1</v>
      </c>
      <c r="C5" s="110"/>
      <c r="D5" s="110"/>
      <c r="E5" s="110" t="s">
        <v>2</v>
      </c>
      <c r="F5" s="110"/>
      <c r="G5" s="110"/>
      <c r="H5" s="110" t="s">
        <v>3</v>
      </c>
      <c r="I5" s="110"/>
      <c r="J5" s="110"/>
      <c r="K5" s="111" t="s">
        <v>4</v>
      </c>
    </row>
    <row r="6" spans="1:11" ht="21.75" customHeight="1" x14ac:dyDescent="0.25">
      <c r="A6" s="112"/>
      <c r="B6" s="109" t="s">
        <v>5</v>
      </c>
      <c r="C6" s="109"/>
      <c r="D6" s="109"/>
      <c r="E6" s="109" t="s">
        <v>6</v>
      </c>
      <c r="F6" s="109"/>
      <c r="G6" s="109"/>
      <c r="H6" s="109" t="s">
        <v>7</v>
      </c>
      <c r="I6" s="109"/>
      <c r="J6" s="109"/>
      <c r="K6" s="112"/>
    </row>
    <row r="7" spans="1:11" ht="21" customHeight="1" x14ac:dyDescent="0.25">
      <c r="A7" s="112"/>
      <c r="B7" s="31" t="s">
        <v>8</v>
      </c>
      <c r="C7" s="31" t="s">
        <v>67</v>
      </c>
      <c r="D7" s="31" t="s">
        <v>10</v>
      </c>
      <c r="E7" s="31" t="s">
        <v>8</v>
      </c>
      <c r="F7" s="31" t="s">
        <v>67</v>
      </c>
      <c r="G7" s="31" t="s">
        <v>10</v>
      </c>
      <c r="H7" s="31" t="s">
        <v>8</v>
      </c>
      <c r="I7" s="31" t="s">
        <v>67</v>
      </c>
      <c r="J7" s="31" t="s">
        <v>10</v>
      </c>
      <c r="K7" s="112"/>
    </row>
    <row r="8" spans="1:11" ht="21.75" customHeight="1" thickBot="1" x14ac:dyDescent="0.3">
      <c r="A8" s="113"/>
      <c r="B8" s="6" t="s">
        <v>11</v>
      </c>
      <c r="C8" s="6" t="s">
        <v>12</v>
      </c>
      <c r="D8" s="6" t="s">
        <v>7</v>
      </c>
      <c r="E8" s="6" t="s">
        <v>11</v>
      </c>
      <c r="F8" s="6" t="s">
        <v>12</v>
      </c>
      <c r="G8" s="6" t="s">
        <v>7</v>
      </c>
      <c r="H8" s="6" t="s">
        <v>11</v>
      </c>
      <c r="I8" s="6" t="s">
        <v>12</v>
      </c>
      <c r="J8" s="6" t="s">
        <v>7</v>
      </c>
      <c r="K8" s="113"/>
    </row>
    <row r="9" spans="1:11" ht="34.5" customHeight="1" x14ac:dyDescent="0.2">
      <c r="A9" s="16" t="s">
        <v>13</v>
      </c>
      <c r="K9" s="18" t="s">
        <v>14</v>
      </c>
    </row>
    <row r="10" spans="1:11" ht="34.5" customHeight="1" x14ac:dyDescent="0.2">
      <c r="A10" s="16" t="s">
        <v>36</v>
      </c>
      <c r="B10" s="17">
        <v>172</v>
      </c>
      <c r="C10" s="17">
        <v>62</v>
      </c>
      <c r="D10" s="17">
        <f>SUM(B10:C10)</f>
        <v>234</v>
      </c>
      <c r="E10" s="17">
        <v>0</v>
      </c>
      <c r="F10" s="17">
        <v>0</v>
      </c>
      <c r="G10" s="17">
        <f>SUM(E10:F10)</f>
        <v>0</v>
      </c>
      <c r="H10" s="17">
        <f t="shared" ref="H10:J11" si="0">SUM(B10,E10)</f>
        <v>172</v>
      </c>
      <c r="I10" s="17">
        <f t="shared" si="0"/>
        <v>62</v>
      </c>
      <c r="J10" s="17">
        <f t="shared" si="0"/>
        <v>234</v>
      </c>
      <c r="K10" s="18" t="s">
        <v>37</v>
      </c>
    </row>
    <row r="11" spans="1:11" ht="34.5" customHeight="1" thickBot="1" x14ac:dyDescent="0.25">
      <c r="A11" s="33" t="s">
        <v>375</v>
      </c>
      <c r="B11" s="34">
        <v>661</v>
      </c>
      <c r="C11" s="34">
        <v>376</v>
      </c>
      <c r="D11" s="34">
        <f>SUM(B11:C11)</f>
        <v>1037</v>
      </c>
      <c r="E11" s="34">
        <v>0</v>
      </c>
      <c r="F11" s="34">
        <v>0</v>
      </c>
      <c r="G11" s="34">
        <f>SUM(E11:F11)</f>
        <v>0</v>
      </c>
      <c r="H11" s="34">
        <f t="shared" si="0"/>
        <v>661</v>
      </c>
      <c r="I11" s="34">
        <f t="shared" si="0"/>
        <v>376</v>
      </c>
      <c r="J11" s="34">
        <f t="shared" si="0"/>
        <v>1037</v>
      </c>
      <c r="K11" s="35" t="s">
        <v>376</v>
      </c>
    </row>
    <row r="12" spans="1:11" ht="34.5" customHeight="1" thickBot="1" x14ac:dyDescent="0.25">
      <c r="A12" s="19" t="s">
        <v>261</v>
      </c>
      <c r="B12" s="20">
        <f t="shared" ref="B12:J12" si="1">SUM(B10:B11)</f>
        <v>833</v>
      </c>
      <c r="C12" s="20">
        <f t="shared" si="1"/>
        <v>438</v>
      </c>
      <c r="D12" s="20">
        <f t="shared" si="1"/>
        <v>1271</v>
      </c>
      <c r="E12" s="20">
        <f t="shared" si="1"/>
        <v>0</v>
      </c>
      <c r="F12" s="20">
        <f t="shared" si="1"/>
        <v>0</v>
      </c>
      <c r="G12" s="20">
        <f t="shared" si="1"/>
        <v>0</v>
      </c>
      <c r="H12" s="20">
        <f t="shared" si="1"/>
        <v>833</v>
      </c>
      <c r="I12" s="20">
        <f t="shared" si="1"/>
        <v>438</v>
      </c>
      <c r="J12" s="20">
        <f t="shared" si="1"/>
        <v>1271</v>
      </c>
      <c r="K12" s="21" t="s">
        <v>63</v>
      </c>
    </row>
    <row r="13" spans="1:11" ht="12.75" customHeight="1" thickTop="1" x14ac:dyDescent="0.2"/>
    <row r="14" spans="1:11" ht="12.75" customHeight="1" x14ac:dyDescent="0.2"/>
    <row r="15" spans="1:11" ht="12.75" customHeight="1" x14ac:dyDescent="0.2"/>
    <row r="16" spans="1:11" ht="28.5" customHeight="1" x14ac:dyDescent="0.2">
      <c r="A16" s="118" t="s">
        <v>578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</row>
    <row r="17" spans="1:11" ht="61.5" customHeight="1" x14ac:dyDescent="0.25">
      <c r="A17" s="114" t="s">
        <v>579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</row>
    <row r="18" spans="1:11" ht="18" customHeight="1" thickBot="1" x14ac:dyDescent="0.3">
      <c r="A18" s="4" t="s">
        <v>580</v>
      </c>
      <c r="K18" s="30" t="s">
        <v>581</v>
      </c>
    </row>
    <row r="19" spans="1:11" ht="24.95" customHeight="1" thickTop="1" x14ac:dyDescent="0.25">
      <c r="A19" s="111" t="s">
        <v>0</v>
      </c>
      <c r="B19" s="110" t="s">
        <v>1</v>
      </c>
      <c r="C19" s="110"/>
      <c r="D19" s="110"/>
      <c r="E19" s="110" t="s">
        <v>2</v>
      </c>
      <c r="F19" s="110"/>
      <c r="G19" s="110"/>
      <c r="H19" s="110" t="s">
        <v>3</v>
      </c>
      <c r="I19" s="110"/>
      <c r="J19" s="110"/>
      <c r="K19" s="111" t="s">
        <v>4</v>
      </c>
    </row>
    <row r="20" spans="1:11" ht="17.25" customHeight="1" x14ac:dyDescent="0.25">
      <c r="A20" s="112"/>
      <c r="B20" s="109" t="s">
        <v>5</v>
      </c>
      <c r="C20" s="109"/>
      <c r="D20" s="109"/>
      <c r="E20" s="109" t="s">
        <v>6</v>
      </c>
      <c r="F20" s="109"/>
      <c r="G20" s="109"/>
      <c r="H20" s="109" t="s">
        <v>7</v>
      </c>
      <c r="I20" s="109"/>
      <c r="J20" s="109"/>
      <c r="K20" s="112"/>
    </row>
    <row r="21" spans="1:11" ht="24.95" customHeight="1" x14ac:dyDescent="0.25">
      <c r="A21" s="112"/>
      <c r="B21" s="31" t="s">
        <v>8</v>
      </c>
      <c r="C21" s="31" t="s">
        <v>67</v>
      </c>
      <c r="D21" s="31" t="s">
        <v>10</v>
      </c>
      <c r="E21" s="31" t="s">
        <v>8</v>
      </c>
      <c r="F21" s="31" t="s">
        <v>67</v>
      </c>
      <c r="G21" s="31" t="s">
        <v>10</v>
      </c>
      <c r="H21" s="31" t="s">
        <v>8</v>
      </c>
      <c r="I21" s="31" t="s">
        <v>67</v>
      </c>
      <c r="J21" s="31" t="s">
        <v>10</v>
      </c>
      <c r="K21" s="112"/>
    </row>
    <row r="22" spans="1:11" ht="17.25" customHeight="1" thickBot="1" x14ac:dyDescent="0.3">
      <c r="A22" s="113"/>
      <c r="B22" s="6" t="s">
        <v>11</v>
      </c>
      <c r="C22" s="6" t="s">
        <v>12</v>
      </c>
      <c r="D22" s="6" t="s">
        <v>7</v>
      </c>
      <c r="E22" s="6" t="s">
        <v>11</v>
      </c>
      <c r="F22" s="6" t="s">
        <v>12</v>
      </c>
      <c r="G22" s="6" t="s">
        <v>7</v>
      </c>
      <c r="H22" s="6" t="s">
        <v>11</v>
      </c>
      <c r="I22" s="6" t="s">
        <v>12</v>
      </c>
      <c r="J22" s="6" t="s">
        <v>7</v>
      </c>
      <c r="K22" s="113"/>
    </row>
    <row r="23" spans="1:11" ht="31.5" customHeight="1" x14ac:dyDescent="0.2">
      <c r="A23" s="16" t="s">
        <v>13</v>
      </c>
      <c r="K23" s="18" t="s">
        <v>14</v>
      </c>
    </row>
    <row r="24" spans="1:11" ht="31.5" customHeight="1" x14ac:dyDescent="0.2">
      <c r="A24" s="16" t="s">
        <v>36</v>
      </c>
      <c r="B24" s="17">
        <v>151</v>
      </c>
      <c r="C24" s="17">
        <v>62</v>
      </c>
      <c r="D24" s="17">
        <f>SUM(B24:C24)</f>
        <v>213</v>
      </c>
      <c r="E24" s="17">
        <v>0</v>
      </c>
      <c r="F24" s="17">
        <v>0</v>
      </c>
      <c r="G24" s="17">
        <f>SUM(E24:F24)</f>
        <v>0</v>
      </c>
      <c r="H24" s="17">
        <f t="shared" ref="H24:J25" si="2">SUM(B24,E24)</f>
        <v>151</v>
      </c>
      <c r="I24" s="17">
        <f t="shared" si="2"/>
        <v>62</v>
      </c>
      <c r="J24" s="17">
        <f t="shared" si="2"/>
        <v>213</v>
      </c>
      <c r="K24" s="18" t="s">
        <v>37</v>
      </c>
    </row>
    <row r="25" spans="1:11" ht="31.5" customHeight="1" thickBot="1" x14ac:dyDescent="0.25">
      <c r="A25" s="33" t="s">
        <v>375</v>
      </c>
      <c r="B25" s="34">
        <v>628</v>
      </c>
      <c r="C25" s="34">
        <v>363</v>
      </c>
      <c r="D25" s="34">
        <f>SUM(B25:C25)</f>
        <v>991</v>
      </c>
      <c r="E25" s="34">
        <v>0</v>
      </c>
      <c r="F25" s="34">
        <v>0</v>
      </c>
      <c r="G25" s="34">
        <f>SUM(E25:F25)</f>
        <v>0</v>
      </c>
      <c r="H25" s="34">
        <f t="shared" si="2"/>
        <v>628</v>
      </c>
      <c r="I25" s="34">
        <f t="shared" si="2"/>
        <v>363</v>
      </c>
      <c r="J25" s="34">
        <f t="shared" si="2"/>
        <v>991</v>
      </c>
      <c r="K25" s="35" t="s">
        <v>376</v>
      </c>
    </row>
    <row r="26" spans="1:11" ht="31.5" customHeight="1" thickBot="1" x14ac:dyDescent="0.25">
      <c r="A26" s="19" t="s">
        <v>261</v>
      </c>
      <c r="B26" s="20">
        <f t="shared" ref="B26:J26" si="3">SUM(B24:B25)</f>
        <v>779</v>
      </c>
      <c r="C26" s="20">
        <f t="shared" si="3"/>
        <v>425</v>
      </c>
      <c r="D26" s="20">
        <f t="shared" si="3"/>
        <v>1204</v>
      </c>
      <c r="E26" s="20">
        <f t="shared" si="3"/>
        <v>0</v>
      </c>
      <c r="F26" s="20">
        <f t="shared" si="3"/>
        <v>0</v>
      </c>
      <c r="G26" s="20">
        <f t="shared" si="3"/>
        <v>0</v>
      </c>
      <c r="H26" s="20">
        <f t="shared" si="3"/>
        <v>779</v>
      </c>
      <c r="I26" s="20">
        <f t="shared" si="3"/>
        <v>425</v>
      </c>
      <c r="J26" s="20">
        <f t="shared" si="3"/>
        <v>1204</v>
      </c>
      <c r="K26" s="21" t="s">
        <v>63</v>
      </c>
    </row>
    <row r="27" spans="1:11" ht="15" thickTop="1" x14ac:dyDescent="0.2"/>
  </sheetData>
  <mergeCells count="21">
    <mergeCell ref="A1:K1"/>
    <mergeCell ref="A2:K2"/>
    <mergeCell ref="A3:K3"/>
    <mergeCell ref="A5:A8"/>
    <mergeCell ref="B5:D5"/>
    <mergeCell ref="E5:G5"/>
    <mergeCell ref="H5:J5"/>
    <mergeCell ref="K5:K8"/>
    <mergeCell ref="B6:D6"/>
    <mergeCell ref="E6:G6"/>
    <mergeCell ref="E20:G20"/>
    <mergeCell ref="H20:J20"/>
    <mergeCell ref="H6:J6"/>
    <mergeCell ref="A16:K16"/>
    <mergeCell ref="A17:K17"/>
    <mergeCell ref="A19:A22"/>
    <mergeCell ref="B19:D19"/>
    <mergeCell ref="E19:G19"/>
    <mergeCell ref="H19:J19"/>
    <mergeCell ref="K19:K22"/>
    <mergeCell ref="B20:D20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16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K43"/>
  <sheetViews>
    <sheetView rightToLeft="1" view="pageBreakPreview" topLeftCell="A28" zoomScale="73" zoomScaleNormal="85" zoomScaleSheetLayoutView="73" workbookViewId="0">
      <selection sqref="A1:K1"/>
    </sheetView>
  </sheetViews>
  <sheetFormatPr defaultRowHeight="14.25" x14ac:dyDescent="0.2"/>
  <cols>
    <col min="1" max="1" width="19.625" customWidth="1"/>
    <col min="2" max="10" width="10.25" customWidth="1"/>
    <col min="11" max="11" width="23.125" customWidth="1"/>
  </cols>
  <sheetData>
    <row r="2" spans="1:11" ht="27.75" customHeight="1" x14ac:dyDescent="0.2">
      <c r="A2" s="118" t="s">
        <v>554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42" customHeight="1" x14ac:dyDescent="0.25">
      <c r="A3" s="114" t="s">
        <v>555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30" customHeight="1" thickBot="1" x14ac:dyDescent="0.3">
      <c r="A4" s="4" t="s">
        <v>1564</v>
      </c>
      <c r="K4" s="30" t="s">
        <v>1565</v>
      </c>
    </row>
    <row r="5" spans="1:11" ht="24.95" customHeight="1" thickTop="1" x14ac:dyDescent="0.25">
      <c r="A5" s="111" t="s">
        <v>0</v>
      </c>
      <c r="B5" s="110" t="s">
        <v>1</v>
      </c>
      <c r="C5" s="110"/>
      <c r="D5" s="110"/>
      <c r="E5" s="110" t="s">
        <v>2</v>
      </c>
      <c r="F5" s="110"/>
      <c r="G5" s="110"/>
      <c r="H5" s="110" t="s">
        <v>3</v>
      </c>
      <c r="I5" s="110"/>
      <c r="J5" s="110"/>
      <c r="K5" s="111" t="s">
        <v>4</v>
      </c>
    </row>
    <row r="6" spans="1:11" ht="24.95" customHeight="1" x14ac:dyDescent="0.25">
      <c r="A6" s="112"/>
      <c r="B6" s="109" t="s">
        <v>5</v>
      </c>
      <c r="C6" s="109"/>
      <c r="D6" s="109"/>
      <c r="E6" s="109" t="s">
        <v>6</v>
      </c>
      <c r="F6" s="109"/>
      <c r="G6" s="109"/>
      <c r="H6" s="109" t="s">
        <v>7</v>
      </c>
      <c r="I6" s="109"/>
      <c r="J6" s="109"/>
      <c r="K6" s="112"/>
    </row>
    <row r="7" spans="1:11" ht="20.25" customHeight="1" x14ac:dyDescent="0.25">
      <c r="A7" s="112"/>
      <c r="B7" s="31" t="s">
        <v>8</v>
      </c>
      <c r="C7" s="31" t="s">
        <v>67</v>
      </c>
      <c r="D7" s="31" t="s">
        <v>10</v>
      </c>
      <c r="E7" s="31" t="s">
        <v>8</v>
      </c>
      <c r="F7" s="31" t="s">
        <v>67</v>
      </c>
      <c r="G7" s="31" t="s">
        <v>10</v>
      </c>
      <c r="H7" s="31" t="s">
        <v>8</v>
      </c>
      <c r="I7" s="31" t="s">
        <v>67</v>
      </c>
      <c r="J7" s="31" t="s">
        <v>10</v>
      </c>
      <c r="K7" s="112"/>
    </row>
    <row r="8" spans="1:11" ht="16.5" customHeight="1" thickBot="1" x14ac:dyDescent="0.3">
      <c r="A8" s="113"/>
      <c r="B8" s="6" t="s">
        <v>11</v>
      </c>
      <c r="C8" s="6" t="s">
        <v>12</v>
      </c>
      <c r="D8" s="6" t="s">
        <v>7</v>
      </c>
      <c r="E8" s="6" t="s">
        <v>11</v>
      </c>
      <c r="F8" s="6" t="s">
        <v>12</v>
      </c>
      <c r="G8" s="6" t="s">
        <v>7</v>
      </c>
      <c r="H8" s="6" t="s">
        <v>11</v>
      </c>
      <c r="I8" s="6" t="s">
        <v>12</v>
      </c>
      <c r="J8" s="6" t="s">
        <v>7</v>
      </c>
      <c r="K8" s="113"/>
    </row>
    <row r="9" spans="1:11" ht="22.5" customHeight="1" x14ac:dyDescent="0.2">
      <c r="A9" s="16" t="s">
        <v>13</v>
      </c>
      <c r="B9" s="122"/>
      <c r="C9" s="122"/>
      <c r="D9" s="122"/>
      <c r="E9" s="122"/>
      <c r="F9" s="122"/>
      <c r="G9" s="122"/>
      <c r="H9" s="122"/>
      <c r="I9" s="122"/>
      <c r="J9" s="122"/>
      <c r="K9" s="18" t="s">
        <v>14</v>
      </c>
    </row>
    <row r="10" spans="1:11" ht="25.5" customHeight="1" x14ac:dyDescent="0.2">
      <c r="A10" s="16" t="s">
        <v>22</v>
      </c>
      <c r="B10" s="17">
        <v>8</v>
      </c>
      <c r="C10" s="17">
        <v>58</v>
      </c>
      <c r="D10" s="17">
        <f>SUM(B10:C10)</f>
        <v>66</v>
      </c>
      <c r="E10" s="17">
        <v>0</v>
      </c>
      <c r="F10" s="17">
        <v>0</v>
      </c>
      <c r="G10" s="17">
        <f>SUM(E10:F10)</f>
        <v>0</v>
      </c>
      <c r="H10" s="17">
        <f t="shared" ref="H10:J12" si="0">SUM(B10,E10)</f>
        <v>8</v>
      </c>
      <c r="I10" s="17">
        <f t="shared" si="0"/>
        <v>58</v>
      </c>
      <c r="J10" s="17">
        <f t="shared" si="0"/>
        <v>66</v>
      </c>
      <c r="K10" s="18" t="s">
        <v>23</v>
      </c>
    </row>
    <row r="11" spans="1:11" ht="25.5" customHeight="1" x14ac:dyDescent="0.2">
      <c r="A11" s="16" t="s">
        <v>143</v>
      </c>
      <c r="B11" s="17">
        <v>2</v>
      </c>
      <c r="C11" s="17">
        <v>0</v>
      </c>
      <c r="D11" s="17">
        <f>SUM(B11:C11)</f>
        <v>2</v>
      </c>
      <c r="E11" s="17">
        <v>0</v>
      </c>
      <c r="F11" s="17">
        <v>0</v>
      </c>
      <c r="G11" s="17">
        <f>SUM(E11:F11)</f>
        <v>0</v>
      </c>
      <c r="H11" s="17">
        <f t="shared" si="0"/>
        <v>2</v>
      </c>
      <c r="I11" s="17">
        <f t="shared" si="0"/>
        <v>0</v>
      </c>
      <c r="J11" s="17">
        <f t="shared" si="0"/>
        <v>2</v>
      </c>
      <c r="K11" s="18" t="s">
        <v>29</v>
      </c>
    </row>
    <row r="12" spans="1:11" ht="25.5" customHeight="1" thickBot="1" x14ac:dyDescent="0.25">
      <c r="A12" s="33" t="s">
        <v>377</v>
      </c>
      <c r="B12" s="34">
        <v>78</v>
      </c>
      <c r="C12" s="34">
        <v>22</v>
      </c>
      <c r="D12" s="34">
        <f>SUM(B12:C12)</f>
        <v>100</v>
      </c>
      <c r="E12" s="34">
        <v>0</v>
      </c>
      <c r="F12" s="34">
        <v>0</v>
      </c>
      <c r="G12" s="34">
        <f>SUM(E12:F12)</f>
        <v>0</v>
      </c>
      <c r="H12" s="34">
        <f t="shared" si="0"/>
        <v>78</v>
      </c>
      <c r="I12" s="34">
        <f t="shared" si="0"/>
        <v>22</v>
      </c>
      <c r="J12" s="34">
        <f t="shared" si="0"/>
        <v>100</v>
      </c>
      <c r="K12" s="35" t="s">
        <v>378</v>
      </c>
    </row>
    <row r="13" spans="1:11" ht="25.5" customHeight="1" thickBot="1" x14ac:dyDescent="0.25">
      <c r="A13" s="19" t="s">
        <v>261</v>
      </c>
      <c r="B13" s="20">
        <f t="shared" ref="B13:J13" si="1">SUM(B10:B12)</f>
        <v>88</v>
      </c>
      <c r="C13" s="20">
        <f t="shared" si="1"/>
        <v>80</v>
      </c>
      <c r="D13" s="20">
        <f t="shared" si="1"/>
        <v>168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88</v>
      </c>
      <c r="I13" s="20">
        <f t="shared" si="1"/>
        <v>80</v>
      </c>
      <c r="J13" s="20">
        <f t="shared" si="1"/>
        <v>168</v>
      </c>
      <c r="K13" s="21" t="s">
        <v>63</v>
      </c>
    </row>
    <row r="14" spans="1:11" ht="39" customHeight="1" thickTop="1" x14ac:dyDescent="0.2">
      <c r="A14" s="122"/>
      <c r="B14" s="122"/>
      <c r="C14" s="122"/>
      <c r="D14" s="122"/>
    </row>
    <row r="15" spans="1:11" ht="27" customHeight="1" x14ac:dyDescent="0.2">
      <c r="A15" s="118" t="s">
        <v>556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6" spans="1:11" ht="51" customHeight="1" x14ac:dyDescent="0.25">
      <c r="A16" s="114" t="s">
        <v>557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ht="24.95" customHeight="1" thickBot="1" x14ac:dyDescent="0.3">
      <c r="A17" s="4" t="s">
        <v>1566</v>
      </c>
      <c r="K17" s="30" t="s">
        <v>1567</v>
      </c>
    </row>
    <row r="18" spans="1:11" ht="22.5" customHeight="1" thickTop="1" x14ac:dyDescent="0.25">
      <c r="A18" s="111" t="s">
        <v>0</v>
      </c>
      <c r="B18" s="110" t="s">
        <v>1</v>
      </c>
      <c r="C18" s="110"/>
      <c r="D18" s="110"/>
      <c r="E18" s="110" t="s">
        <v>2</v>
      </c>
      <c r="F18" s="110"/>
      <c r="G18" s="110"/>
      <c r="H18" s="110" t="s">
        <v>3</v>
      </c>
      <c r="I18" s="110"/>
      <c r="J18" s="110"/>
      <c r="K18" s="111" t="s">
        <v>4</v>
      </c>
    </row>
    <row r="19" spans="1:11" ht="22.5" customHeight="1" x14ac:dyDescent="0.25">
      <c r="A19" s="112"/>
      <c r="B19" s="109" t="s">
        <v>5</v>
      </c>
      <c r="C19" s="109"/>
      <c r="D19" s="109"/>
      <c r="E19" s="109" t="s">
        <v>6</v>
      </c>
      <c r="F19" s="109"/>
      <c r="G19" s="109"/>
      <c r="H19" s="109" t="s">
        <v>7</v>
      </c>
      <c r="I19" s="109"/>
      <c r="J19" s="109"/>
      <c r="K19" s="112"/>
    </row>
    <row r="20" spans="1:11" ht="22.5" customHeight="1" x14ac:dyDescent="0.25">
      <c r="A20" s="112"/>
      <c r="B20" s="31" t="s">
        <v>8</v>
      </c>
      <c r="C20" s="31" t="s">
        <v>67</v>
      </c>
      <c r="D20" s="31" t="s">
        <v>10</v>
      </c>
      <c r="E20" s="31" t="s">
        <v>8</v>
      </c>
      <c r="F20" s="31" t="s">
        <v>67</v>
      </c>
      <c r="G20" s="31" t="s">
        <v>10</v>
      </c>
      <c r="H20" s="31" t="s">
        <v>8</v>
      </c>
      <c r="I20" s="31" t="s">
        <v>67</v>
      </c>
      <c r="J20" s="31" t="s">
        <v>10</v>
      </c>
      <c r="K20" s="112"/>
    </row>
    <row r="21" spans="1:11" ht="22.5" customHeight="1" thickBot="1" x14ac:dyDescent="0.3">
      <c r="A21" s="113"/>
      <c r="B21" s="6" t="s">
        <v>11</v>
      </c>
      <c r="C21" s="6" t="s">
        <v>12</v>
      </c>
      <c r="D21" s="6" t="s">
        <v>7</v>
      </c>
      <c r="E21" s="6" t="s">
        <v>11</v>
      </c>
      <c r="F21" s="6" t="s">
        <v>12</v>
      </c>
      <c r="G21" s="6" t="s">
        <v>7</v>
      </c>
      <c r="H21" s="6" t="s">
        <v>11</v>
      </c>
      <c r="I21" s="6" t="s">
        <v>12</v>
      </c>
      <c r="J21" s="6" t="s">
        <v>7</v>
      </c>
      <c r="K21" s="113"/>
    </row>
    <row r="22" spans="1:11" ht="28.5" customHeight="1" x14ac:dyDescent="0.2">
      <c r="A22" s="16" t="s">
        <v>13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8" t="s">
        <v>14</v>
      </c>
    </row>
    <row r="23" spans="1:11" ht="28.5" customHeight="1" x14ac:dyDescent="0.2">
      <c r="A23" s="16" t="s">
        <v>22</v>
      </c>
      <c r="B23" s="17">
        <v>9</v>
      </c>
      <c r="C23" s="17">
        <v>68</v>
      </c>
      <c r="D23" s="17">
        <f>SUM(B23:C23)</f>
        <v>77</v>
      </c>
      <c r="E23" s="17">
        <v>0</v>
      </c>
      <c r="F23" s="17">
        <v>0</v>
      </c>
      <c r="G23" s="17">
        <f>SUM(E23:F23)</f>
        <v>0</v>
      </c>
      <c r="H23" s="17">
        <f t="shared" ref="H23:J25" si="2">SUM(B23,E23)</f>
        <v>9</v>
      </c>
      <c r="I23" s="17">
        <f t="shared" si="2"/>
        <v>68</v>
      </c>
      <c r="J23" s="17">
        <f t="shared" si="2"/>
        <v>77</v>
      </c>
      <c r="K23" s="18" t="s">
        <v>23</v>
      </c>
    </row>
    <row r="24" spans="1:11" ht="28.5" customHeight="1" x14ac:dyDescent="0.2">
      <c r="A24" s="16" t="s">
        <v>143</v>
      </c>
      <c r="B24" s="17">
        <v>37</v>
      </c>
      <c r="C24" s="17">
        <v>12</v>
      </c>
      <c r="D24" s="17">
        <f>SUM(B24:C24)</f>
        <v>49</v>
      </c>
      <c r="E24" s="17">
        <v>0</v>
      </c>
      <c r="F24" s="17">
        <v>0</v>
      </c>
      <c r="G24" s="17">
        <f>SUM(E24:F24)</f>
        <v>0</v>
      </c>
      <c r="H24" s="17">
        <f t="shared" si="2"/>
        <v>37</v>
      </c>
      <c r="I24" s="17">
        <f t="shared" si="2"/>
        <v>12</v>
      </c>
      <c r="J24" s="17">
        <f t="shared" si="2"/>
        <v>49</v>
      </c>
      <c r="K24" s="18" t="s">
        <v>29</v>
      </c>
    </row>
    <row r="25" spans="1:11" ht="28.5" customHeight="1" thickBot="1" x14ac:dyDescent="0.25">
      <c r="A25" s="33" t="s">
        <v>377</v>
      </c>
      <c r="B25" s="34">
        <v>204</v>
      </c>
      <c r="C25" s="34">
        <v>87</v>
      </c>
      <c r="D25" s="34">
        <f>SUM(B25:C25)</f>
        <v>291</v>
      </c>
      <c r="E25" s="34">
        <v>0</v>
      </c>
      <c r="F25" s="34">
        <v>0</v>
      </c>
      <c r="G25" s="34">
        <f>SUM(E25:F25)</f>
        <v>0</v>
      </c>
      <c r="H25" s="34">
        <f t="shared" si="2"/>
        <v>204</v>
      </c>
      <c r="I25" s="34">
        <f t="shared" si="2"/>
        <v>87</v>
      </c>
      <c r="J25" s="34">
        <f t="shared" si="2"/>
        <v>291</v>
      </c>
      <c r="K25" s="35" t="s">
        <v>378</v>
      </c>
    </row>
    <row r="26" spans="1:11" ht="22.5" customHeight="1" thickBot="1" x14ac:dyDescent="0.25">
      <c r="A26" s="19" t="s">
        <v>261</v>
      </c>
      <c r="B26" s="20">
        <f t="shared" ref="B26:J26" si="3">SUM(B23:B25)</f>
        <v>250</v>
      </c>
      <c r="C26" s="20">
        <f t="shared" si="3"/>
        <v>167</v>
      </c>
      <c r="D26" s="20">
        <f t="shared" si="3"/>
        <v>417</v>
      </c>
      <c r="E26" s="20">
        <f t="shared" si="3"/>
        <v>0</v>
      </c>
      <c r="F26" s="20">
        <f t="shared" si="3"/>
        <v>0</v>
      </c>
      <c r="G26" s="20">
        <f t="shared" si="3"/>
        <v>0</v>
      </c>
      <c r="H26" s="20">
        <f t="shared" si="3"/>
        <v>250</v>
      </c>
      <c r="I26" s="20">
        <f t="shared" si="3"/>
        <v>167</v>
      </c>
      <c r="J26" s="20">
        <f t="shared" si="3"/>
        <v>417</v>
      </c>
      <c r="K26" s="21" t="s">
        <v>63</v>
      </c>
    </row>
    <row r="27" spans="1:11" ht="22.5" customHeight="1" thickTop="1" x14ac:dyDescent="0.2">
      <c r="A27" s="122"/>
      <c r="B27" s="122"/>
      <c r="C27" s="122"/>
      <c r="D27" s="122"/>
    </row>
    <row r="31" spans="1:11" ht="26.25" customHeight="1" x14ac:dyDescent="0.2">
      <c r="A31" s="118" t="s">
        <v>1518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ht="57" customHeight="1" x14ac:dyDescent="0.25">
      <c r="A32" s="114" t="s">
        <v>1450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28.5" customHeight="1" thickBot="1" x14ac:dyDescent="0.3">
      <c r="A33" s="4" t="s">
        <v>1568</v>
      </c>
      <c r="K33" s="30" t="s">
        <v>1569</v>
      </c>
    </row>
    <row r="34" spans="1:11" ht="29.25" customHeight="1" thickTop="1" x14ac:dyDescent="0.25">
      <c r="A34" s="111" t="s">
        <v>0</v>
      </c>
      <c r="B34" s="110" t="s">
        <v>1</v>
      </c>
      <c r="C34" s="110"/>
      <c r="D34" s="110"/>
      <c r="E34" s="110" t="s">
        <v>2</v>
      </c>
      <c r="F34" s="110"/>
      <c r="G34" s="110"/>
      <c r="H34" s="110" t="s">
        <v>3</v>
      </c>
      <c r="I34" s="110"/>
      <c r="J34" s="110"/>
      <c r="K34" s="111" t="s">
        <v>4</v>
      </c>
    </row>
    <row r="35" spans="1:11" ht="30.75" customHeight="1" x14ac:dyDescent="0.25">
      <c r="A35" s="112"/>
      <c r="B35" s="109" t="s">
        <v>5</v>
      </c>
      <c r="C35" s="109"/>
      <c r="D35" s="109"/>
      <c r="E35" s="109" t="s">
        <v>6</v>
      </c>
      <c r="F35" s="109"/>
      <c r="G35" s="109"/>
      <c r="H35" s="109" t="s">
        <v>7</v>
      </c>
      <c r="I35" s="109"/>
      <c r="J35" s="109"/>
      <c r="K35" s="112"/>
    </row>
    <row r="36" spans="1:11" ht="26.25" customHeight="1" x14ac:dyDescent="0.25">
      <c r="A36" s="112"/>
      <c r="B36" s="31" t="s">
        <v>8</v>
      </c>
      <c r="C36" s="31" t="s">
        <v>67</v>
      </c>
      <c r="D36" s="31" t="s">
        <v>10</v>
      </c>
      <c r="E36" s="31" t="s">
        <v>8</v>
      </c>
      <c r="F36" s="31" t="s">
        <v>67</v>
      </c>
      <c r="G36" s="31" t="s">
        <v>10</v>
      </c>
      <c r="H36" s="31" t="s">
        <v>8</v>
      </c>
      <c r="I36" s="31" t="s">
        <v>67</v>
      </c>
      <c r="J36" s="31" t="s">
        <v>10</v>
      </c>
      <c r="K36" s="112"/>
    </row>
    <row r="37" spans="1:11" ht="44.25" customHeight="1" thickBot="1" x14ac:dyDescent="0.3">
      <c r="A37" s="113"/>
      <c r="B37" s="6" t="s">
        <v>11</v>
      </c>
      <c r="C37" s="6" t="s">
        <v>12</v>
      </c>
      <c r="D37" s="6" t="s">
        <v>7</v>
      </c>
      <c r="E37" s="6" t="s">
        <v>11</v>
      </c>
      <c r="F37" s="6" t="s">
        <v>12</v>
      </c>
      <c r="G37" s="6" t="s">
        <v>7</v>
      </c>
      <c r="H37" s="6" t="s">
        <v>11</v>
      </c>
      <c r="I37" s="6" t="s">
        <v>12</v>
      </c>
      <c r="J37" s="6" t="s">
        <v>7</v>
      </c>
      <c r="K37" s="113"/>
    </row>
    <row r="38" spans="1:11" ht="32.25" customHeight="1" x14ac:dyDescent="0.2">
      <c r="A38" s="16" t="s">
        <v>13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8" t="s">
        <v>14</v>
      </c>
    </row>
    <row r="39" spans="1:11" ht="27" customHeight="1" x14ac:dyDescent="0.2">
      <c r="A39" s="16" t="s">
        <v>22</v>
      </c>
      <c r="B39" s="17">
        <v>3</v>
      </c>
      <c r="C39" s="17">
        <v>2</v>
      </c>
      <c r="D39" s="17">
        <v>5</v>
      </c>
      <c r="E39" s="17">
        <v>0</v>
      </c>
      <c r="F39" s="17">
        <v>0</v>
      </c>
      <c r="G39" s="17">
        <f>SUM(E39:F39)</f>
        <v>0</v>
      </c>
      <c r="H39" s="17">
        <f>SUM(B39,E39)</f>
        <v>3</v>
      </c>
      <c r="I39" s="17">
        <f t="shared" ref="I39:I41" si="4">SUM(C39,F39)</f>
        <v>2</v>
      </c>
      <c r="J39" s="17">
        <f t="shared" ref="J39:J41" si="5">SUM(D39,G39)</f>
        <v>5</v>
      </c>
      <c r="K39" s="18" t="s">
        <v>23</v>
      </c>
    </row>
    <row r="40" spans="1:11" ht="33.75" customHeight="1" x14ac:dyDescent="0.2">
      <c r="A40" s="16" t="s">
        <v>143</v>
      </c>
      <c r="B40" s="17">
        <v>11</v>
      </c>
      <c r="C40" s="17">
        <v>1</v>
      </c>
      <c r="D40" s="17">
        <v>12</v>
      </c>
      <c r="E40" s="17">
        <v>0</v>
      </c>
      <c r="F40" s="17">
        <v>0</v>
      </c>
      <c r="G40" s="17">
        <f>SUM(E40:F40)</f>
        <v>0</v>
      </c>
      <c r="H40" s="17">
        <f t="shared" ref="H40:H41" si="6">SUM(B40,E40)</f>
        <v>11</v>
      </c>
      <c r="I40" s="17">
        <f t="shared" si="4"/>
        <v>1</v>
      </c>
      <c r="J40" s="17">
        <f t="shared" si="5"/>
        <v>12</v>
      </c>
      <c r="K40" s="18" t="s">
        <v>29</v>
      </c>
    </row>
    <row r="41" spans="1:11" ht="36.75" customHeight="1" thickBot="1" x14ac:dyDescent="0.25">
      <c r="A41" s="33" t="s">
        <v>377</v>
      </c>
      <c r="B41" s="34">
        <v>19</v>
      </c>
      <c r="C41" s="34">
        <v>5</v>
      </c>
      <c r="D41" s="34">
        <v>24</v>
      </c>
      <c r="E41" s="34">
        <v>0</v>
      </c>
      <c r="F41" s="34">
        <v>0</v>
      </c>
      <c r="G41" s="34">
        <f>SUM(E41:F41)</f>
        <v>0</v>
      </c>
      <c r="H41" s="34">
        <f t="shared" si="6"/>
        <v>19</v>
      </c>
      <c r="I41" s="34">
        <f t="shared" si="4"/>
        <v>5</v>
      </c>
      <c r="J41" s="34">
        <f t="shared" si="5"/>
        <v>24</v>
      </c>
      <c r="K41" s="35" t="s">
        <v>378</v>
      </c>
    </row>
    <row r="42" spans="1:11" ht="44.25" customHeight="1" thickBot="1" x14ac:dyDescent="0.25">
      <c r="A42" s="19" t="s">
        <v>261</v>
      </c>
      <c r="B42" s="20">
        <f t="shared" ref="B42:J42" si="7">SUM(B39:B41)</f>
        <v>33</v>
      </c>
      <c r="C42" s="20">
        <f t="shared" si="7"/>
        <v>8</v>
      </c>
      <c r="D42" s="20">
        <f t="shared" si="7"/>
        <v>41</v>
      </c>
      <c r="E42" s="20">
        <f t="shared" si="7"/>
        <v>0</v>
      </c>
      <c r="F42" s="20">
        <f t="shared" si="7"/>
        <v>0</v>
      </c>
      <c r="G42" s="20">
        <f t="shared" si="7"/>
        <v>0</v>
      </c>
      <c r="H42" s="20">
        <f t="shared" si="7"/>
        <v>33</v>
      </c>
      <c r="I42" s="20">
        <f t="shared" si="7"/>
        <v>8</v>
      </c>
      <c r="J42" s="20">
        <f t="shared" si="7"/>
        <v>41</v>
      </c>
      <c r="K42" s="21" t="s">
        <v>63</v>
      </c>
    </row>
    <row r="43" spans="1:11" ht="15" thickTop="1" x14ac:dyDescent="0.2"/>
  </sheetData>
  <mergeCells count="35">
    <mergeCell ref="B38:J38"/>
    <mergeCell ref="A31:K31"/>
    <mergeCell ref="A32:K32"/>
    <mergeCell ref="A34:A37"/>
    <mergeCell ref="B34:D34"/>
    <mergeCell ref="E34:G34"/>
    <mergeCell ref="H34:J34"/>
    <mergeCell ref="K34:K37"/>
    <mergeCell ref="B35:D35"/>
    <mergeCell ref="E35:G35"/>
    <mergeCell ref="H35:J35"/>
    <mergeCell ref="A2:K2"/>
    <mergeCell ref="A3:K3"/>
    <mergeCell ref="A5:A8"/>
    <mergeCell ref="B5:D5"/>
    <mergeCell ref="E5:G5"/>
    <mergeCell ref="H5:J5"/>
    <mergeCell ref="K5:K8"/>
    <mergeCell ref="B6:D6"/>
    <mergeCell ref="E6:G6"/>
    <mergeCell ref="H6:J6"/>
    <mergeCell ref="E19:G19"/>
    <mergeCell ref="H19:J19"/>
    <mergeCell ref="B22:J22"/>
    <mergeCell ref="A27:D27"/>
    <mergeCell ref="B9:J9"/>
    <mergeCell ref="A14:D14"/>
    <mergeCell ref="A15:K15"/>
    <mergeCell ref="A16:K16"/>
    <mergeCell ref="A18:A21"/>
    <mergeCell ref="B18:D18"/>
    <mergeCell ref="E18:G18"/>
    <mergeCell ref="H18:J18"/>
    <mergeCell ref="K18:K21"/>
    <mergeCell ref="B19:D19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161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4:U45"/>
  <sheetViews>
    <sheetView rightToLeft="1" view="pageBreakPreview" zoomScale="73" zoomScaleNormal="85" zoomScaleSheetLayoutView="73" workbookViewId="0">
      <selection sqref="A1:K1"/>
    </sheetView>
  </sheetViews>
  <sheetFormatPr defaultRowHeight="14.25" x14ac:dyDescent="0.2"/>
  <cols>
    <col min="1" max="1" width="20.125" customWidth="1"/>
    <col min="2" max="13" width="8.625" customWidth="1"/>
    <col min="14" max="14" width="22.625" customWidth="1"/>
  </cols>
  <sheetData>
    <row r="4" spans="1:14" ht="25.5" customHeight="1" x14ac:dyDescent="0.2">
      <c r="A4" s="118" t="s">
        <v>558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ht="45" customHeight="1" x14ac:dyDescent="0.25">
      <c r="A5" s="114" t="s">
        <v>559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ht="21" customHeight="1" thickBot="1" x14ac:dyDescent="0.3">
      <c r="A6" s="4" t="s">
        <v>1570</v>
      </c>
      <c r="N6" s="30" t="s">
        <v>1571</v>
      </c>
    </row>
    <row r="7" spans="1:14" ht="24.95" customHeight="1" thickTop="1" x14ac:dyDescent="0.25">
      <c r="A7" s="111" t="s">
        <v>0</v>
      </c>
      <c r="B7" s="110" t="s">
        <v>96</v>
      </c>
      <c r="C7" s="110"/>
      <c r="D7" s="110"/>
      <c r="E7" s="110" t="s">
        <v>97</v>
      </c>
      <c r="F7" s="110"/>
      <c r="G7" s="110"/>
      <c r="H7" s="110" t="s">
        <v>98</v>
      </c>
      <c r="I7" s="110"/>
      <c r="J7" s="110"/>
      <c r="K7" s="110" t="s">
        <v>3</v>
      </c>
      <c r="L7" s="110" t="s">
        <v>67</v>
      </c>
      <c r="M7" s="110"/>
      <c r="N7" s="111" t="s">
        <v>4</v>
      </c>
    </row>
    <row r="8" spans="1:14" ht="18" customHeight="1" x14ac:dyDescent="0.25">
      <c r="A8" s="112"/>
      <c r="B8" s="109" t="s">
        <v>99</v>
      </c>
      <c r="C8" s="109"/>
      <c r="D8" s="109"/>
      <c r="E8" s="109" t="s">
        <v>100</v>
      </c>
      <c r="F8" s="109"/>
      <c r="G8" s="109"/>
      <c r="H8" s="109" t="s">
        <v>101</v>
      </c>
      <c r="I8" s="109"/>
      <c r="J8" s="109"/>
      <c r="K8" s="109" t="s">
        <v>7</v>
      </c>
      <c r="L8" s="109"/>
      <c r="M8" s="109"/>
      <c r="N8" s="112"/>
    </row>
    <row r="9" spans="1:14" ht="18.75" customHeight="1" x14ac:dyDescent="0.25">
      <c r="A9" s="112"/>
      <c r="B9" s="31" t="s">
        <v>8</v>
      </c>
      <c r="C9" s="31" t="s">
        <v>67</v>
      </c>
      <c r="D9" s="31" t="s">
        <v>10</v>
      </c>
      <c r="E9" s="31" t="s">
        <v>8</v>
      </c>
      <c r="F9" s="31" t="s">
        <v>67</v>
      </c>
      <c r="G9" s="31" t="s">
        <v>10</v>
      </c>
      <c r="H9" s="31" t="s">
        <v>8</v>
      </c>
      <c r="I9" s="31" t="s">
        <v>67</v>
      </c>
      <c r="J9" s="31" t="s">
        <v>10</v>
      </c>
      <c r="K9" s="31" t="s">
        <v>8</v>
      </c>
      <c r="L9" s="31" t="s">
        <v>67</v>
      </c>
      <c r="M9" s="31" t="s">
        <v>10</v>
      </c>
      <c r="N9" s="112"/>
    </row>
    <row r="10" spans="1:14" ht="20.25" customHeight="1" thickBot="1" x14ac:dyDescent="0.3">
      <c r="A10" s="113"/>
      <c r="B10" s="6" t="s">
        <v>11</v>
      </c>
      <c r="C10" s="6" t="s">
        <v>12</v>
      </c>
      <c r="D10" s="6" t="s">
        <v>7</v>
      </c>
      <c r="E10" s="6" t="s">
        <v>11</v>
      </c>
      <c r="F10" s="6" t="s">
        <v>12</v>
      </c>
      <c r="G10" s="6" t="s">
        <v>7</v>
      </c>
      <c r="H10" s="6" t="s">
        <v>11</v>
      </c>
      <c r="I10" s="6" t="s">
        <v>12</v>
      </c>
      <c r="J10" s="6" t="s">
        <v>7</v>
      </c>
      <c r="K10" s="6" t="s">
        <v>11</v>
      </c>
      <c r="L10" s="6" t="s">
        <v>12</v>
      </c>
      <c r="M10" s="6" t="s">
        <v>7</v>
      </c>
      <c r="N10" s="113"/>
    </row>
    <row r="11" spans="1:14" ht="27.75" customHeight="1" x14ac:dyDescent="0.2">
      <c r="A11" s="16" t="s">
        <v>13</v>
      </c>
      <c r="N11" s="18" t="s">
        <v>14</v>
      </c>
    </row>
    <row r="12" spans="1:14" ht="27.75" customHeight="1" x14ac:dyDescent="0.2">
      <c r="A12" s="16" t="s">
        <v>22</v>
      </c>
      <c r="B12" s="17">
        <v>1</v>
      </c>
      <c r="C12" s="17">
        <v>1</v>
      </c>
      <c r="D12" s="17">
        <f>SUM(B12:C12)</f>
        <v>2</v>
      </c>
      <c r="E12" s="17">
        <v>1</v>
      </c>
      <c r="F12" s="17">
        <v>17</v>
      </c>
      <c r="G12" s="17">
        <f>SUM(E12:F12)</f>
        <v>18</v>
      </c>
      <c r="H12" s="17">
        <v>1</v>
      </c>
      <c r="I12" s="17">
        <v>0</v>
      </c>
      <c r="J12" s="17">
        <f>SUM(H12:I12)</f>
        <v>1</v>
      </c>
      <c r="K12" s="17">
        <f t="shared" ref="K12:M14" si="0">SUM(B12,E12,H12)</f>
        <v>3</v>
      </c>
      <c r="L12" s="17">
        <f t="shared" si="0"/>
        <v>18</v>
      </c>
      <c r="M12" s="17">
        <f t="shared" si="0"/>
        <v>21</v>
      </c>
      <c r="N12" s="18" t="s">
        <v>23</v>
      </c>
    </row>
    <row r="13" spans="1:14" ht="27.75" customHeight="1" x14ac:dyDescent="0.2">
      <c r="A13" s="16" t="s">
        <v>143</v>
      </c>
      <c r="B13" s="17">
        <v>0</v>
      </c>
      <c r="C13" s="17">
        <v>1</v>
      </c>
      <c r="D13" s="17">
        <f>SUM(B13:C13)</f>
        <v>1</v>
      </c>
      <c r="E13" s="17">
        <v>3</v>
      </c>
      <c r="F13" s="17">
        <v>2</v>
      </c>
      <c r="G13" s="17">
        <f>SUM(E13:F13)</f>
        <v>5</v>
      </c>
      <c r="H13" s="17">
        <v>0</v>
      </c>
      <c r="I13" s="17">
        <v>0</v>
      </c>
      <c r="J13" s="17">
        <f>SUM(H13:I13)</f>
        <v>0</v>
      </c>
      <c r="K13" s="17">
        <f t="shared" si="0"/>
        <v>3</v>
      </c>
      <c r="L13" s="17">
        <f t="shared" si="0"/>
        <v>3</v>
      </c>
      <c r="M13" s="17">
        <f t="shared" si="0"/>
        <v>6</v>
      </c>
      <c r="N13" s="18" t="s">
        <v>29</v>
      </c>
    </row>
    <row r="14" spans="1:14" ht="27.75" customHeight="1" thickBot="1" x14ac:dyDescent="0.25">
      <c r="A14" s="33" t="s">
        <v>377</v>
      </c>
      <c r="B14" s="34">
        <v>2</v>
      </c>
      <c r="C14" s="34">
        <v>0</v>
      </c>
      <c r="D14" s="34">
        <f>SUM(B14:C14)</f>
        <v>2</v>
      </c>
      <c r="E14" s="34">
        <v>4</v>
      </c>
      <c r="F14" s="34">
        <v>0</v>
      </c>
      <c r="G14" s="34">
        <f>SUM(E14:F14)</f>
        <v>4</v>
      </c>
      <c r="H14" s="34">
        <v>0</v>
      </c>
      <c r="I14" s="34">
        <v>0</v>
      </c>
      <c r="J14" s="34">
        <f>SUM(H14:I14)</f>
        <v>0</v>
      </c>
      <c r="K14" s="34">
        <f t="shared" si="0"/>
        <v>6</v>
      </c>
      <c r="L14" s="34">
        <f t="shared" si="0"/>
        <v>0</v>
      </c>
      <c r="M14" s="34">
        <f t="shared" si="0"/>
        <v>6</v>
      </c>
      <c r="N14" s="35" t="s">
        <v>378</v>
      </c>
    </row>
    <row r="15" spans="1:14" ht="27.75" customHeight="1" thickBot="1" x14ac:dyDescent="0.25">
      <c r="A15" s="19" t="s">
        <v>261</v>
      </c>
      <c r="B15" s="20">
        <f t="shared" ref="B15:M15" si="1">SUM(B12:B14)</f>
        <v>3</v>
      </c>
      <c r="C15" s="20">
        <f t="shared" si="1"/>
        <v>2</v>
      </c>
      <c r="D15" s="20">
        <f t="shared" si="1"/>
        <v>5</v>
      </c>
      <c r="E15" s="20">
        <f t="shared" si="1"/>
        <v>8</v>
      </c>
      <c r="F15" s="20">
        <f t="shared" si="1"/>
        <v>19</v>
      </c>
      <c r="G15" s="20">
        <f t="shared" si="1"/>
        <v>27</v>
      </c>
      <c r="H15" s="20">
        <f t="shared" si="1"/>
        <v>1</v>
      </c>
      <c r="I15" s="20">
        <f t="shared" si="1"/>
        <v>0</v>
      </c>
      <c r="J15" s="20">
        <f t="shared" si="1"/>
        <v>1</v>
      </c>
      <c r="K15" s="20">
        <f t="shared" si="1"/>
        <v>12</v>
      </c>
      <c r="L15" s="20">
        <f t="shared" si="1"/>
        <v>21</v>
      </c>
      <c r="M15" s="20">
        <f t="shared" si="1"/>
        <v>33</v>
      </c>
      <c r="N15" s="21" t="s">
        <v>63</v>
      </c>
    </row>
    <row r="16" spans="1:14" ht="32.25" customHeight="1" thickTop="1" x14ac:dyDescent="0.2">
      <c r="A16" s="122"/>
      <c r="B16" s="122"/>
      <c r="C16" s="122"/>
      <c r="D16" s="122"/>
    </row>
    <row r="44" spans="13:21" x14ac:dyDescent="0.2">
      <c r="M44" s="122"/>
      <c r="N44" s="122"/>
      <c r="O44" s="122"/>
      <c r="P44" s="122"/>
      <c r="Q44" s="122"/>
      <c r="R44" s="122"/>
      <c r="S44" s="122"/>
      <c r="T44" s="122"/>
      <c r="U44" s="122"/>
    </row>
    <row r="45" spans="13:21" x14ac:dyDescent="0.2">
      <c r="M45" s="122"/>
      <c r="N45" s="122"/>
      <c r="O45" s="122"/>
      <c r="P45" s="122"/>
      <c r="Q45" s="122"/>
      <c r="R45" s="122"/>
      <c r="S45" s="122"/>
      <c r="T45" s="122"/>
      <c r="U45" s="122"/>
    </row>
  </sheetData>
  <mergeCells count="19">
    <mergeCell ref="A16:D16"/>
    <mergeCell ref="M44:O44"/>
    <mergeCell ref="P44:R44"/>
    <mergeCell ref="S44:U44"/>
    <mergeCell ref="A4:N4"/>
    <mergeCell ref="A5:N5"/>
    <mergeCell ref="A7:A10"/>
    <mergeCell ref="B7:D7"/>
    <mergeCell ref="E7:G7"/>
    <mergeCell ref="H7:J7"/>
    <mergeCell ref="K7:M7"/>
    <mergeCell ref="N7:N10"/>
    <mergeCell ref="B8:D8"/>
    <mergeCell ref="E8:G8"/>
    <mergeCell ref="M45:O45"/>
    <mergeCell ref="P45:R45"/>
    <mergeCell ref="S45:U45"/>
    <mergeCell ref="H8:J8"/>
    <mergeCell ref="K8:M8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161" orientation="landscape" r:id="rId1"/>
  <rowBreaks count="1" manualBreakCount="1">
    <brk id="2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26"/>
  <sheetViews>
    <sheetView rightToLeft="1" view="pageBreakPreview" topLeftCell="A16" zoomScale="80" zoomScaleNormal="80" zoomScaleSheetLayoutView="80" workbookViewId="0">
      <selection sqref="A1:K1"/>
    </sheetView>
  </sheetViews>
  <sheetFormatPr defaultRowHeight="14.25" x14ac:dyDescent="0.2"/>
  <cols>
    <col min="1" max="1" width="17.875" customWidth="1"/>
    <col min="2" max="9" width="11.875" customWidth="1"/>
    <col min="10" max="10" width="10" customWidth="1"/>
    <col min="11" max="11" width="28.75" customWidth="1"/>
  </cols>
  <sheetData>
    <row r="1" spans="1:11" ht="24.95" customHeight="1" x14ac:dyDescent="0.2">
      <c r="A1" s="118" t="s">
        <v>560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9.5" customHeight="1" x14ac:dyDescent="0.25">
      <c r="A2" s="114" t="s">
        <v>561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3.25" customHeight="1" thickBot="1" x14ac:dyDescent="0.3">
      <c r="A3" s="4" t="s">
        <v>1572</v>
      </c>
      <c r="K3" s="30" t="s">
        <v>1573</v>
      </c>
    </row>
    <row r="4" spans="1:11" ht="24.9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1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1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21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34.5" customHeight="1" x14ac:dyDescent="0.2">
      <c r="A8" t="s">
        <v>13</v>
      </c>
      <c r="K8" t="s">
        <v>14</v>
      </c>
    </row>
    <row r="9" spans="1:11" ht="29.25" customHeight="1" x14ac:dyDescent="0.2">
      <c r="A9" s="16" t="s">
        <v>22</v>
      </c>
      <c r="B9" s="17">
        <v>1</v>
      </c>
      <c r="C9" s="17">
        <v>29</v>
      </c>
      <c r="D9" s="17">
        <f>SUM(B9:C9)</f>
        <v>30</v>
      </c>
      <c r="E9" s="17">
        <v>0</v>
      </c>
      <c r="F9" s="17">
        <v>0</v>
      </c>
      <c r="G9" s="17">
        <f>SUM(E9:F9)</f>
        <v>0</v>
      </c>
      <c r="H9" s="17">
        <f t="shared" ref="H9:J11" si="0">SUM(B9,E9)</f>
        <v>1</v>
      </c>
      <c r="I9" s="17">
        <f t="shared" si="0"/>
        <v>29</v>
      </c>
      <c r="J9" s="17">
        <f t="shared" si="0"/>
        <v>30</v>
      </c>
      <c r="K9" s="18" t="s">
        <v>23</v>
      </c>
    </row>
    <row r="10" spans="1:11" ht="29.25" customHeight="1" x14ac:dyDescent="0.2">
      <c r="A10" s="16" t="s">
        <v>143</v>
      </c>
      <c r="B10" s="17">
        <v>35</v>
      </c>
      <c r="C10" s="17">
        <v>12</v>
      </c>
      <c r="D10" s="17">
        <f>SUM(B10:C10)</f>
        <v>47</v>
      </c>
      <c r="E10" s="17">
        <v>0</v>
      </c>
      <c r="F10" s="17">
        <v>0</v>
      </c>
      <c r="G10" s="17">
        <f>SUM(E10:F10)</f>
        <v>0</v>
      </c>
      <c r="H10" s="17">
        <f t="shared" si="0"/>
        <v>35</v>
      </c>
      <c r="I10" s="17">
        <f t="shared" si="0"/>
        <v>12</v>
      </c>
      <c r="J10" s="17">
        <f t="shared" si="0"/>
        <v>47</v>
      </c>
      <c r="K10" s="18" t="s">
        <v>29</v>
      </c>
    </row>
    <row r="11" spans="1:11" ht="29.25" customHeight="1" thickBot="1" x14ac:dyDescent="0.25">
      <c r="A11" s="33" t="s">
        <v>377</v>
      </c>
      <c r="B11" s="34">
        <v>63</v>
      </c>
      <c r="C11" s="34">
        <v>25</v>
      </c>
      <c r="D11" s="34">
        <f>SUM(B11:C11)</f>
        <v>88</v>
      </c>
      <c r="E11" s="34">
        <v>0</v>
      </c>
      <c r="F11" s="34">
        <v>0</v>
      </c>
      <c r="G11" s="34">
        <f>SUM(E11:F11)</f>
        <v>0</v>
      </c>
      <c r="H11" s="34">
        <f t="shared" si="0"/>
        <v>63</v>
      </c>
      <c r="I11" s="34">
        <f t="shared" si="0"/>
        <v>25</v>
      </c>
      <c r="J11" s="34">
        <f t="shared" si="0"/>
        <v>88</v>
      </c>
      <c r="K11" s="35" t="s">
        <v>378</v>
      </c>
    </row>
    <row r="12" spans="1:11" ht="29.25" customHeight="1" thickBot="1" x14ac:dyDescent="0.25">
      <c r="A12" s="19" t="s">
        <v>261</v>
      </c>
      <c r="B12" s="20">
        <f t="shared" ref="B12:J12" si="1">SUM(B9:B11)</f>
        <v>99</v>
      </c>
      <c r="C12" s="20">
        <f t="shared" si="1"/>
        <v>66</v>
      </c>
      <c r="D12" s="20">
        <f t="shared" si="1"/>
        <v>165</v>
      </c>
      <c r="E12" s="20">
        <f t="shared" si="1"/>
        <v>0</v>
      </c>
      <c r="F12" s="20">
        <f t="shared" si="1"/>
        <v>0</v>
      </c>
      <c r="G12" s="20">
        <f t="shared" si="1"/>
        <v>0</v>
      </c>
      <c r="H12" s="20">
        <f t="shared" si="1"/>
        <v>99</v>
      </c>
      <c r="I12" s="20">
        <f t="shared" si="1"/>
        <v>66</v>
      </c>
      <c r="J12" s="20">
        <f t="shared" si="1"/>
        <v>165</v>
      </c>
      <c r="K12" s="21" t="s">
        <v>63</v>
      </c>
    </row>
    <row r="13" spans="1:11" ht="33" customHeight="1" thickTop="1" x14ac:dyDescent="0.2"/>
    <row r="14" spans="1:11" ht="30" customHeight="1" x14ac:dyDescent="0.2">
      <c r="A14" s="118" t="s">
        <v>562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50.25" customHeight="1" x14ac:dyDescent="0.25">
      <c r="A15" s="114" t="s">
        <v>563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1" ht="24" customHeight="1" thickBot="1" x14ac:dyDescent="0.3">
      <c r="A16" s="4" t="s">
        <v>1574</v>
      </c>
      <c r="K16" s="30" t="s">
        <v>1575</v>
      </c>
    </row>
    <row r="17" spans="1:11" ht="24.95" customHeight="1" thickTop="1" x14ac:dyDescent="0.25">
      <c r="A17" s="111" t="s">
        <v>0</v>
      </c>
      <c r="B17" s="110" t="s">
        <v>1</v>
      </c>
      <c r="C17" s="110"/>
      <c r="D17" s="110"/>
      <c r="E17" s="110" t="s">
        <v>2</v>
      </c>
      <c r="F17" s="110"/>
      <c r="G17" s="110"/>
      <c r="H17" s="110" t="s">
        <v>3</v>
      </c>
      <c r="I17" s="110"/>
      <c r="J17" s="110"/>
      <c r="K17" s="111" t="s">
        <v>4</v>
      </c>
    </row>
    <row r="18" spans="1:11" ht="17.25" customHeight="1" x14ac:dyDescent="0.25">
      <c r="A18" s="112"/>
      <c r="B18" s="109" t="s">
        <v>5</v>
      </c>
      <c r="C18" s="109"/>
      <c r="D18" s="109"/>
      <c r="E18" s="109" t="s">
        <v>6</v>
      </c>
      <c r="F18" s="109"/>
      <c r="G18" s="109"/>
      <c r="H18" s="109" t="s">
        <v>7</v>
      </c>
      <c r="I18" s="109"/>
      <c r="J18" s="109"/>
      <c r="K18" s="112"/>
    </row>
    <row r="19" spans="1:11" ht="24.95" customHeight="1" x14ac:dyDescent="0.25">
      <c r="A19" s="112"/>
      <c r="B19" s="31" t="s">
        <v>8</v>
      </c>
      <c r="C19" s="31" t="s">
        <v>67</v>
      </c>
      <c r="D19" s="31" t="s">
        <v>10</v>
      </c>
      <c r="E19" s="31" t="s">
        <v>8</v>
      </c>
      <c r="F19" s="31" t="s">
        <v>67</v>
      </c>
      <c r="G19" s="31" t="s">
        <v>10</v>
      </c>
      <c r="H19" s="31" t="s">
        <v>8</v>
      </c>
      <c r="I19" s="31" t="s">
        <v>67</v>
      </c>
      <c r="J19" s="31" t="s">
        <v>10</v>
      </c>
      <c r="K19" s="112"/>
    </row>
    <row r="20" spans="1:11" ht="17.25" customHeight="1" thickBot="1" x14ac:dyDescent="0.3">
      <c r="A20" s="113"/>
      <c r="B20" s="6" t="s">
        <v>11</v>
      </c>
      <c r="C20" s="6" t="s">
        <v>12</v>
      </c>
      <c r="D20" s="6" t="s">
        <v>7</v>
      </c>
      <c r="E20" s="6" t="s">
        <v>11</v>
      </c>
      <c r="F20" s="6" t="s">
        <v>12</v>
      </c>
      <c r="G20" s="6" t="s">
        <v>7</v>
      </c>
      <c r="H20" s="6" t="s">
        <v>11</v>
      </c>
      <c r="I20" s="6" t="s">
        <v>12</v>
      </c>
      <c r="J20" s="6" t="s">
        <v>7</v>
      </c>
      <c r="K20" s="113"/>
    </row>
    <row r="21" spans="1:11" ht="25.5" customHeight="1" x14ac:dyDescent="0.2">
      <c r="A21" s="16" t="s">
        <v>13</v>
      </c>
      <c r="K21" s="18" t="s">
        <v>14</v>
      </c>
    </row>
    <row r="22" spans="1:11" ht="25.5" customHeight="1" x14ac:dyDescent="0.2">
      <c r="A22" s="16" t="s">
        <v>22</v>
      </c>
      <c r="B22" s="17">
        <v>1</v>
      </c>
      <c r="C22" s="17">
        <v>28</v>
      </c>
      <c r="D22" s="17">
        <f>SUM(B22:C22)</f>
        <v>29</v>
      </c>
      <c r="E22" s="17">
        <v>0</v>
      </c>
      <c r="F22" s="17">
        <v>0</v>
      </c>
      <c r="G22" s="17">
        <f>SUM(E22:F22)</f>
        <v>0</v>
      </c>
      <c r="H22" s="17">
        <f t="shared" ref="H22:J24" si="2">SUM(B22,E22)</f>
        <v>1</v>
      </c>
      <c r="I22" s="17">
        <f t="shared" si="2"/>
        <v>28</v>
      </c>
      <c r="J22" s="17">
        <f t="shared" si="2"/>
        <v>29</v>
      </c>
      <c r="K22" s="18" t="s">
        <v>23</v>
      </c>
    </row>
    <row r="23" spans="1:11" ht="25.5" customHeight="1" x14ac:dyDescent="0.2">
      <c r="A23" s="16" t="s">
        <v>143</v>
      </c>
      <c r="B23" s="17">
        <v>35</v>
      </c>
      <c r="C23" s="17">
        <v>11</v>
      </c>
      <c r="D23" s="17">
        <f>SUM(B23:C23)</f>
        <v>46</v>
      </c>
      <c r="E23" s="17">
        <v>0</v>
      </c>
      <c r="F23" s="17">
        <v>0</v>
      </c>
      <c r="G23" s="17">
        <f>SUM(E23:F23)</f>
        <v>0</v>
      </c>
      <c r="H23" s="17">
        <f t="shared" si="2"/>
        <v>35</v>
      </c>
      <c r="I23" s="17">
        <f t="shared" si="2"/>
        <v>11</v>
      </c>
      <c r="J23" s="17">
        <f t="shared" si="2"/>
        <v>46</v>
      </c>
      <c r="K23" s="18" t="s">
        <v>29</v>
      </c>
    </row>
    <row r="24" spans="1:11" ht="25.5" customHeight="1" thickBot="1" x14ac:dyDescent="0.25">
      <c r="A24" s="33" t="s">
        <v>377</v>
      </c>
      <c r="B24" s="34">
        <v>62</v>
      </c>
      <c r="C24" s="34">
        <v>25</v>
      </c>
      <c r="D24" s="34">
        <f>SUM(B24:C24)</f>
        <v>87</v>
      </c>
      <c r="E24" s="34">
        <v>0</v>
      </c>
      <c r="F24" s="34">
        <v>0</v>
      </c>
      <c r="G24" s="34">
        <f>SUM(E24:F24)</f>
        <v>0</v>
      </c>
      <c r="H24" s="34">
        <f t="shared" si="2"/>
        <v>62</v>
      </c>
      <c r="I24" s="34">
        <f t="shared" si="2"/>
        <v>25</v>
      </c>
      <c r="J24" s="34">
        <f t="shared" si="2"/>
        <v>87</v>
      </c>
      <c r="K24" s="35" t="s">
        <v>378</v>
      </c>
    </row>
    <row r="25" spans="1:11" ht="25.5" customHeight="1" thickBot="1" x14ac:dyDescent="0.25">
      <c r="A25" s="19" t="s">
        <v>261</v>
      </c>
      <c r="B25" s="20">
        <f t="shared" ref="B25:J25" si="3">SUM(B22:B24)</f>
        <v>98</v>
      </c>
      <c r="C25" s="20">
        <f t="shared" si="3"/>
        <v>64</v>
      </c>
      <c r="D25" s="20">
        <f t="shared" si="3"/>
        <v>162</v>
      </c>
      <c r="E25" s="20">
        <f t="shared" si="3"/>
        <v>0</v>
      </c>
      <c r="F25" s="20">
        <f t="shared" si="3"/>
        <v>0</v>
      </c>
      <c r="G25" s="20">
        <f t="shared" si="3"/>
        <v>0</v>
      </c>
      <c r="H25" s="20">
        <f t="shared" si="3"/>
        <v>98</v>
      </c>
      <c r="I25" s="20">
        <f t="shared" si="3"/>
        <v>64</v>
      </c>
      <c r="J25" s="20">
        <f t="shared" si="3"/>
        <v>162</v>
      </c>
      <c r="K25" s="21" t="s">
        <v>63</v>
      </c>
    </row>
    <row r="26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E18:G18"/>
    <mergeCell ref="H18:J18"/>
    <mergeCell ref="H5:J5"/>
    <mergeCell ref="A14:K14"/>
    <mergeCell ref="A15:K15"/>
    <mergeCell ref="A17:A20"/>
    <mergeCell ref="B17:D17"/>
    <mergeCell ref="E17:G17"/>
    <mergeCell ref="H17:J17"/>
    <mergeCell ref="K17:K20"/>
    <mergeCell ref="B18:D18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16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01"/>
  <sheetViews>
    <sheetView rightToLeft="1" view="pageBreakPreview" topLeftCell="A175" zoomScale="85" zoomScaleSheetLayoutView="85" workbookViewId="0">
      <selection sqref="A1:K1"/>
    </sheetView>
  </sheetViews>
  <sheetFormatPr defaultRowHeight="14.25" x14ac:dyDescent="0.2"/>
  <cols>
    <col min="1" max="1" width="28.375" customWidth="1"/>
    <col min="2" max="10" width="8.375" customWidth="1"/>
    <col min="11" max="11" width="43.875" customWidth="1"/>
  </cols>
  <sheetData>
    <row r="1" spans="1:11" ht="24" customHeight="1" x14ac:dyDescent="0.2">
      <c r="A1" s="118" t="s">
        <v>312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2" customHeight="1" x14ac:dyDescent="0.25">
      <c r="A2" s="114" t="s">
        <v>1444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9.5" customHeight="1" thickBot="1" x14ac:dyDescent="0.3">
      <c r="A3" s="4" t="s">
        <v>1576</v>
      </c>
      <c r="K3" s="30" t="s">
        <v>1577</v>
      </c>
    </row>
    <row r="4" spans="1:11" ht="16.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4.2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4.25" customHeight="1" x14ac:dyDescent="0.25">
      <c r="A6" s="112"/>
      <c r="B6" s="31" t="s">
        <v>8</v>
      </c>
      <c r="C6" s="31" t="s">
        <v>9</v>
      </c>
      <c r="D6" s="31" t="s">
        <v>10</v>
      </c>
      <c r="E6" s="31" t="s">
        <v>8</v>
      </c>
      <c r="F6" s="31" t="s">
        <v>9</v>
      </c>
      <c r="G6" s="31" t="s">
        <v>10</v>
      </c>
      <c r="H6" s="31" t="s">
        <v>8</v>
      </c>
      <c r="I6" s="31" t="s">
        <v>9</v>
      </c>
      <c r="J6" s="31" t="s">
        <v>10</v>
      </c>
      <c r="K6" s="112"/>
    </row>
    <row r="7" spans="1:11" ht="15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1" customHeight="1" x14ac:dyDescent="0.2">
      <c r="A9" s="13" t="s">
        <v>15</v>
      </c>
      <c r="B9" s="14">
        <v>78</v>
      </c>
      <c r="C9" s="14">
        <v>112</v>
      </c>
      <c r="D9" s="14">
        <f>SUM(B9:C9)</f>
        <v>190</v>
      </c>
      <c r="E9" s="14">
        <v>0</v>
      </c>
      <c r="F9" s="14">
        <v>0</v>
      </c>
      <c r="G9" s="14">
        <f t="shared" ref="G9:G27" si="0">SUM(E9:F9)</f>
        <v>0</v>
      </c>
      <c r="H9" s="14">
        <f>SUM(E9,B9)</f>
        <v>78</v>
      </c>
      <c r="I9" s="14">
        <f>SUM(F9,C9)</f>
        <v>112</v>
      </c>
      <c r="J9" s="14">
        <f>SUM(H9:I9)</f>
        <v>190</v>
      </c>
      <c r="K9" s="15" t="s">
        <v>16</v>
      </c>
    </row>
    <row r="10" spans="1:11" ht="21" customHeight="1" x14ac:dyDescent="0.2">
      <c r="A10" s="13" t="s">
        <v>18</v>
      </c>
      <c r="B10" s="14">
        <v>30</v>
      </c>
      <c r="C10" s="14">
        <v>78</v>
      </c>
      <c r="D10" s="14">
        <f t="shared" ref="D10:D16" si="1">SUM(B10:C10)</f>
        <v>108</v>
      </c>
      <c r="E10" s="14">
        <v>0</v>
      </c>
      <c r="F10" s="14">
        <v>0</v>
      </c>
      <c r="G10" s="14">
        <f t="shared" si="0"/>
        <v>0</v>
      </c>
      <c r="H10" s="14">
        <f t="shared" ref="H10:H16" si="2">SUM(E10,B10)</f>
        <v>30</v>
      </c>
      <c r="I10" s="14">
        <f t="shared" ref="I10:I16" si="3">SUM(F10,C10)</f>
        <v>78</v>
      </c>
      <c r="J10" s="14">
        <f t="shared" ref="J10:J16" si="4">SUM(H10:I10)</f>
        <v>108</v>
      </c>
      <c r="K10" s="15" t="s">
        <v>19</v>
      </c>
    </row>
    <row r="11" spans="1:11" ht="21" customHeight="1" x14ac:dyDescent="0.2">
      <c r="A11" s="13" t="s">
        <v>20</v>
      </c>
      <c r="B11" s="14">
        <v>32</v>
      </c>
      <c r="C11" s="14">
        <v>84</v>
      </c>
      <c r="D11" s="14">
        <f t="shared" si="1"/>
        <v>116</v>
      </c>
      <c r="E11" s="14">
        <v>0</v>
      </c>
      <c r="F11" s="14">
        <v>0</v>
      </c>
      <c r="G11" s="14">
        <f t="shared" si="0"/>
        <v>0</v>
      </c>
      <c r="H11" s="14">
        <f t="shared" si="2"/>
        <v>32</v>
      </c>
      <c r="I11" s="14">
        <f t="shared" si="3"/>
        <v>84</v>
      </c>
      <c r="J11" s="14">
        <f t="shared" si="4"/>
        <v>116</v>
      </c>
      <c r="K11" s="15" t="s">
        <v>330</v>
      </c>
    </row>
    <row r="12" spans="1:11" ht="21" customHeight="1" x14ac:dyDescent="0.2">
      <c r="A12" s="13" t="s">
        <v>144</v>
      </c>
      <c r="B12" s="14">
        <v>16</v>
      </c>
      <c r="C12" s="14">
        <v>58</v>
      </c>
      <c r="D12" s="14">
        <f t="shared" si="1"/>
        <v>74</v>
      </c>
      <c r="E12" s="14">
        <v>0</v>
      </c>
      <c r="F12" s="14">
        <v>0</v>
      </c>
      <c r="G12" s="14">
        <f t="shared" si="0"/>
        <v>0</v>
      </c>
      <c r="H12" s="14">
        <f t="shared" si="2"/>
        <v>16</v>
      </c>
      <c r="I12" s="14">
        <f t="shared" si="3"/>
        <v>58</v>
      </c>
      <c r="J12" s="14">
        <f t="shared" si="4"/>
        <v>74</v>
      </c>
      <c r="K12" s="15" t="s">
        <v>23</v>
      </c>
    </row>
    <row r="13" spans="1:11" ht="21" customHeight="1" x14ac:dyDescent="0.2">
      <c r="A13" s="13" t="s">
        <v>24</v>
      </c>
      <c r="B13" s="14">
        <v>238</v>
      </c>
      <c r="C13" s="14">
        <v>374</v>
      </c>
      <c r="D13" s="14">
        <f t="shared" si="1"/>
        <v>612</v>
      </c>
      <c r="E13" s="14">
        <v>0</v>
      </c>
      <c r="F13" s="14">
        <v>0</v>
      </c>
      <c r="G13" s="14">
        <f t="shared" si="0"/>
        <v>0</v>
      </c>
      <c r="H13" s="14">
        <f t="shared" si="2"/>
        <v>238</v>
      </c>
      <c r="I13" s="14">
        <f t="shared" si="3"/>
        <v>374</v>
      </c>
      <c r="J13" s="14">
        <f t="shared" si="4"/>
        <v>612</v>
      </c>
      <c r="K13" s="15" t="s">
        <v>25</v>
      </c>
    </row>
    <row r="14" spans="1:11" ht="21" customHeight="1" x14ac:dyDescent="0.2">
      <c r="A14" s="13" t="s">
        <v>143</v>
      </c>
      <c r="B14" s="14">
        <v>190</v>
      </c>
      <c r="C14" s="14">
        <v>196</v>
      </c>
      <c r="D14" s="14">
        <f t="shared" si="1"/>
        <v>386</v>
      </c>
      <c r="E14" s="14">
        <v>0</v>
      </c>
      <c r="F14" s="14">
        <v>0</v>
      </c>
      <c r="G14" s="14">
        <f t="shared" si="0"/>
        <v>0</v>
      </c>
      <c r="H14" s="14">
        <f t="shared" si="2"/>
        <v>190</v>
      </c>
      <c r="I14" s="14">
        <f t="shared" si="3"/>
        <v>196</v>
      </c>
      <c r="J14" s="14">
        <f t="shared" si="4"/>
        <v>386</v>
      </c>
      <c r="K14" s="15" t="s">
        <v>29</v>
      </c>
    </row>
    <row r="15" spans="1:11" ht="21" customHeight="1" x14ac:dyDescent="0.2">
      <c r="A15" s="13" t="s">
        <v>30</v>
      </c>
      <c r="B15" s="14">
        <v>62</v>
      </c>
      <c r="C15" s="14">
        <v>31</v>
      </c>
      <c r="D15" s="14">
        <f t="shared" si="1"/>
        <v>93</v>
      </c>
      <c r="E15" s="14">
        <v>0</v>
      </c>
      <c r="F15" s="14">
        <v>0</v>
      </c>
      <c r="G15" s="14">
        <f t="shared" si="0"/>
        <v>0</v>
      </c>
      <c r="H15" s="14">
        <f t="shared" si="2"/>
        <v>62</v>
      </c>
      <c r="I15" s="14">
        <f t="shared" si="3"/>
        <v>31</v>
      </c>
      <c r="J15" s="14">
        <f t="shared" si="4"/>
        <v>93</v>
      </c>
      <c r="K15" s="15" t="s">
        <v>31</v>
      </c>
    </row>
    <row r="16" spans="1:11" ht="21" customHeight="1" x14ac:dyDescent="0.2">
      <c r="A16" s="13" t="s">
        <v>32</v>
      </c>
      <c r="B16" s="14">
        <v>196</v>
      </c>
      <c r="C16" s="14">
        <v>366</v>
      </c>
      <c r="D16" s="14">
        <f t="shared" si="1"/>
        <v>562</v>
      </c>
      <c r="E16" s="14">
        <v>0</v>
      </c>
      <c r="F16" s="14">
        <v>0</v>
      </c>
      <c r="G16" s="14">
        <f t="shared" si="0"/>
        <v>0</v>
      </c>
      <c r="H16" s="14">
        <f t="shared" si="2"/>
        <v>196</v>
      </c>
      <c r="I16" s="14">
        <f t="shared" si="3"/>
        <v>366</v>
      </c>
      <c r="J16" s="14">
        <f t="shared" si="4"/>
        <v>562</v>
      </c>
      <c r="K16" s="15" t="s">
        <v>60</v>
      </c>
    </row>
    <row r="17" spans="1:11" ht="24" customHeight="1" x14ac:dyDescent="0.2">
      <c r="A17" s="13" t="s">
        <v>309</v>
      </c>
      <c r="B17" s="14">
        <v>61</v>
      </c>
      <c r="C17" s="14">
        <v>46</v>
      </c>
      <c r="D17" s="14">
        <f>SUM(B17:C17)</f>
        <v>107</v>
      </c>
      <c r="E17" s="14">
        <v>0</v>
      </c>
      <c r="F17" s="14">
        <v>0</v>
      </c>
      <c r="G17" s="14">
        <v>0</v>
      </c>
      <c r="H17" s="14">
        <f>SUM(E17,B17)</f>
        <v>61</v>
      </c>
      <c r="I17" s="14">
        <f>SUM(F17,C17)</f>
        <v>46</v>
      </c>
      <c r="J17" s="14">
        <f>SUM(H17:I17)</f>
        <v>107</v>
      </c>
      <c r="K17" s="15" t="s">
        <v>311</v>
      </c>
    </row>
    <row r="18" spans="1:11" ht="33.75" customHeight="1" x14ac:dyDescent="0.2">
      <c r="A18" s="13" t="s">
        <v>142</v>
      </c>
      <c r="B18" s="14">
        <v>55</v>
      </c>
      <c r="C18" s="14">
        <v>154</v>
      </c>
      <c r="D18" s="14">
        <f t="shared" ref="D18:D28" si="5">SUM(B18:C18)</f>
        <v>209</v>
      </c>
      <c r="E18" s="14">
        <v>0</v>
      </c>
      <c r="F18" s="14">
        <v>0</v>
      </c>
      <c r="G18" s="14">
        <f t="shared" si="0"/>
        <v>0</v>
      </c>
      <c r="H18" s="14">
        <f t="shared" ref="H18:H28" si="6">SUM(E18,B18)</f>
        <v>55</v>
      </c>
      <c r="I18" s="14">
        <f t="shared" ref="I18:I28" si="7">SUM(F18,C18)</f>
        <v>154</v>
      </c>
      <c r="J18" s="14">
        <f t="shared" ref="J18:J28" si="8">SUM(H18:I18)</f>
        <v>209</v>
      </c>
      <c r="K18" s="26" t="s">
        <v>141</v>
      </c>
    </row>
    <row r="19" spans="1:11" ht="21" customHeight="1" x14ac:dyDescent="0.2">
      <c r="A19" s="13" t="s">
        <v>140</v>
      </c>
      <c r="B19" s="14">
        <v>800</v>
      </c>
      <c r="C19" s="14">
        <v>422</v>
      </c>
      <c r="D19" s="14">
        <f t="shared" si="5"/>
        <v>1222</v>
      </c>
      <c r="E19" s="14">
        <v>0</v>
      </c>
      <c r="F19" s="14">
        <v>0</v>
      </c>
      <c r="G19" s="14">
        <f t="shared" si="0"/>
        <v>0</v>
      </c>
      <c r="H19" s="14">
        <f t="shared" si="6"/>
        <v>800</v>
      </c>
      <c r="I19" s="14">
        <f t="shared" si="7"/>
        <v>422</v>
      </c>
      <c r="J19" s="14">
        <f t="shared" si="8"/>
        <v>1222</v>
      </c>
      <c r="K19" s="15" t="s">
        <v>37</v>
      </c>
    </row>
    <row r="20" spans="1:11" ht="21" customHeight="1" x14ac:dyDescent="0.2">
      <c r="A20" s="13" t="s">
        <v>139</v>
      </c>
      <c r="B20" s="14">
        <v>153</v>
      </c>
      <c r="C20" s="14">
        <v>541</v>
      </c>
      <c r="D20" s="14">
        <f t="shared" si="5"/>
        <v>694</v>
      </c>
      <c r="E20" s="14">
        <v>0</v>
      </c>
      <c r="F20" s="14">
        <v>0</v>
      </c>
      <c r="G20" s="14">
        <f t="shared" si="0"/>
        <v>0</v>
      </c>
      <c r="H20" s="14">
        <f t="shared" si="6"/>
        <v>153</v>
      </c>
      <c r="I20" s="14">
        <f t="shared" si="7"/>
        <v>541</v>
      </c>
      <c r="J20" s="14">
        <f t="shared" si="8"/>
        <v>694</v>
      </c>
      <c r="K20" s="15" t="s">
        <v>138</v>
      </c>
    </row>
    <row r="21" spans="1:11" ht="21" customHeight="1" x14ac:dyDescent="0.2">
      <c r="A21" s="13" t="s">
        <v>137</v>
      </c>
      <c r="B21" s="14">
        <v>229</v>
      </c>
      <c r="C21" s="14">
        <v>351</v>
      </c>
      <c r="D21" s="14">
        <f t="shared" si="5"/>
        <v>580</v>
      </c>
      <c r="E21" s="14">
        <v>0</v>
      </c>
      <c r="F21" s="14">
        <v>0</v>
      </c>
      <c r="G21" s="14">
        <f t="shared" si="0"/>
        <v>0</v>
      </c>
      <c r="H21" s="14">
        <f t="shared" si="6"/>
        <v>229</v>
      </c>
      <c r="I21" s="14">
        <f t="shared" si="7"/>
        <v>351</v>
      </c>
      <c r="J21" s="14">
        <f t="shared" si="8"/>
        <v>580</v>
      </c>
      <c r="K21" s="15" t="s">
        <v>136</v>
      </c>
    </row>
    <row r="22" spans="1:11" ht="21" customHeight="1" x14ac:dyDescent="0.2">
      <c r="A22" s="13" t="s">
        <v>135</v>
      </c>
      <c r="B22" s="14">
        <v>85</v>
      </c>
      <c r="C22" s="14">
        <v>173</v>
      </c>
      <c r="D22" s="14">
        <f t="shared" si="5"/>
        <v>258</v>
      </c>
      <c r="E22" s="14">
        <v>0</v>
      </c>
      <c r="F22" s="14">
        <v>0</v>
      </c>
      <c r="G22" s="14">
        <f t="shared" si="0"/>
        <v>0</v>
      </c>
      <c r="H22" s="14">
        <f t="shared" si="6"/>
        <v>85</v>
      </c>
      <c r="I22" s="14">
        <f t="shared" si="7"/>
        <v>173</v>
      </c>
      <c r="J22" s="14">
        <f t="shared" si="8"/>
        <v>258</v>
      </c>
      <c r="K22" s="15" t="s">
        <v>134</v>
      </c>
    </row>
    <row r="23" spans="1:11" ht="21" customHeight="1" x14ac:dyDescent="0.2">
      <c r="A23" s="13" t="s">
        <v>133</v>
      </c>
      <c r="B23" s="14">
        <v>0</v>
      </c>
      <c r="C23" s="14">
        <v>460</v>
      </c>
      <c r="D23" s="14">
        <f t="shared" si="5"/>
        <v>460</v>
      </c>
      <c r="E23" s="14">
        <v>0</v>
      </c>
      <c r="F23" s="14">
        <v>0</v>
      </c>
      <c r="G23" s="14">
        <f t="shared" si="0"/>
        <v>0</v>
      </c>
      <c r="H23" s="14">
        <f t="shared" si="6"/>
        <v>0</v>
      </c>
      <c r="I23" s="14">
        <f t="shared" si="7"/>
        <v>460</v>
      </c>
      <c r="J23" s="14">
        <f t="shared" si="8"/>
        <v>460</v>
      </c>
      <c r="K23" s="15" t="s">
        <v>132</v>
      </c>
    </row>
    <row r="24" spans="1:11" ht="21" customHeight="1" x14ac:dyDescent="0.2">
      <c r="A24" s="13" t="s">
        <v>108</v>
      </c>
      <c r="B24" s="14">
        <v>175</v>
      </c>
      <c r="C24" s="14">
        <v>68</v>
      </c>
      <c r="D24" s="14">
        <f t="shared" si="5"/>
        <v>243</v>
      </c>
      <c r="E24" s="14">
        <v>0</v>
      </c>
      <c r="F24" s="14">
        <v>0</v>
      </c>
      <c r="G24" s="14">
        <f t="shared" si="0"/>
        <v>0</v>
      </c>
      <c r="H24" s="14">
        <f t="shared" si="6"/>
        <v>175</v>
      </c>
      <c r="I24" s="14">
        <f t="shared" si="7"/>
        <v>68</v>
      </c>
      <c r="J24" s="14">
        <f t="shared" si="8"/>
        <v>243</v>
      </c>
      <c r="K24" s="15" t="s">
        <v>278</v>
      </c>
    </row>
    <row r="25" spans="1:11" ht="21" customHeight="1" x14ac:dyDescent="0.2">
      <c r="A25" s="13" t="s">
        <v>43</v>
      </c>
      <c r="B25" s="14">
        <v>523</v>
      </c>
      <c r="C25" s="14">
        <v>692</v>
      </c>
      <c r="D25" s="14">
        <f t="shared" si="5"/>
        <v>1215</v>
      </c>
      <c r="E25" s="14">
        <v>0</v>
      </c>
      <c r="F25" s="14">
        <v>0</v>
      </c>
      <c r="G25" s="14">
        <f t="shared" si="0"/>
        <v>0</v>
      </c>
      <c r="H25" s="14">
        <f t="shared" si="6"/>
        <v>523</v>
      </c>
      <c r="I25" s="14">
        <f t="shared" si="7"/>
        <v>692</v>
      </c>
      <c r="J25" s="14">
        <f t="shared" si="8"/>
        <v>1215</v>
      </c>
      <c r="K25" s="15" t="s">
        <v>152</v>
      </c>
    </row>
    <row r="26" spans="1:11" ht="21" customHeight="1" x14ac:dyDescent="0.2">
      <c r="A26" s="13" t="s">
        <v>131</v>
      </c>
      <c r="B26" s="14">
        <v>95</v>
      </c>
      <c r="C26" s="14">
        <v>165</v>
      </c>
      <c r="D26" s="14">
        <f t="shared" si="5"/>
        <v>260</v>
      </c>
      <c r="E26" s="14">
        <v>0</v>
      </c>
      <c r="F26" s="14">
        <v>0</v>
      </c>
      <c r="G26" s="14">
        <f t="shared" si="0"/>
        <v>0</v>
      </c>
      <c r="H26" s="14">
        <f t="shared" si="6"/>
        <v>95</v>
      </c>
      <c r="I26" s="14">
        <f t="shared" si="7"/>
        <v>165</v>
      </c>
      <c r="J26" s="14">
        <f t="shared" si="8"/>
        <v>260</v>
      </c>
      <c r="K26" s="15" t="s">
        <v>130</v>
      </c>
    </row>
    <row r="27" spans="1:11" ht="21" customHeight="1" x14ac:dyDescent="0.2">
      <c r="A27" s="13" t="s">
        <v>52</v>
      </c>
      <c r="B27" s="14">
        <v>108</v>
      </c>
      <c r="C27" s="14">
        <v>180</v>
      </c>
      <c r="D27" s="14">
        <f t="shared" si="5"/>
        <v>288</v>
      </c>
      <c r="E27" s="14">
        <v>0</v>
      </c>
      <c r="F27" s="14">
        <v>0</v>
      </c>
      <c r="G27" s="14">
        <f t="shared" si="0"/>
        <v>0</v>
      </c>
      <c r="H27" s="14">
        <f t="shared" si="6"/>
        <v>108</v>
      </c>
      <c r="I27" s="14">
        <f t="shared" si="7"/>
        <v>180</v>
      </c>
      <c r="J27" s="14">
        <f t="shared" si="8"/>
        <v>288</v>
      </c>
      <c r="K27" s="15" t="s">
        <v>53</v>
      </c>
    </row>
    <row r="28" spans="1:11" ht="21" customHeight="1" thickBot="1" x14ac:dyDescent="0.25">
      <c r="A28" s="22" t="s">
        <v>56</v>
      </c>
      <c r="B28" s="23">
        <f>SUM(B9:B27)</f>
        <v>3126</v>
      </c>
      <c r="C28" s="23">
        <f t="shared" ref="C28:G28" si="9">SUM(C9:C27)</f>
        <v>4551</v>
      </c>
      <c r="D28" s="23">
        <f t="shared" si="5"/>
        <v>7677</v>
      </c>
      <c r="E28" s="23">
        <f t="shared" si="9"/>
        <v>0</v>
      </c>
      <c r="F28" s="23">
        <f t="shared" si="9"/>
        <v>0</v>
      </c>
      <c r="G28" s="23">
        <f t="shared" si="9"/>
        <v>0</v>
      </c>
      <c r="H28" s="23">
        <f t="shared" si="6"/>
        <v>3126</v>
      </c>
      <c r="I28" s="23">
        <f t="shared" si="7"/>
        <v>4551</v>
      </c>
      <c r="J28" s="23">
        <f t="shared" si="8"/>
        <v>7677</v>
      </c>
      <c r="K28" s="24" t="s">
        <v>57</v>
      </c>
    </row>
    <row r="29" spans="1:11" s="87" customFormat="1" ht="21" customHeight="1" thickTop="1" x14ac:dyDescent="0.2">
      <c r="A29" s="69"/>
      <c r="B29" s="86"/>
      <c r="C29" s="86"/>
      <c r="D29" s="86"/>
      <c r="E29" s="86"/>
      <c r="F29" s="86"/>
      <c r="G29" s="86"/>
      <c r="H29" s="86"/>
      <c r="I29" s="86"/>
      <c r="J29" s="86"/>
      <c r="K29" s="88"/>
    </row>
    <row r="30" spans="1:11" s="87" customFormat="1" ht="21" customHeight="1" x14ac:dyDescent="0.2">
      <c r="A30" s="69"/>
      <c r="B30" s="86"/>
      <c r="C30" s="86"/>
      <c r="D30" s="86"/>
      <c r="E30" s="86"/>
      <c r="F30" s="86"/>
      <c r="G30" s="86"/>
      <c r="H30" s="86"/>
      <c r="I30" s="86"/>
      <c r="J30" s="86"/>
      <c r="K30" s="88"/>
    </row>
    <row r="31" spans="1:11" s="87" customFormat="1" ht="21" customHeight="1" x14ac:dyDescent="0.2">
      <c r="A31" s="69"/>
      <c r="B31" s="86"/>
      <c r="C31" s="86"/>
      <c r="D31" s="86"/>
      <c r="E31" s="86"/>
      <c r="F31" s="86"/>
      <c r="G31" s="86"/>
      <c r="H31" s="86"/>
      <c r="I31" s="86"/>
      <c r="J31" s="86"/>
      <c r="K31" s="88"/>
    </row>
    <row r="32" spans="1:11" s="87" customFormat="1" ht="21" customHeight="1" x14ac:dyDescent="0.2">
      <c r="A32" s="69"/>
      <c r="B32" s="86"/>
      <c r="C32" s="86"/>
      <c r="D32" s="86"/>
      <c r="E32" s="86"/>
      <c r="F32" s="86"/>
      <c r="G32" s="86"/>
      <c r="H32" s="86"/>
      <c r="I32" s="86"/>
      <c r="J32" s="86"/>
      <c r="K32" s="88"/>
    </row>
    <row r="33" spans="1:11" s="92" customFormat="1" ht="21" customHeight="1" x14ac:dyDescent="0.2">
      <c r="A33" s="69"/>
      <c r="B33" s="91"/>
      <c r="C33" s="91"/>
      <c r="D33" s="91"/>
      <c r="E33" s="91"/>
      <c r="F33" s="91"/>
      <c r="G33" s="91"/>
      <c r="H33" s="91"/>
      <c r="I33" s="91"/>
      <c r="J33" s="91"/>
      <c r="K33" s="94"/>
    </row>
    <row r="34" spans="1:11" s="92" customFormat="1" ht="21" customHeight="1" x14ac:dyDescent="0.2">
      <c r="A34" s="69"/>
      <c r="B34" s="91"/>
      <c r="C34" s="91"/>
      <c r="D34" s="91"/>
      <c r="E34" s="91"/>
      <c r="F34" s="91"/>
      <c r="G34" s="91"/>
      <c r="H34" s="91"/>
      <c r="I34" s="91"/>
      <c r="J34" s="91"/>
      <c r="K34" s="94"/>
    </row>
    <row r="35" spans="1:11" s="92" customFormat="1" ht="21" customHeight="1" x14ac:dyDescent="0.2">
      <c r="A35" s="69"/>
      <c r="B35" s="91"/>
      <c r="C35" s="91"/>
      <c r="D35" s="91"/>
      <c r="E35" s="91"/>
      <c r="F35" s="91"/>
      <c r="G35" s="91"/>
      <c r="H35" s="91"/>
      <c r="I35" s="91"/>
      <c r="J35" s="91"/>
      <c r="K35" s="94"/>
    </row>
    <row r="36" spans="1:11" s="92" customFormat="1" ht="21" customHeight="1" x14ac:dyDescent="0.2">
      <c r="A36" s="69"/>
      <c r="B36" s="91"/>
      <c r="C36" s="91"/>
      <c r="D36" s="91"/>
      <c r="E36" s="91"/>
      <c r="F36" s="91"/>
      <c r="G36" s="91"/>
      <c r="H36" s="91"/>
      <c r="I36" s="91"/>
      <c r="J36" s="91"/>
      <c r="K36" s="94"/>
    </row>
    <row r="37" spans="1:11" s="87" customFormat="1" ht="21" customHeight="1" x14ac:dyDescent="0.2">
      <c r="A37" s="69"/>
      <c r="B37" s="86"/>
      <c r="C37" s="86"/>
      <c r="D37" s="86"/>
      <c r="E37" s="86"/>
      <c r="F37" s="86"/>
      <c r="G37" s="86"/>
      <c r="H37" s="86"/>
      <c r="I37" s="86"/>
      <c r="J37" s="86"/>
      <c r="K37" s="88"/>
    </row>
    <row r="38" spans="1:11" ht="20.25" customHeight="1" thickBot="1" x14ac:dyDescent="0.3">
      <c r="A38" s="4" t="s">
        <v>1578</v>
      </c>
      <c r="K38" s="30" t="s">
        <v>1579</v>
      </c>
    </row>
    <row r="39" spans="1:11" ht="17.25" customHeight="1" thickTop="1" x14ac:dyDescent="0.25">
      <c r="A39" s="111" t="s">
        <v>0</v>
      </c>
      <c r="B39" s="110" t="s">
        <v>1</v>
      </c>
      <c r="C39" s="110"/>
      <c r="D39" s="110"/>
      <c r="E39" s="110" t="s">
        <v>2</v>
      </c>
      <c r="F39" s="110"/>
      <c r="G39" s="110"/>
      <c r="H39" s="110" t="s">
        <v>3</v>
      </c>
      <c r="I39" s="110"/>
      <c r="J39" s="110"/>
      <c r="K39" s="111" t="s">
        <v>4</v>
      </c>
    </row>
    <row r="40" spans="1:11" ht="17.25" customHeight="1" x14ac:dyDescent="0.25">
      <c r="A40" s="112"/>
      <c r="B40" s="109" t="s">
        <v>5</v>
      </c>
      <c r="C40" s="109"/>
      <c r="D40" s="109"/>
      <c r="E40" s="109" t="s">
        <v>6</v>
      </c>
      <c r="F40" s="109"/>
      <c r="G40" s="109"/>
      <c r="H40" s="109" t="s">
        <v>7</v>
      </c>
      <c r="I40" s="109"/>
      <c r="J40" s="109"/>
      <c r="K40" s="112"/>
    </row>
    <row r="41" spans="1:11" ht="17.25" customHeight="1" x14ac:dyDescent="0.25">
      <c r="A41" s="112"/>
      <c r="B41" s="31" t="s">
        <v>8</v>
      </c>
      <c r="C41" s="31" t="s">
        <v>9</v>
      </c>
      <c r="D41" s="31" t="s">
        <v>10</v>
      </c>
      <c r="E41" s="31" t="s">
        <v>8</v>
      </c>
      <c r="F41" s="31" t="s">
        <v>9</v>
      </c>
      <c r="G41" s="31" t="s">
        <v>10</v>
      </c>
      <c r="H41" s="31" t="s">
        <v>8</v>
      </c>
      <c r="I41" s="31" t="s">
        <v>9</v>
      </c>
      <c r="J41" s="31" t="s">
        <v>10</v>
      </c>
      <c r="K41" s="112"/>
    </row>
    <row r="42" spans="1:11" ht="17.25" customHeight="1" thickBot="1" x14ac:dyDescent="0.3">
      <c r="A42" s="113"/>
      <c r="B42" s="6" t="s">
        <v>11</v>
      </c>
      <c r="C42" s="6" t="s">
        <v>12</v>
      </c>
      <c r="D42" s="6" t="s">
        <v>7</v>
      </c>
      <c r="E42" s="6" t="s">
        <v>11</v>
      </c>
      <c r="F42" s="6" t="s">
        <v>12</v>
      </c>
      <c r="G42" s="6" t="s">
        <v>7</v>
      </c>
      <c r="H42" s="6" t="s">
        <v>11</v>
      </c>
      <c r="I42" s="6" t="s">
        <v>12</v>
      </c>
      <c r="J42" s="6" t="s">
        <v>7</v>
      </c>
      <c r="K42" s="113"/>
    </row>
    <row r="43" spans="1:11" ht="26.25" customHeight="1" x14ac:dyDescent="0.2">
      <c r="A43" s="13" t="s">
        <v>58</v>
      </c>
      <c r="B43" s="14"/>
      <c r="C43" s="14"/>
      <c r="D43" s="14"/>
      <c r="E43" s="14"/>
      <c r="F43" s="14"/>
      <c r="G43" s="14"/>
      <c r="H43" s="14"/>
      <c r="I43" s="14"/>
      <c r="J43" s="14"/>
      <c r="K43" s="15" t="s">
        <v>59</v>
      </c>
    </row>
    <row r="44" spans="1:11" ht="26.25" customHeight="1" x14ac:dyDescent="0.2">
      <c r="A44" s="13" t="s">
        <v>144</v>
      </c>
      <c r="B44" s="14">
        <v>80</v>
      </c>
      <c r="C44" s="14">
        <v>42</v>
      </c>
      <c r="D44" s="14">
        <f>SUM(B44:C44)</f>
        <v>122</v>
      </c>
      <c r="E44" s="14">
        <v>0</v>
      </c>
      <c r="F44" s="14">
        <v>0</v>
      </c>
      <c r="G44" s="14">
        <f>SUM(E44:F44)</f>
        <v>0</v>
      </c>
      <c r="H44" s="14">
        <f>SUM(E44,B44)</f>
        <v>80</v>
      </c>
      <c r="I44" s="14">
        <f>SUM(F44,C44)</f>
        <v>42</v>
      </c>
      <c r="J44" s="14">
        <f>SUM(H44:I44)</f>
        <v>122</v>
      </c>
      <c r="K44" s="15" t="s">
        <v>23</v>
      </c>
    </row>
    <row r="45" spans="1:11" ht="26.25" customHeight="1" x14ac:dyDescent="0.2">
      <c r="A45" s="13" t="s">
        <v>32</v>
      </c>
      <c r="B45" s="14">
        <v>263</v>
      </c>
      <c r="C45" s="14">
        <v>75</v>
      </c>
      <c r="D45" s="14">
        <f t="shared" ref="D45:D56" si="10">SUM(B45:C45)</f>
        <v>338</v>
      </c>
      <c r="E45" s="14">
        <v>0</v>
      </c>
      <c r="F45" s="14">
        <v>0</v>
      </c>
      <c r="G45" s="14">
        <f t="shared" ref="G45:G56" si="11">SUM(E45:F45)</f>
        <v>0</v>
      </c>
      <c r="H45" s="14">
        <f t="shared" ref="H45:H56" si="12">SUM(E45,B45)</f>
        <v>263</v>
      </c>
      <c r="I45" s="14">
        <f>SUM(F45,C45)</f>
        <v>75</v>
      </c>
      <c r="J45" s="14">
        <f t="shared" ref="J45:J49" si="13">SUM(H45:I45)</f>
        <v>338</v>
      </c>
      <c r="K45" s="15" t="s">
        <v>60</v>
      </c>
    </row>
    <row r="46" spans="1:11" ht="26.25" customHeight="1" x14ac:dyDescent="0.2">
      <c r="A46" s="13" t="s">
        <v>140</v>
      </c>
      <c r="B46" s="14">
        <v>443</v>
      </c>
      <c r="C46" s="14">
        <v>175</v>
      </c>
      <c r="D46" s="14">
        <f t="shared" si="10"/>
        <v>618</v>
      </c>
      <c r="E46" s="14">
        <v>0</v>
      </c>
      <c r="F46" s="14">
        <v>0</v>
      </c>
      <c r="G46" s="14">
        <f t="shared" si="11"/>
        <v>0</v>
      </c>
      <c r="H46" s="14">
        <f t="shared" si="12"/>
        <v>443</v>
      </c>
      <c r="I46" s="14">
        <f t="shared" ref="I46:I56" si="14">SUM(C46,F46)</f>
        <v>175</v>
      </c>
      <c r="J46" s="14">
        <f t="shared" si="13"/>
        <v>618</v>
      </c>
      <c r="K46" s="15" t="s">
        <v>37</v>
      </c>
    </row>
    <row r="47" spans="1:11" ht="26.25" customHeight="1" x14ac:dyDescent="0.2">
      <c r="A47" s="13" t="s">
        <v>139</v>
      </c>
      <c r="B47" s="14">
        <v>141</v>
      </c>
      <c r="C47" s="14">
        <v>122</v>
      </c>
      <c r="D47" s="14">
        <f t="shared" si="10"/>
        <v>263</v>
      </c>
      <c r="E47" s="14">
        <v>0</v>
      </c>
      <c r="F47" s="14">
        <v>0</v>
      </c>
      <c r="G47" s="14">
        <f t="shared" si="11"/>
        <v>0</v>
      </c>
      <c r="H47" s="14">
        <f>SUM(E47,B47)</f>
        <v>141</v>
      </c>
      <c r="I47" s="14">
        <f t="shared" si="14"/>
        <v>122</v>
      </c>
      <c r="J47" s="14">
        <f t="shared" si="13"/>
        <v>263</v>
      </c>
      <c r="K47" s="15" t="s">
        <v>138</v>
      </c>
    </row>
    <row r="48" spans="1:11" ht="26.25" customHeight="1" x14ac:dyDescent="0.2">
      <c r="A48" s="13" t="s">
        <v>137</v>
      </c>
      <c r="B48" s="14">
        <v>93</v>
      </c>
      <c r="C48" s="14">
        <v>94</v>
      </c>
      <c r="D48" s="14">
        <f t="shared" si="10"/>
        <v>187</v>
      </c>
      <c r="E48" s="14">
        <v>0</v>
      </c>
      <c r="F48" s="14">
        <v>0</v>
      </c>
      <c r="G48" s="14">
        <f t="shared" si="11"/>
        <v>0</v>
      </c>
      <c r="H48" s="14">
        <f t="shared" si="12"/>
        <v>93</v>
      </c>
      <c r="I48" s="14">
        <f t="shared" si="14"/>
        <v>94</v>
      </c>
      <c r="J48" s="14">
        <f t="shared" si="13"/>
        <v>187</v>
      </c>
      <c r="K48" s="15" t="s">
        <v>136</v>
      </c>
    </row>
    <row r="49" spans="1:11" ht="26.25" customHeight="1" x14ac:dyDescent="0.2">
      <c r="A49" s="13" t="s">
        <v>135</v>
      </c>
      <c r="B49" s="14">
        <v>85</v>
      </c>
      <c r="C49" s="14">
        <v>95</v>
      </c>
      <c r="D49" s="14">
        <f t="shared" si="10"/>
        <v>180</v>
      </c>
      <c r="E49" s="14">
        <v>0</v>
      </c>
      <c r="F49" s="14">
        <v>0</v>
      </c>
      <c r="G49" s="14">
        <f t="shared" si="11"/>
        <v>0</v>
      </c>
      <c r="H49" s="14">
        <f t="shared" si="12"/>
        <v>85</v>
      </c>
      <c r="I49" s="14">
        <f t="shared" si="14"/>
        <v>95</v>
      </c>
      <c r="J49" s="14">
        <f t="shared" si="13"/>
        <v>180</v>
      </c>
      <c r="K49" s="15" t="s">
        <v>134</v>
      </c>
    </row>
    <row r="50" spans="1:11" ht="26.25" customHeight="1" x14ac:dyDescent="0.2">
      <c r="A50" s="13" t="s">
        <v>133</v>
      </c>
      <c r="B50" s="14">
        <v>0</v>
      </c>
      <c r="C50" s="14">
        <v>46</v>
      </c>
      <c r="D50" s="14">
        <f t="shared" si="10"/>
        <v>46</v>
      </c>
      <c r="E50" s="14">
        <v>0</v>
      </c>
      <c r="F50" s="14">
        <v>0</v>
      </c>
      <c r="G50" s="14">
        <f t="shared" si="11"/>
        <v>0</v>
      </c>
      <c r="H50" s="14">
        <f t="shared" si="12"/>
        <v>0</v>
      </c>
      <c r="I50" s="14">
        <f t="shared" si="14"/>
        <v>46</v>
      </c>
      <c r="J50" s="14">
        <f>SUM(H50:I50)</f>
        <v>46</v>
      </c>
      <c r="K50" s="15" t="s">
        <v>66</v>
      </c>
    </row>
    <row r="51" spans="1:11" ht="26.25" customHeight="1" x14ac:dyDescent="0.2">
      <c r="A51" s="13" t="s">
        <v>108</v>
      </c>
      <c r="B51" s="14">
        <v>61</v>
      </c>
      <c r="C51" s="14">
        <v>3</v>
      </c>
      <c r="D51" s="14">
        <f t="shared" si="10"/>
        <v>64</v>
      </c>
      <c r="E51" s="14">
        <v>0</v>
      </c>
      <c r="F51" s="14">
        <v>0</v>
      </c>
      <c r="G51" s="14">
        <f t="shared" si="11"/>
        <v>0</v>
      </c>
      <c r="H51" s="14">
        <f t="shared" si="12"/>
        <v>61</v>
      </c>
      <c r="I51" s="14">
        <f t="shared" si="14"/>
        <v>3</v>
      </c>
      <c r="J51" s="14">
        <f>SUM(H51:I51)</f>
        <v>64</v>
      </c>
      <c r="K51" s="15" t="s">
        <v>117</v>
      </c>
    </row>
    <row r="52" spans="1:11" ht="26.25" customHeight="1" x14ac:dyDescent="0.2">
      <c r="A52" s="13" t="s">
        <v>43</v>
      </c>
      <c r="B52" s="14">
        <v>176</v>
      </c>
      <c r="C52" s="14">
        <v>163</v>
      </c>
      <c r="D52" s="14">
        <f t="shared" si="10"/>
        <v>339</v>
      </c>
      <c r="E52" s="14">
        <v>0</v>
      </c>
      <c r="F52" s="14">
        <v>0</v>
      </c>
      <c r="G52" s="14">
        <f t="shared" si="11"/>
        <v>0</v>
      </c>
      <c r="H52" s="14">
        <f t="shared" si="12"/>
        <v>176</v>
      </c>
      <c r="I52" s="14">
        <f t="shared" si="14"/>
        <v>163</v>
      </c>
      <c r="J52" s="14">
        <f t="shared" ref="J52:J53" si="15">SUM(H52:I52)</f>
        <v>339</v>
      </c>
      <c r="K52" s="15" t="s">
        <v>152</v>
      </c>
    </row>
    <row r="53" spans="1:11" ht="26.25" customHeight="1" x14ac:dyDescent="0.2">
      <c r="A53" s="13" t="s">
        <v>131</v>
      </c>
      <c r="B53" s="14">
        <v>194</v>
      </c>
      <c r="C53" s="14">
        <v>62</v>
      </c>
      <c r="D53" s="14">
        <f t="shared" si="10"/>
        <v>256</v>
      </c>
      <c r="E53" s="14">
        <v>0</v>
      </c>
      <c r="F53" s="14">
        <v>0</v>
      </c>
      <c r="G53" s="14">
        <f t="shared" si="11"/>
        <v>0</v>
      </c>
      <c r="H53" s="14">
        <f t="shared" si="12"/>
        <v>194</v>
      </c>
      <c r="I53" s="14">
        <f t="shared" si="14"/>
        <v>62</v>
      </c>
      <c r="J53" s="14">
        <f t="shared" si="15"/>
        <v>256</v>
      </c>
      <c r="K53" s="15" t="s">
        <v>130</v>
      </c>
    </row>
    <row r="54" spans="1:11" ht="26.25" customHeight="1" x14ac:dyDescent="0.2">
      <c r="A54" s="13" t="s">
        <v>52</v>
      </c>
      <c r="B54" s="14">
        <v>20</v>
      </c>
      <c r="C54" s="14">
        <v>12</v>
      </c>
      <c r="D54" s="14">
        <f t="shared" si="10"/>
        <v>32</v>
      </c>
      <c r="E54" s="14">
        <v>0</v>
      </c>
      <c r="F54" s="14">
        <v>0</v>
      </c>
      <c r="G54" s="14">
        <f t="shared" si="11"/>
        <v>0</v>
      </c>
      <c r="H54" s="14">
        <f t="shared" si="12"/>
        <v>20</v>
      </c>
      <c r="I54" s="14">
        <f t="shared" si="14"/>
        <v>12</v>
      </c>
      <c r="J54" s="14">
        <f>SUM(H54:I54)</f>
        <v>32</v>
      </c>
      <c r="K54" s="15" t="s">
        <v>53</v>
      </c>
    </row>
    <row r="55" spans="1:11" ht="26.25" customHeight="1" thickBot="1" x14ac:dyDescent="0.25">
      <c r="A55" s="13" t="s">
        <v>61</v>
      </c>
      <c r="B55" s="14">
        <f>SUM(B44:B54)</f>
        <v>1556</v>
      </c>
      <c r="C55" s="14">
        <f t="shared" ref="C55:F55" si="16">SUM(C44:C54)</f>
        <v>889</v>
      </c>
      <c r="D55" s="14">
        <f t="shared" si="10"/>
        <v>2445</v>
      </c>
      <c r="E55" s="14">
        <f t="shared" si="16"/>
        <v>0</v>
      </c>
      <c r="F55" s="14">
        <f t="shared" si="16"/>
        <v>0</v>
      </c>
      <c r="G55" s="14">
        <f t="shared" si="11"/>
        <v>0</v>
      </c>
      <c r="H55" s="14">
        <f t="shared" si="12"/>
        <v>1556</v>
      </c>
      <c r="I55" s="14">
        <f t="shared" si="14"/>
        <v>889</v>
      </c>
      <c r="J55" s="14">
        <f>SUM(H55:I55)</f>
        <v>2445</v>
      </c>
      <c r="K55" s="15" t="s">
        <v>59</v>
      </c>
    </row>
    <row r="56" spans="1:11" ht="26.25" customHeight="1" thickBot="1" x14ac:dyDescent="0.25">
      <c r="A56" s="19" t="s">
        <v>151</v>
      </c>
      <c r="B56" s="20">
        <f>SUM(B55,B28)</f>
        <v>4682</v>
      </c>
      <c r="C56" s="20">
        <f>SUM(C55,C28)</f>
        <v>5440</v>
      </c>
      <c r="D56" s="20">
        <f t="shared" si="10"/>
        <v>10122</v>
      </c>
      <c r="E56" s="20">
        <f>SUM(E55,E28)</f>
        <v>0</v>
      </c>
      <c r="F56" s="20">
        <f>SUM(F55,F28)</f>
        <v>0</v>
      </c>
      <c r="G56" s="20">
        <f t="shared" si="11"/>
        <v>0</v>
      </c>
      <c r="H56" s="20">
        <f t="shared" si="12"/>
        <v>4682</v>
      </c>
      <c r="I56" s="20">
        <f t="shared" si="14"/>
        <v>5440</v>
      </c>
      <c r="J56" s="20">
        <f t="shared" ref="J56" si="17">SUM(H56:I56)</f>
        <v>10122</v>
      </c>
      <c r="K56" s="21" t="s">
        <v>63</v>
      </c>
    </row>
    <row r="57" spans="1:11" ht="18" customHeight="1" thickTop="1" x14ac:dyDescent="0.2"/>
    <row r="58" spans="1:11" ht="18" customHeight="1" x14ac:dyDescent="0.2"/>
    <row r="59" spans="1:11" ht="18" customHeight="1" x14ac:dyDescent="0.2"/>
    <row r="60" spans="1:11" ht="18" customHeight="1" x14ac:dyDescent="0.2"/>
    <row r="61" spans="1:11" ht="18" customHeight="1" x14ac:dyDescent="0.2"/>
    <row r="62" spans="1:11" ht="18" customHeight="1" x14ac:dyDescent="0.2"/>
    <row r="63" spans="1:11" ht="18" customHeight="1" x14ac:dyDescent="0.2"/>
    <row r="64" spans="1:11" ht="18" customHeight="1" x14ac:dyDescent="0.2"/>
    <row r="65" spans="1:11" s="87" customFormat="1" ht="18" customHeight="1" x14ac:dyDescent="0.2"/>
    <row r="66" spans="1:11" s="87" customFormat="1" ht="18" customHeight="1" x14ac:dyDescent="0.2"/>
    <row r="67" spans="1:11" s="87" customFormat="1" ht="18" customHeight="1" x14ac:dyDescent="0.2"/>
    <row r="68" spans="1:11" ht="18" customHeight="1" x14ac:dyDescent="0.2"/>
    <row r="69" spans="1:11" s="87" customFormat="1" ht="18" customHeight="1" x14ac:dyDescent="0.2"/>
    <row r="70" spans="1:11" ht="25.5" customHeight="1" x14ac:dyDescent="0.2">
      <c r="A70" s="118" t="s">
        <v>313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</row>
    <row r="71" spans="1:11" ht="39" customHeight="1" x14ac:dyDescent="0.25">
      <c r="A71" s="114" t="s">
        <v>367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23.25" customHeight="1" thickBot="1" x14ac:dyDescent="0.3">
      <c r="A72" s="4" t="s">
        <v>1580</v>
      </c>
      <c r="K72" s="30" t="s">
        <v>1581</v>
      </c>
    </row>
    <row r="73" spans="1:11" ht="15" customHeight="1" thickTop="1" x14ac:dyDescent="0.25">
      <c r="A73" s="111" t="s">
        <v>0</v>
      </c>
      <c r="B73" s="110" t="s">
        <v>1</v>
      </c>
      <c r="C73" s="110"/>
      <c r="D73" s="110"/>
      <c r="E73" s="110" t="s">
        <v>2</v>
      </c>
      <c r="F73" s="110"/>
      <c r="G73" s="110"/>
      <c r="H73" s="110" t="s">
        <v>3</v>
      </c>
      <c r="I73" s="110"/>
      <c r="J73" s="110"/>
      <c r="K73" s="111" t="s">
        <v>4</v>
      </c>
    </row>
    <row r="74" spans="1:11" ht="13.5" customHeight="1" x14ac:dyDescent="0.25">
      <c r="A74" s="112"/>
      <c r="B74" s="109" t="s">
        <v>5</v>
      </c>
      <c r="C74" s="109"/>
      <c r="D74" s="109"/>
      <c r="E74" s="109" t="s">
        <v>6</v>
      </c>
      <c r="F74" s="109"/>
      <c r="G74" s="109"/>
      <c r="H74" s="109" t="s">
        <v>7</v>
      </c>
      <c r="I74" s="109"/>
      <c r="J74" s="109"/>
      <c r="K74" s="112"/>
    </row>
    <row r="75" spans="1:11" ht="15" customHeight="1" x14ac:dyDescent="0.25">
      <c r="A75" s="112"/>
      <c r="B75" s="31" t="s">
        <v>8</v>
      </c>
      <c r="C75" s="31" t="s">
        <v>9</v>
      </c>
      <c r="D75" s="31" t="s">
        <v>10</v>
      </c>
      <c r="E75" s="31" t="s">
        <v>8</v>
      </c>
      <c r="F75" s="31" t="s">
        <v>9</v>
      </c>
      <c r="G75" s="31" t="s">
        <v>10</v>
      </c>
      <c r="H75" s="31" t="s">
        <v>8</v>
      </c>
      <c r="I75" s="31" t="s">
        <v>9</v>
      </c>
      <c r="J75" s="31" t="s">
        <v>10</v>
      </c>
      <c r="K75" s="112"/>
    </row>
    <row r="76" spans="1:11" ht="16.5" customHeight="1" thickBot="1" x14ac:dyDescent="0.3">
      <c r="A76" s="113"/>
      <c r="B76" s="6" t="s">
        <v>11</v>
      </c>
      <c r="C76" s="6" t="s">
        <v>12</v>
      </c>
      <c r="D76" s="6" t="s">
        <v>7</v>
      </c>
      <c r="E76" s="6" t="s">
        <v>11</v>
      </c>
      <c r="F76" s="6" t="s">
        <v>12</v>
      </c>
      <c r="G76" s="6" t="s">
        <v>7</v>
      </c>
      <c r="H76" s="6" t="s">
        <v>11</v>
      </c>
      <c r="I76" s="6" t="s">
        <v>12</v>
      </c>
      <c r="J76" s="6" t="s">
        <v>7</v>
      </c>
      <c r="K76" s="113"/>
    </row>
    <row r="77" spans="1:11" ht="21" customHeight="1" x14ac:dyDescent="0.2">
      <c r="A77" s="13" t="s">
        <v>13</v>
      </c>
      <c r="B77" s="14"/>
      <c r="C77" s="14"/>
      <c r="D77" s="14"/>
      <c r="E77" s="14"/>
      <c r="F77" s="14"/>
      <c r="G77" s="14"/>
      <c r="H77" s="14"/>
      <c r="I77" s="14"/>
      <c r="J77" s="14"/>
      <c r="K77" s="15" t="s">
        <v>14</v>
      </c>
    </row>
    <row r="78" spans="1:11" ht="21" customHeight="1" x14ac:dyDescent="0.2">
      <c r="A78" s="13" t="s">
        <v>15</v>
      </c>
      <c r="B78" s="14">
        <v>514</v>
      </c>
      <c r="C78" s="14">
        <v>761</v>
      </c>
      <c r="D78" s="14">
        <f>SUM(B78:C78)</f>
        <v>1275</v>
      </c>
      <c r="E78" s="14">
        <v>0</v>
      </c>
      <c r="F78" s="14">
        <v>0</v>
      </c>
      <c r="G78" s="14">
        <f>SUM(E78:F78)</f>
        <v>0</v>
      </c>
      <c r="H78" s="14">
        <f>SUM(E78,B78)</f>
        <v>514</v>
      </c>
      <c r="I78" s="14">
        <f>SUM(F78,C78)</f>
        <v>761</v>
      </c>
      <c r="J78" s="14">
        <f>SUM(H78:I78)</f>
        <v>1275</v>
      </c>
      <c r="K78" s="15" t="s">
        <v>16</v>
      </c>
    </row>
    <row r="79" spans="1:11" ht="21" customHeight="1" x14ac:dyDescent="0.2">
      <c r="A79" s="13" t="s">
        <v>18</v>
      </c>
      <c r="B79" s="14">
        <v>170</v>
      </c>
      <c r="C79" s="14">
        <v>319</v>
      </c>
      <c r="D79" s="14">
        <f t="shared" ref="D79:D85" si="18">SUM(B79:C79)</f>
        <v>489</v>
      </c>
      <c r="E79" s="14">
        <v>0</v>
      </c>
      <c r="F79" s="14">
        <v>0</v>
      </c>
      <c r="G79" s="14">
        <f t="shared" ref="G79:G96" si="19">SUM(E79:F79)</f>
        <v>0</v>
      </c>
      <c r="H79" s="14">
        <f t="shared" ref="H79:H96" si="20">SUM(E79,B79)</f>
        <v>170</v>
      </c>
      <c r="I79" s="14">
        <f t="shared" ref="I79:I96" si="21">SUM(F79,C79)</f>
        <v>319</v>
      </c>
      <c r="J79" s="14">
        <f t="shared" ref="J79:J96" si="22">SUM(H79:I79)</f>
        <v>489</v>
      </c>
      <c r="K79" s="15" t="s">
        <v>19</v>
      </c>
    </row>
    <row r="80" spans="1:11" ht="21" customHeight="1" x14ac:dyDescent="0.2">
      <c r="A80" s="13" t="s">
        <v>20</v>
      </c>
      <c r="B80" s="14">
        <v>181</v>
      </c>
      <c r="C80" s="14">
        <v>426</v>
      </c>
      <c r="D80" s="14">
        <f t="shared" si="18"/>
        <v>607</v>
      </c>
      <c r="E80" s="14">
        <v>0</v>
      </c>
      <c r="F80" s="14">
        <v>0</v>
      </c>
      <c r="G80" s="14">
        <f t="shared" si="19"/>
        <v>0</v>
      </c>
      <c r="H80" s="14">
        <f t="shared" si="20"/>
        <v>181</v>
      </c>
      <c r="I80" s="14">
        <f t="shared" si="21"/>
        <v>426</v>
      </c>
      <c r="J80" s="14">
        <f t="shared" si="22"/>
        <v>607</v>
      </c>
      <c r="K80" s="15" t="s">
        <v>330</v>
      </c>
    </row>
    <row r="81" spans="1:11" ht="21" customHeight="1" x14ac:dyDescent="0.2">
      <c r="A81" s="13" t="s">
        <v>144</v>
      </c>
      <c r="B81" s="14">
        <v>45</v>
      </c>
      <c r="C81" s="14">
        <v>144</v>
      </c>
      <c r="D81" s="14">
        <f t="shared" si="18"/>
        <v>189</v>
      </c>
      <c r="E81" s="14">
        <v>0</v>
      </c>
      <c r="F81" s="14">
        <v>0</v>
      </c>
      <c r="G81" s="14">
        <f t="shared" si="19"/>
        <v>0</v>
      </c>
      <c r="H81" s="14">
        <f t="shared" si="20"/>
        <v>45</v>
      </c>
      <c r="I81" s="14">
        <f t="shared" si="21"/>
        <v>144</v>
      </c>
      <c r="J81" s="14">
        <f t="shared" si="22"/>
        <v>189</v>
      </c>
      <c r="K81" s="15" t="s">
        <v>23</v>
      </c>
    </row>
    <row r="82" spans="1:11" ht="21" customHeight="1" x14ac:dyDescent="0.2">
      <c r="A82" s="13" t="s">
        <v>24</v>
      </c>
      <c r="B82" s="14">
        <v>1179</v>
      </c>
      <c r="C82" s="14">
        <v>1281</v>
      </c>
      <c r="D82" s="14">
        <f t="shared" si="18"/>
        <v>2460</v>
      </c>
      <c r="E82" s="14">
        <v>0</v>
      </c>
      <c r="F82" s="14">
        <v>0</v>
      </c>
      <c r="G82" s="14">
        <f t="shared" si="19"/>
        <v>0</v>
      </c>
      <c r="H82" s="14">
        <f t="shared" si="20"/>
        <v>1179</v>
      </c>
      <c r="I82" s="14">
        <f t="shared" si="21"/>
        <v>1281</v>
      </c>
      <c r="J82" s="14">
        <f t="shared" si="22"/>
        <v>2460</v>
      </c>
      <c r="K82" s="15" t="s">
        <v>25</v>
      </c>
    </row>
    <row r="83" spans="1:11" ht="21" customHeight="1" x14ac:dyDescent="0.2">
      <c r="A83" s="13" t="s">
        <v>143</v>
      </c>
      <c r="B83" s="14">
        <v>680</v>
      </c>
      <c r="C83" s="14">
        <v>947</v>
      </c>
      <c r="D83" s="14">
        <f t="shared" si="18"/>
        <v>1627</v>
      </c>
      <c r="E83" s="14">
        <v>0</v>
      </c>
      <c r="F83" s="14">
        <v>0</v>
      </c>
      <c r="G83" s="14">
        <f t="shared" si="19"/>
        <v>0</v>
      </c>
      <c r="H83" s="14">
        <f t="shared" si="20"/>
        <v>680</v>
      </c>
      <c r="I83" s="14">
        <f t="shared" si="21"/>
        <v>947</v>
      </c>
      <c r="J83" s="14">
        <f t="shared" si="22"/>
        <v>1627</v>
      </c>
      <c r="K83" s="15" t="s">
        <v>29</v>
      </c>
    </row>
    <row r="84" spans="1:11" ht="21" customHeight="1" x14ac:dyDescent="0.2">
      <c r="A84" s="13" t="s">
        <v>30</v>
      </c>
      <c r="B84" s="14">
        <v>192</v>
      </c>
      <c r="C84" s="14">
        <v>152</v>
      </c>
      <c r="D84" s="14">
        <f t="shared" si="18"/>
        <v>344</v>
      </c>
      <c r="E84" s="14">
        <v>0</v>
      </c>
      <c r="F84" s="14">
        <v>0</v>
      </c>
      <c r="G84" s="14">
        <f t="shared" si="19"/>
        <v>0</v>
      </c>
      <c r="H84" s="14">
        <f t="shared" si="20"/>
        <v>192</v>
      </c>
      <c r="I84" s="14">
        <f t="shared" si="21"/>
        <v>152</v>
      </c>
      <c r="J84" s="14">
        <f t="shared" si="22"/>
        <v>344</v>
      </c>
      <c r="K84" s="15" t="s">
        <v>31</v>
      </c>
    </row>
    <row r="85" spans="1:11" ht="21" customHeight="1" x14ac:dyDescent="0.2">
      <c r="A85" s="13" t="s">
        <v>32</v>
      </c>
      <c r="B85" s="14">
        <v>784</v>
      </c>
      <c r="C85" s="14">
        <v>1485</v>
      </c>
      <c r="D85" s="14">
        <f t="shared" si="18"/>
        <v>2269</v>
      </c>
      <c r="E85" s="14">
        <v>0</v>
      </c>
      <c r="F85" s="14">
        <v>0</v>
      </c>
      <c r="G85" s="14">
        <f t="shared" si="19"/>
        <v>0</v>
      </c>
      <c r="H85" s="14">
        <f t="shared" si="20"/>
        <v>784</v>
      </c>
      <c r="I85" s="14">
        <f t="shared" si="21"/>
        <v>1485</v>
      </c>
      <c r="J85" s="14">
        <f t="shared" si="22"/>
        <v>2269</v>
      </c>
      <c r="K85" s="15" t="s">
        <v>60</v>
      </c>
    </row>
    <row r="86" spans="1:11" ht="21" customHeight="1" x14ac:dyDescent="0.2">
      <c r="A86" s="13" t="s">
        <v>310</v>
      </c>
      <c r="B86" s="14">
        <v>61</v>
      </c>
      <c r="C86" s="14">
        <v>46</v>
      </c>
      <c r="D86" s="14">
        <f>SUM(B86:C86)</f>
        <v>107</v>
      </c>
      <c r="E86" s="14">
        <v>0</v>
      </c>
      <c r="F86" s="14">
        <v>0</v>
      </c>
      <c r="G86" s="14">
        <v>0</v>
      </c>
      <c r="H86" s="14">
        <f t="shared" si="20"/>
        <v>61</v>
      </c>
      <c r="I86" s="14">
        <f t="shared" si="21"/>
        <v>46</v>
      </c>
      <c r="J86" s="14">
        <f t="shared" si="22"/>
        <v>107</v>
      </c>
      <c r="K86" s="15" t="s">
        <v>311</v>
      </c>
    </row>
    <row r="87" spans="1:11" ht="38.25" customHeight="1" x14ac:dyDescent="0.2">
      <c r="A87" s="13" t="s">
        <v>142</v>
      </c>
      <c r="B87" s="14">
        <v>118</v>
      </c>
      <c r="C87" s="14">
        <v>318</v>
      </c>
      <c r="D87" s="14">
        <f t="shared" ref="D87:D96" si="23">SUM(B87:C87)</f>
        <v>436</v>
      </c>
      <c r="E87" s="14">
        <v>0</v>
      </c>
      <c r="F87" s="14">
        <v>0</v>
      </c>
      <c r="G87" s="14">
        <f t="shared" si="19"/>
        <v>0</v>
      </c>
      <c r="H87" s="14">
        <f t="shared" si="20"/>
        <v>118</v>
      </c>
      <c r="I87" s="14">
        <f t="shared" si="21"/>
        <v>318</v>
      </c>
      <c r="J87" s="14">
        <f t="shared" si="22"/>
        <v>436</v>
      </c>
      <c r="K87" s="26" t="s">
        <v>288</v>
      </c>
    </row>
    <row r="88" spans="1:11" ht="21" customHeight="1" x14ac:dyDescent="0.2">
      <c r="A88" s="13" t="s">
        <v>140</v>
      </c>
      <c r="B88" s="14">
        <v>2486</v>
      </c>
      <c r="C88" s="14">
        <v>1573</v>
      </c>
      <c r="D88" s="14">
        <f t="shared" si="23"/>
        <v>4059</v>
      </c>
      <c r="E88" s="14">
        <v>0</v>
      </c>
      <c r="F88" s="14">
        <v>0</v>
      </c>
      <c r="G88" s="14">
        <f t="shared" si="19"/>
        <v>0</v>
      </c>
      <c r="H88" s="14">
        <f t="shared" si="20"/>
        <v>2486</v>
      </c>
      <c r="I88" s="14">
        <f t="shared" si="21"/>
        <v>1573</v>
      </c>
      <c r="J88" s="14">
        <f t="shared" si="22"/>
        <v>4059</v>
      </c>
      <c r="K88" s="15" t="s">
        <v>37</v>
      </c>
    </row>
    <row r="89" spans="1:11" ht="21" customHeight="1" x14ac:dyDescent="0.2">
      <c r="A89" s="13" t="s">
        <v>139</v>
      </c>
      <c r="B89" s="14">
        <v>964</v>
      </c>
      <c r="C89" s="14">
        <v>2746</v>
      </c>
      <c r="D89" s="14">
        <f t="shared" si="23"/>
        <v>3710</v>
      </c>
      <c r="E89" s="14">
        <v>0</v>
      </c>
      <c r="F89" s="14">
        <v>0</v>
      </c>
      <c r="G89" s="14">
        <f t="shared" si="19"/>
        <v>0</v>
      </c>
      <c r="H89" s="14">
        <f t="shared" si="20"/>
        <v>964</v>
      </c>
      <c r="I89" s="14">
        <f t="shared" si="21"/>
        <v>2746</v>
      </c>
      <c r="J89" s="14">
        <f t="shared" si="22"/>
        <v>3710</v>
      </c>
      <c r="K89" s="15" t="s">
        <v>138</v>
      </c>
    </row>
    <row r="90" spans="1:11" ht="21" customHeight="1" x14ac:dyDescent="0.2">
      <c r="A90" s="13" t="s">
        <v>137</v>
      </c>
      <c r="B90" s="14">
        <v>804</v>
      </c>
      <c r="C90" s="14">
        <v>1358</v>
      </c>
      <c r="D90" s="14">
        <f t="shared" si="23"/>
        <v>2162</v>
      </c>
      <c r="E90" s="14">
        <v>0</v>
      </c>
      <c r="F90" s="14">
        <v>0</v>
      </c>
      <c r="G90" s="14">
        <f t="shared" si="19"/>
        <v>0</v>
      </c>
      <c r="H90" s="14">
        <f t="shared" si="20"/>
        <v>804</v>
      </c>
      <c r="I90" s="14">
        <f t="shared" si="21"/>
        <v>1358</v>
      </c>
      <c r="J90" s="14">
        <f t="shared" si="22"/>
        <v>2162</v>
      </c>
      <c r="K90" s="15" t="s">
        <v>136</v>
      </c>
    </row>
    <row r="91" spans="1:11" ht="21" customHeight="1" x14ac:dyDescent="0.2">
      <c r="A91" s="13" t="s">
        <v>135</v>
      </c>
      <c r="B91" s="14">
        <v>256</v>
      </c>
      <c r="C91" s="14">
        <v>713</v>
      </c>
      <c r="D91" s="14">
        <f t="shared" si="23"/>
        <v>969</v>
      </c>
      <c r="E91" s="14">
        <v>0</v>
      </c>
      <c r="F91" s="14">
        <v>0</v>
      </c>
      <c r="G91" s="14">
        <f t="shared" si="19"/>
        <v>0</v>
      </c>
      <c r="H91" s="14">
        <f t="shared" si="20"/>
        <v>256</v>
      </c>
      <c r="I91" s="14">
        <f t="shared" si="21"/>
        <v>713</v>
      </c>
      <c r="J91" s="14">
        <f t="shared" si="22"/>
        <v>969</v>
      </c>
      <c r="K91" s="15" t="s">
        <v>134</v>
      </c>
    </row>
    <row r="92" spans="1:11" ht="21" customHeight="1" x14ac:dyDescent="0.2">
      <c r="A92" s="13" t="s">
        <v>133</v>
      </c>
      <c r="B92" s="14">
        <v>0</v>
      </c>
      <c r="C92" s="14">
        <v>1359</v>
      </c>
      <c r="D92" s="14">
        <f t="shared" si="23"/>
        <v>1359</v>
      </c>
      <c r="E92" s="14">
        <v>0</v>
      </c>
      <c r="F92" s="14">
        <v>0</v>
      </c>
      <c r="G92" s="14">
        <f t="shared" si="19"/>
        <v>0</v>
      </c>
      <c r="H92" s="14">
        <f t="shared" si="20"/>
        <v>0</v>
      </c>
      <c r="I92" s="14">
        <f t="shared" si="21"/>
        <v>1359</v>
      </c>
      <c r="J92" s="14">
        <f t="shared" si="22"/>
        <v>1359</v>
      </c>
      <c r="K92" s="15" t="s">
        <v>132</v>
      </c>
    </row>
    <row r="93" spans="1:11" ht="21" customHeight="1" x14ac:dyDescent="0.2">
      <c r="A93" s="13" t="s">
        <v>108</v>
      </c>
      <c r="B93" s="14">
        <v>581</v>
      </c>
      <c r="C93" s="14">
        <v>178</v>
      </c>
      <c r="D93" s="14">
        <f t="shared" si="23"/>
        <v>759</v>
      </c>
      <c r="E93" s="14">
        <v>0</v>
      </c>
      <c r="F93" s="14">
        <v>0</v>
      </c>
      <c r="G93" s="14">
        <f t="shared" si="19"/>
        <v>0</v>
      </c>
      <c r="H93" s="14">
        <f t="shared" si="20"/>
        <v>581</v>
      </c>
      <c r="I93" s="14">
        <f t="shared" si="21"/>
        <v>178</v>
      </c>
      <c r="J93" s="14">
        <f t="shared" si="22"/>
        <v>759</v>
      </c>
      <c r="K93" s="15" t="s">
        <v>117</v>
      </c>
    </row>
    <row r="94" spans="1:11" ht="21" customHeight="1" x14ac:dyDescent="0.2">
      <c r="A94" s="13" t="s">
        <v>43</v>
      </c>
      <c r="B94" s="14">
        <v>1729</v>
      </c>
      <c r="C94" s="14">
        <v>2766</v>
      </c>
      <c r="D94" s="14">
        <f t="shared" si="23"/>
        <v>4495</v>
      </c>
      <c r="E94" s="14">
        <v>0</v>
      </c>
      <c r="F94" s="14">
        <v>0</v>
      </c>
      <c r="G94" s="14">
        <f t="shared" si="19"/>
        <v>0</v>
      </c>
      <c r="H94" s="14">
        <f t="shared" si="20"/>
        <v>1729</v>
      </c>
      <c r="I94" s="14">
        <f t="shared" si="21"/>
        <v>2766</v>
      </c>
      <c r="J94" s="14">
        <f t="shared" si="22"/>
        <v>4495</v>
      </c>
      <c r="K94" s="15" t="s">
        <v>152</v>
      </c>
    </row>
    <row r="95" spans="1:11" ht="21" customHeight="1" x14ac:dyDescent="0.2">
      <c r="A95" s="13" t="s">
        <v>131</v>
      </c>
      <c r="B95" s="14">
        <v>403</v>
      </c>
      <c r="C95" s="14">
        <v>537</v>
      </c>
      <c r="D95" s="14">
        <f t="shared" si="23"/>
        <v>940</v>
      </c>
      <c r="E95" s="14">
        <v>0</v>
      </c>
      <c r="F95" s="14">
        <v>0</v>
      </c>
      <c r="G95" s="14">
        <f t="shared" si="19"/>
        <v>0</v>
      </c>
      <c r="H95" s="14">
        <f t="shared" si="20"/>
        <v>403</v>
      </c>
      <c r="I95" s="14">
        <f t="shared" si="21"/>
        <v>537</v>
      </c>
      <c r="J95" s="14">
        <f t="shared" si="22"/>
        <v>940</v>
      </c>
      <c r="K95" s="15" t="s">
        <v>130</v>
      </c>
    </row>
    <row r="96" spans="1:11" ht="21" customHeight="1" x14ac:dyDescent="0.2">
      <c r="A96" s="13" t="s">
        <v>52</v>
      </c>
      <c r="B96" s="14">
        <v>262</v>
      </c>
      <c r="C96" s="14">
        <v>453</v>
      </c>
      <c r="D96" s="14">
        <f t="shared" si="23"/>
        <v>715</v>
      </c>
      <c r="E96" s="14">
        <v>0</v>
      </c>
      <c r="F96" s="14">
        <v>0</v>
      </c>
      <c r="G96" s="14">
        <f t="shared" si="19"/>
        <v>0</v>
      </c>
      <c r="H96" s="14">
        <f t="shared" si="20"/>
        <v>262</v>
      </c>
      <c r="I96" s="14">
        <f t="shared" si="21"/>
        <v>453</v>
      </c>
      <c r="J96" s="14">
        <f t="shared" si="22"/>
        <v>715</v>
      </c>
      <c r="K96" s="15" t="s">
        <v>53</v>
      </c>
    </row>
    <row r="97" spans="1:11" ht="21" customHeight="1" thickBot="1" x14ac:dyDescent="0.25">
      <c r="A97" s="22" t="s">
        <v>56</v>
      </c>
      <c r="B97" s="23">
        <f>SUM(B78:B96)</f>
        <v>11409</v>
      </c>
      <c r="C97" s="23">
        <f t="shared" ref="C97:J97" si="24">SUM(C78:C96)</f>
        <v>17562</v>
      </c>
      <c r="D97" s="23">
        <f>SUM(B97:C97)</f>
        <v>28971</v>
      </c>
      <c r="E97" s="23">
        <f t="shared" si="24"/>
        <v>0</v>
      </c>
      <c r="F97" s="23">
        <f t="shared" si="24"/>
        <v>0</v>
      </c>
      <c r="G97" s="23">
        <f t="shared" si="24"/>
        <v>0</v>
      </c>
      <c r="H97" s="23">
        <f t="shared" si="24"/>
        <v>11409</v>
      </c>
      <c r="I97" s="23">
        <f t="shared" si="24"/>
        <v>17562</v>
      </c>
      <c r="J97" s="23">
        <f t="shared" si="24"/>
        <v>28971</v>
      </c>
      <c r="K97" s="24" t="s">
        <v>57</v>
      </c>
    </row>
    <row r="98" spans="1:11" ht="15.75" customHeight="1" thickTop="1" x14ac:dyDescent="0.2"/>
    <row r="99" spans="1:11" ht="15.75" customHeight="1" x14ac:dyDescent="0.2"/>
    <row r="100" spans="1:11" ht="15.75" customHeight="1" x14ac:dyDescent="0.2"/>
    <row r="101" spans="1:11" ht="15.75" customHeight="1" x14ac:dyDescent="0.2"/>
    <row r="102" spans="1:11" s="87" customFormat="1" ht="15.75" customHeight="1" x14ac:dyDescent="0.25">
      <c r="A102" s="4"/>
      <c r="K102" s="30"/>
    </row>
    <row r="103" spans="1:11" s="87" customFormat="1" ht="15.75" customHeight="1" x14ac:dyDescent="0.25">
      <c r="A103" s="4"/>
      <c r="K103" s="30"/>
    </row>
    <row r="104" spans="1:11" s="87" customFormat="1" ht="15.75" customHeight="1" x14ac:dyDescent="0.25">
      <c r="A104" s="4"/>
      <c r="K104" s="30"/>
    </row>
    <row r="105" spans="1:11" s="87" customFormat="1" ht="15.75" customHeight="1" thickBot="1" x14ac:dyDescent="0.3">
      <c r="A105" s="4" t="s">
        <v>1582</v>
      </c>
      <c r="B105"/>
      <c r="C105"/>
      <c r="D105"/>
      <c r="E105"/>
      <c r="F105"/>
      <c r="G105"/>
      <c r="H105"/>
      <c r="I105"/>
      <c r="J105"/>
      <c r="K105" s="30" t="s">
        <v>1583</v>
      </c>
    </row>
    <row r="106" spans="1:11" ht="15.75" customHeight="1" thickTop="1" x14ac:dyDescent="0.25">
      <c r="A106" s="111" t="s">
        <v>0</v>
      </c>
      <c r="B106" s="110" t="s">
        <v>1</v>
      </c>
      <c r="C106" s="110"/>
      <c r="D106" s="110"/>
      <c r="E106" s="110" t="s">
        <v>2</v>
      </c>
      <c r="F106" s="110"/>
      <c r="G106" s="110"/>
      <c r="H106" s="110" t="s">
        <v>3</v>
      </c>
      <c r="I106" s="110"/>
      <c r="J106" s="110"/>
      <c r="K106" s="111" t="s">
        <v>4</v>
      </c>
    </row>
    <row r="107" spans="1:11" ht="15.75" customHeight="1" x14ac:dyDescent="0.25">
      <c r="A107" s="112"/>
      <c r="B107" s="109" t="s">
        <v>5</v>
      </c>
      <c r="C107" s="109"/>
      <c r="D107" s="109"/>
      <c r="E107" s="109" t="s">
        <v>6</v>
      </c>
      <c r="F107" s="109"/>
      <c r="G107" s="109"/>
      <c r="H107" s="109" t="s">
        <v>7</v>
      </c>
      <c r="I107" s="109"/>
      <c r="J107" s="109"/>
      <c r="K107" s="112"/>
    </row>
    <row r="108" spans="1:11" ht="15.75" customHeight="1" x14ac:dyDescent="0.25">
      <c r="A108" s="112"/>
      <c r="B108" s="31" t="s">
        <v>8</v>
      </c>
      <c r="C108" s="31" t="s">
        <v>9</v>
      </c>
      <c r="D108" s="31" t="s">
        <v>10</v>
      </c>
      <c r="E108" s="31" t="s">
        <v>8</v>
      </c>
      <c r="F108" s="31" t="s">
        <v>9</v>
      </c>
      <c r="G108" s="31" t="s">
        <v>10</v>
      </c>
      <c r="H108" s="31" t="s">
        <v>8</v>
      </c>
      <c r="I108" s="31" t="s">
        <v>9</v>
      </c>
      <c r="J108" s="31" t="s">
        <v>10</v>
      </c>
      <c r="K108" s="112"/>
    </row>
    <row r="109" spans="1:11" ht="15.75" customHeight="1" thickBot="1" x14ac:dyDescent="0.3">
      <c r="A109" s="113"/>
      <c r="B109" s="6" t="s">
        <v>11</v>
      </c>
      <c r="C109" s="6" t="s">
        <v>12</v>
      </c>
      <c r="D109" s="6" t="s">
        <v>7</v>
      </c>
      <c r="E109" s="6" t="s">
        <v>11</v>
      </c>
      <c r="F109" s="6" t="s">
        <v>12</v>
      </c>
      <c r="G109" s="6" t="s">
        <v>7</v>
      </c>
      <c r="H109" s="6" t="s">
        <v>11</v>
      </c>
      <c r="I109" s="6" t="s">
        <v>12</v>
      </c>
      <c r="J109" s="6" t="s">
        <v>7</v>
      </c>
      <c r="K109" s="113"/>
    </row>
    <row r="110" spans="1:11" ht="24" customHeight="1" x14ac:dyDescent="0.2">
      <c r="A110" s="13" t="s">
        <v>58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5" t="s">
        <v>59</v>
      </c>
    </row>
    <row r="111" spans="1:11" ht="24" customHeight="1" x14ac:dyDescent="0.2">
      <c r="A111" s="13" t="s">
        <v>144</v>
      </c>
      <c r="B111" s="14">
        <v>186</v>
      </c>
      <c r="C111" s="14">
        <v>62</v>
      </c>
      <c r="D111" s="14">
        <f>SUM(B111:C111)</f>
        <v>248</v>
      </c>
      <c r="E111" s="14">
        <v>0</v>
      </c>
      <c r="F111" s="14">
        <v>0</v>
      </c>
      <c r="G111" s="14">
        <f>SUM(E111:F111)</f>
        <v>0</v>
      </c>
      <c r="H111" s="14">
        <f>SUM(E111,B111)</f>
        <v>186</v>
      </c>
      <c r="I111" s="14">
        <f>SUM(F111,C111)</f>
        <v>62</v>
      </c>
      <c r="J111" s="14">
        <f>SUM(H111:I111)</f>
        <v>248</v>
      </c>
      <c r="K111" s="15" t="s">
        <v>23</v>
      </c>
    </row>
    <row r="112" spans="1:11" ht="24" customHeight="1" x14ac:dyDescent="0.2">
      <c r="A112" s="13" t="s">
        <v>32</v>
      </c>
      <c r="B112" s="14">
        <v>263</v>
      </c>
      <c r="C112" s="14">
        <v>75</v>
      </c>
      <c r="D112" s="14">
        <f t="shared" ref="D112:D121" si="25">SUM(B112:C112)</f>
        <v>338</v>
      </c>
      <c r="E112" s="14">
        <v>0</v>
      </c>
      <c r="F112" s="14">
        <v>0</v>
      </c>
      <c r="G112" s="14">
        <f t="shared" ref="G112:G121" si="26">SUM(E112:F112)</f>
        <v>0</v>
      </c>
      <c r="H112" s="14">
        <f t="shared" ref="H112:H121" si="27">SUM(E112,B112)</f>
        <v>263</v>
      </c>
      <c r="I112" s="14">
        <f t="shared" ref="I112:I121" si="28">SUM(F112,C112)</f>
        <v>75</v>
      </c>
      <c r="J112" s="14">
        <f t="shared" ref="J112:J121" si="29">SUM(H112:I112)</f>
        <v>338</v>
      </c>
      <c r="K112" s="15" t="s">
        <v>60</v>
      </c>
    </row>
    <row r="113" spans="1:11" ht="24" customHeight="1" x14ac:dyDescent="0.2">
      <c r="A113" s="13" t="s">
        <v>140</v>
      </c>
      <c r="B113" s="14">
        <v>2064</v>
      </c>
      <c r="C113" s="14">
        <v>718</v>
      </c>
      <c r="D113" s="14">
        <f t="shared" si="25"/>
        <v>2782</v>
      </c>
      <c r="E113" s="14">
        <v>0</v>
      </c>
      <c r="F113" s="14">
        <v>0</v>
      </c>
      <c r="G113" s="14">
        <f t="shared" si="26"/>
        <v>0</v>
      </c>
      <c r="H113" s="14">
        <f t="shared" si="27"/>
        <v>2064</v>
      </c>
      <c r="I113" s="14">
        <f t="shared" si="28"/>
        <v>718</v>
      </c>
      <c r="J113" s="14">
        <f t="shared" si="29"/>
        <v>2782</v>
      </c>
      <c r="K113" s="15" t="s">
        <v>37</v>
      </c>
    </row>
    <row r="114" spans="1:11" ht="24" customHeight="1" x14ac:dyDescent="0.2">
      <c r="A114" s="13" t="s">
        <v>139</v>
      </c>
      <c r="B114" s="14">
        <v>141</v>
      </c>
      <c r="C114" s="14">
        <v>122</v>
      </c>
      <c r="D114" s="14">
        <f t="shared" si="25"/>
        <v>263</v>
      </c>
      <c r="E114" s="14">
        <v>0</v>
      </c>
      <c r="F114" s="14">
        <v>0</v>
      </c>
      <c r="G114" s="14">
        <f t="shared" si="26"/>
        <v>0</v>
      </c>
      <c r="H114" s="14">
        <f t="shared" si="27"/>
        <v>141</v>
      </c>
      <c r="I114" s="14">
        <f t="shared" si="28"/>
        <v>122</v>
      </c>
      <c r="J114" s="14">
        <f t="shared" si="29"/>
        <v>263</v>
      </c>
      <c r="K114" s="15" t="s">
        <v>138</v>
      </c>
    </row>
    <row r="115" spans="1:11" ht="24" customHeight="1" x14ac:dyDescent="0.2">
      <c r="A115" s="13" t="s">
        <v>137</v>
      </c>
      <c r="B115" s="14">
        <v>93</v>
      </c>
      <c r="C115" s="14">
        <v>94</v>
      </c>
      <c r="D115" s="14">
        <f t="shared" si="25"/>
        <v>187</v>
      </c>
      <c r="E115" s="14">
        <v>0</v>
      </c>
      <c r="F115" s="14">
        <v>0</v>
      </c>
      <c r="G115" s="14">
        <f t="shared" si="26"/>
        <v>0</v>
      </c>
      <c r="H115" s="14">
        <f t="shared" si="27"/>
        <v>93</v>
      </c>
      <c r="I115" s="14">
        <f t="shared" si="28"/>
        <v>94</v>
      </c>
      <c r="J115" s="14">
        <f t="shared" si="29"/>
        <v>187</v>
      </c>
      <c r="K115" s="15" t="s">
        <v>136</v>
      </c>
    </row>
    <row r="116" spans="1:11" ht="24" customHeight="1" x14ac:dyDescent="0.2">
      <c r="A116" s="13" t="s">
        <v>135</v>
      </c>
      <c r="B116" s="14">
        <v>167</v>
      </c>
      <c r="C116" s="14">
        <v>186</v>
      </c>
      <c r="D116" s="14">
        <f t="shared" si="25"/>
        <v>353</v>
      </c>
      <c r="E116" s="14">
        <v>0</v>
      </c>
      <c r="F116" s="14">
        <v>0</v>
      </c>
      <c r="G116" s="14">
        <f t="shared" si="26"/>
        <v>0</v>
      </c>
      <c r="H116" s="14">
        <f t="shared" si="27"/>
        <v>167</v>
      </c>
      <c r="I116" s="14">
        <f t="shared" si="28"/>
        <v>186</v>
      </c>
      <c r="J116" s="14">
        <f t="shared" si="29"/>
        <v>353</v>
      </c>
      <c r="K116" s="15" t="s">
        <v>134</v>
      </c>
    </row>
    <row r="117" spans="1:11" ht="24" customHeight="1" x14ac:dyDescent="0.2">
      <c r="A117" s="13" t="s">
        <v>133</v>
      </c>
      <c r="B117" s="14">
        <v>0</v>
      </c>
      <c r="C117" s="14">
        <v>46</v>
      </c>
      <c r="D117" s="14">
        <f t="shared" si="25"/>
        <v>46</v>
      </c>
      <c r="E117" s="14">
        <v>0</v>
      </c>
      <c r="F117" s="14">
        <v>0</v>
      </c>
      <c r="G117" s="14">
        <f t="shared" si="26"/>
        <v>0</v>
      </c>
      <c r="H117" s="14">
        <f t="shared" si="27"/>
        <v>0</v>
      </c>
      <c r="I117" s="14">
        <f t="shared" si="28"/>
        <v>46</v>
      </c>
      <c r="J117" s="14">
        <f t="shared" si="29"/>
        <v>46</v>
      </c>
      <c r="K117" s="15" t="s">
        <v>66</v>
      </c>
    </row>
    <row r="118" spans="1:11" ht="24" customHeight="1" x14ac:dyDescent="0.2">
      <c r="A118" s="13" t="s">
        <v>108</v>
      </c>
      <c r="B118" s="14">
        <v>175</v>
      </c>
      <c r="C118" s="14">
        <v>3</v>
      </c>
      <c r="D118" s="14">
        <f t="shared" si="25"/>
        <v>178</v>
      </c>
      <c r="E118" s="14">
        <v>0</v>
      </c>
      <c r="F118" s="14">
        <v>0</v>
      </c>
      <c r="G118" s="14">
        <f t="shared" si="26"/>
        <v>0</v>
      </c>
      <c r="H118" s="14">
        <f t="shared" si="27"/>
        <v>175</v>
      </c>
      <c r="I118" s="14">
        <f t="shared" si="28"/>
        <v>3</v>
      </c>
      <c r="J118" s="14">
        <f t="shared" si="29"/>
        <v>178</v>
      </c>
      <c r="K118" s="15" t="s">
        <v>278</v>
      </c>
    </row>
    <row r="119" spans="1:11" ht="24" customHeight="1" x14ac:dyDescent="0.2">
      <c r="A119" s="13" t="s">
        <v>43</v>
      </c>
      <c r="B119" s="14">
        <v>838</v>
      </c>
      <c r="C119" s="14">
        <v>672</v>
      </c>
      <c r="D119" s="14">
        <f t="shared" si="25"/>
        <v>1510</v>
      </c>
      <c r="E119" s="14">
        <v>0</v>
      </c>
      <c r="F119" s="14">
        <v>0</v>
      </c>
      <c r="G119" s="14">
        <f t="shared" si="26"/>
        <v>0</v>
      </c>
      <c r="H119" s="14">
        <f t="shared" si="27"/>
        <v>838</v>
      </c>
      <c r="I119" s="14">
        <f t="shared" si="28"/>
        <v>672</v>
      </c>
      <c r="J119" s="14">
        <f t="shared" si="29"/>
        <v>1510</v>
      </c>
      <c r="K119" s="15" t="s">
        <v>152</v>
      </c>
    </row>
    <row r="120" spans="1:11" ht="24" customHeight="1" x14ac:dyDescent="0.2">
      <c r="A120" s="13" t="s">
        <v>131</v>
      </c>
      <c r="B120" s="14">
        <v>746</v>
      </c>
      <c r="C120" s="14">
        <v>216</v>
      </c>
      <c r="D120" s="14">
        <f t="shared" si="25"/>
        <v>962</v>
      </c>
      <c r="E120" s="14">
        <v>0</v>
      </c>
      <c r="F120" s="14">
        <v>0</v>
      </c>
      <c r="G120" s="14">
        <f t="shared" si="26"/>
        <v>0</v>
      </c>
      <c r="H120" s="14">
        <f t="shared" si="27"/>
        <v>746</v>
      </c>
      <c r="I120" s="14">
        <f t="shared" si="28"/>
        <v>216</v>
      </c>
      <c r="J120" s="14">
        <f t="shared" si="29"/>
        <v>962</v>
      </c>
      <c r="K120" s="15" t="s">
        <v>130</v>
      </c>
    </row>
    <row r="121" spans="1:11" ht="24" customHeight="1" x14ac:dyDescent="0.2">
      <c r="A121" s="13" t="s">
        <v>52</v>
      </c>
      <c r="B121" s="14">
        <v>54</v>
      </c>
      <c r="C121" s="14">
        <v>34</v>
      </c>
      <c r="D121" s="14">
        <f t="shared" si="25"/>
        <v>88</v>
      </c>
      <c r="E121" s="14">
        <v>0</v>
      </c>
      <c r="F121" s="14">
        <v>0</v>
      </c>
      <c r="G121" s="14">
        <f t="shared" si="26"/>
        <v>0</v>
      </c>
      <c r="H121" s="14">
        <f t="shared" si="27"/>
        <v>54</v>
      </c>
      <c r="I121" s="14">
        <f t="shared" si="28"/>
        <v>34</v>
      </c>
      <c r="J121" s="14">
        <f t="shared" si="29"/>
        <v>88</v>
      </c>
      <c r="K121" s="15" t="s">
        <v>53</v>
      </c>
    </row>
    <row r="122" spans="1:11" ht="24" customHeight="1" thickBot="1" x14ac:dyDescent="0.25">
      <c r="A122" s="13" t="s">
        <v>61</v>
      </c>
      <c r="B122" s="14">
        <f>SUM(B111:B121)</f>
        <v>4727</v>
      </c>
      <c r="C122" s="14">
        <f t="shared" ref="C122:J122" si="30">SUM(C111:C121)</f>
        <v>2228</v>
      </c>
      <c r="D122" s="14">
        <f t="shared" si="30"/>
        <v>6955</v>
      </c>
      <c r="E122" s="14">
        <f t="shared" si="30"/>
        <v>0</v>
      </c>
      <c r="F122" s="14">
        <f t="shared" si="30"/>
        <v>0</v>
      </c>
      <c r="G122" s="14">
        <f t="shared" si="30"/>
        <v>0</v>
      </c>
      <c r="H122" s="14">
        <f t="shared" si="30"/>
        <v>4727</v>
      </c>
      <c r="I122" s="14">
        <f t="shared" si="30"/>
        <v>2228</v>
      </c>
      <c r="J122" s="14">
        <f t="shared" si="30"/>
        <v>6955</v>
      </c>
      <c r="K122" s="15" t="s">
        <v>59</v>
      </c>
    </row>
    <row r="123" spans="1:11" ht="24" customHeight="1" thickBot="1" x14ac:dyDescent="0.25">
      <c r="A123" s="19" t="s">
        <v>151</v>
      </c>
      <c r="B123" s="20">
        <f t="shared" ref="B123:J123" si="31">SUM(B122,B97)</f>
        <v>16136</v>
      </c>
      <c r="C123" s="20">
        <f t="shared" si="31"/>
        <v>19790</v>
      </c>
      <c r="D123" s="20">
        <f t="shared" si="31"/>
        <v>35926</v>
      </c>
      <c r="E123" s="20">
        <f t="shared" si="31"/>
        <v>0</v>
      </c>
      <c r="F123" s="20">
        <f t="shared" si="31"/>
        <v>0</v>
      </c>
      <c r="G123" s="20">
        <f t="shared" si="31"/>
        <v>0</v>
      </c>
      <c r="H123" s="20">
        <f t="shared" si="31"/>
        <v>16136</v>
      </c>
      <c r="I123" s="20">
        <f t="shared" si="31"/>
        <v>19790</v>
      </c>
      <c r="J123" s="20">
        <f t="shared" si="31"/>
        <v>35926</v>
      </c>
      <c r="K123" s="21" t="s">
        <v>63</v>
      </c>
    </row>
    <row r="124" spans="1:11" ht="17.25" customHeight="1" thickTop="1" x14ac:dyDescent="0.2"/>
    <row r="125" spans="1:11" ht="17.25" customHeight="1" x14ac:dyDescent="0.2"/>
    <row r="126" spans="1:11" ht="17.25" customHeight="1" x14ac:dyDescent="0.2"/>
    <row r="127" spans="1:11" ht="17.25" customHeight="1" x14ac:dyDescent="0.2"/>
    <row r="128" spans="1:11" ht="17.25" customHeight="1" x14ac:dyDescent="0.2"/>
    <row r="129" spans="1:11" ht="17.25" customHeight="1" x14ac:dyDescent="0.2"/>
    <row r="130" spans="1:11" ht="17.25" customHeight="1" x14ac:dyDescent="0.2"/>
    <row r="131" spans="1:11" ht="17.25" customHeight="1" x14ac:dyDescent="0.2"/>
    <row r="132" spans="1:11" ht="17.25" customHeight="1" x14ac:dyDescent="0.2"/>
    <row r="133" spans="1:11" ht="17.25" customHeight="1" x14ac:dyDescent="0.2"/>
    <row r="134" spans="1:11" s="87" customFormat="1" ht="17.25" customHeight="1" x14ac:dyDescent="0.2"/>
    <row r="135" spans="1:11" s="87" customFormat="1" ht="17.25" customHeight="1" x14ac:dyDescent="0.2"/>
    <row r="136" spans="1:11" s="87" customFormat="1" ht="17.25" customHeight="1" x14ac:dyDescent="0.2"/>
    <row r="137" spans="1:11" s="87" customFormat="1" ht="17.25" customHeight="1" x14ac:dyDescent="0.2"/>
    <row r="138" spans="1:11" s="87" customFormat="1" ht="17.25" customHeight="1" x14ac:dyDescent="0.2"/>
    <row r="139" spans="1:11" s="92" customFormat="1" ht="17.25" customHeight="1" x14ac:dyDescent="0.2"/>
    <row r="140" spans="1:11" s="92" customFormat="1" ht="17.25" customHeight="1" x14ac:dyDescent="0.2"/>
    <row r="141" spans="1:11" s="92" customFormat="1" ht="17.25" customHeight="1" x14ac:dyDescent="0.2"/>
    <row r="142" spans="1:11" ht="17.25" customHeight="1" x14ac:dyDescent="0.2"/>
    <row r="143" spans="1:11" ht="28.5" customHeight="1" x14ac:dyDescent="0.2">
      <c r="A143" s="118" t="s">
        <v>314</v>
      </c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</row>
    <row r="144" spans="1:11" ht="35.25" customHeight="1" x14ac:dyDescent="0.25">
      <c r="A144" s="114" t="s">
        <v>315</v>
      </c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</row>
    <row r="145" spans="1:11" ht="23.25" customHeight="1" thickBot="1" x14ac:dyDescent="0.3">
      <c r="A145" s="4" t="s">
        <v>1584</v>
      </c>
      <c r="K145" s="30" t="s">
        <v>1585</v>
      </c>
    </row>
    <row r="146" spans="1:11" ht="18.75" customHeight="1" thickTop="1" x14ac:dyDescent="0.25">
      <c r="A146" s="111" t="s">
        <v>0</v>
      </c>
      <c r="B146" s="110" t="s">
        <v>1</v>
      </c>
      <c r="C146" s="110"/>
      <c r="D146" s="110"/>
      <c r="E146" s="110" t="s">
        <v>2</v>
      </c>
      <c r="F146" s="110"/>
      <c r="G146" s="110"/>
      <c r="H146" s="110" t="s">
        <v>3</v>
      </c>
      <c r="I146" s="110"/>
      <c r="J146" s="110"/>
      <c r="K146" s="111" t="s">
        <v>4</v>
      </c>
    </row>
    <row r="147" spans="1:11" ht="18.75" customHeight="1" x14ac:dyDescent="0.25">
      <c r="A147" s="112"/>
      <c r="B147" s="109" t="s">
        <v>5</v>
      </c>
      <c r="C147" s="109"/>
      <c r="D147" s="109"/>
      <c r="E147" s="109" t="s">
        <v>6</v>
      </c>
      <c r="F147" s="109"/>
      <c r="G147" s="109"/>
      <c r="H147" s="109" t="s">
        <v>7</v>
      </c>
      <c r="I147" s="109"/>
      <c r="J147" s="109"/>
      <c r="K147" s="112"/>
    </row>
    <row r="148" spans="1:11" ht="18.75" customHeight="1" x14ac:dyDescent="0.25">
      <c r="A148" s="112"/>
      <c r="B148" s="31" t="s">
        <v>8</v>
      </c>
      <c r="C148" s="31" t="s">
        <v>9</v>
      </c>
      <c r="D148" s="31" t="s">
        <v>10</v>
      </c>
      <c r="E148" s="31" t="s">
        <v>8</v>
      </c>
      <c r="F148" s="31" t="s">
        <v>9</v>
      </c>
      <c r="G148" s="31" t="s">
        <v>10</v>
      </c>
      <c r="H148" s="31" t="s">
        <v>8</v>
      </c>
      <c r="I148" s="31" t="s">
        <v>9</v>
      </c>
      <c r="J148" s="31" t="s">
        <v>10</v>
      </c>
      <c r="K148" s="112"/>
    </row>
    <row r="149" spans="1:11" ht="18.75" customHeight="1" thickBot="1" x14ac:dyDescent="0.3">
      <c r="A149" s="113"/>
      <c r="B149" s="6" t="s">
        <v>11</v>
      </c>
      <c r="C149" s="6" t="s">
        <v>12</v>
      </c>
      <c r="D149" s="6" t="s">
        <v>7</v>
      </c>
      <c r="E149" s="6" t="s">
        <v>11</v>
      </c>
      <c r="F149" s="6" t="s">
        <v>12</v>
      </c>
      <c r="G149" s="6" t="s">
        <v>7</v>
      </c>
      <c r="H149" s="6" t="s">
        <v>11</v>
      </c>
      <c r="I149" s="6" t="s">
        <v>12</v>
      </c>
      <c r="J149" s="6" t="s">
        <v>7</v>
      </c>
      <c r="K149" s="113"/>
    </row>
    <row r="150" spans="1:11" ht="18.75" customHeight="1" x14ac:dyDescent="0.2">
      <c r="A150" s="13" t="s">
        <v>13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5" t="s">
        <v>14</v>
      </c>
    </row>
    <row r="151" spans="1:11" ht="18.75" customHeight="1" x14ac:dyDescent="0.2">
      <c r="A151" s="13" t="s">
        <v>15</v>
      </c>
      <c r="B151" s="14">
        <v>120</v>
      </c>
      <c r="C151" s="14">
        <v>66</v>
      </c>
      <c r="D151" s="14">
        <f t="shared" ref="D151:D167" si="32">SUM(B151:C151)</f>
        <v>186</v>
      </c>
      <c r="E151" s="14">
        <v>0</v>
      </c>
      <c r="F151" s="14">
        <v>0</v>
      </c>
      <c r="G151" s="14">
        <f t="shared" ref="G151:G167" si="33">SUM(E151:F151)</f>
        <v>0</v>
      </c>
      <c r="H151" s="14">
        <f>SUM(B151,E151)</f>
        <v>120</v>
      </c>
      <c r="I151" s="14">
        <f t="shared" ref="I151:I167" si="34">SUM(C151,F151)</f>
        <v>66</v>
      </c>
      <c r="J151" s="14">
        <f>SUM(H151:I151)</f>
        <v>186</v>
      </c>
      <c r="K151" s="15" t="s">
        <v>16</v>
      </c>
    </row>
    <row r="152" spans="1:11" ht="18.75" customHeight="1" x14ac:dyDescent="0.2">
      <c r="A152" s="13" t="s">
        <v>18</v>
      </c>
      <c r="B152" s="14">
        <v>24</v>
      </c>
      <c r="C152" s="14">
        <v>20</v>
      </c>
      <c r="D152" s="14">
        <f t="shared" si="32"/>
        <v>44</v>
      </c>
      <c r="E152" s="14">
        <v>0</v>
      </c>
      <c r="F152" s="14">
        <v>0</v>
      </c>
      <c r="G152" s="14">
        <f t="shared" si="33"/>
        <v>0</v>
      </c>
      <c r="H152" s="14">
        <f t="shared" ref="H152:H167" si="35">SUM(B152,E152)</f>
        <v>24</v>
      </c>
      <c r="I152" s="14">
        <f t="shared" si="34"/>
        <v>20</v>
      </c>
      <c r="J152" s="14">
        <f t="shared" ref="J152:J167" si="36">SUM(H152:I152)</f>
        <v>44</v>
      </c>
      <c r="K152" s="15" t="s">
        <v>19</v>
      </c>
    </row>
    <row r="153" spans="1:11" ht="18.75" customHeight="1" x14ac:dyDescent="0.2">
      <c r="A153" s="13" t="s">
        <v>20</v>
      </c>
      <c r="B153" s="14">
        <v>50</v>
      </c>
      <c r="C153" s="14">
        <v>56</v>
      </c>
      <c r="D153" s="14">
        <f t="shared" si="32"/>
        <v>106</v>
      </c>
      <c r="E153" s="14">
        <v>0</v>
      </c>
      <c r="F153" s="14">
        <v>0</v>
      </c>
      <c r="G153" s="14">
        <f t="shared" si="33"/>
        <v>0</v>
      </c>
      <c r="H153" s="14">
        <f t="shared" si="35"/>
        <v>50</v>
      </c>
      <c r="I153" s="14">
        <f t="shared" si="34"/>
        <v>56</v>
      </c>
      <c r="J153" s="14">
        <f t="shared" si="36"/>
        <v>106</v>
      </c>
      <c r="K153" s="15" t="s">
        <v>330</v>
      </c>
    </row>
    <row r="154" spans="1:11" ht="18.75" customHeight="1" x14ac:dyDescent="0.2">
      <c r="A154" s="13" t="s">
        <v>144</v>
      </c>
      <c r="B154" s="14">
        <v>18</v>
      </c>
      <c r="C154" s="14">
        <v>9</v>
      </c>
      <c r="D154" s="14">
        <f t="shared" si="32"/>
        <v>27</v>
      </c>
      <c r="E154" s="14">
        <v>0</v>
      </c>
      <c r="F154" s="14">
        <v>0</v>
      </c>
      <c r="G154" s="14">
        <f t="shared" si="33"/>
        <v>0</v>
      </c>
      <c r="H154" s="14">
        <f t="shared" si="35"/>
        <v>18</v>
      </c>
      <c r="I154" s="14">
        <f t="shared" si="34"/>
        <v>9</v>
      </c>
      <c r="J154" s="14">
        <f t="shared" si="36"/>
        <v>27</v>
      </c>
      <c r="K154" s="15" t="s">
        <v>23</v>
      </c>
    </row>
    <row r="155" spans="1:11" ht="18.75" customHeight="1" x14ac:dyDescent="0.2">
      <c r="A155" s="13" t="s">
        <v>24</v>
      </c>
      <c r="B155" s="14">
        <v>200</v>
      </c>
      <c r="C155" s="14">
        <v>64</v>
      </c>
      <c r="D155" s="14">
        <f t="shared" si="32"/>
        <v>264</v>
      </c>
      <c r="E155" s="14">
        <v>0</v>
      </c>
      <c r="F155" s="14">
        <v>0</v>
      </c>
      <c r="G155" s="14">
        <f t="shared" si="33"/>
        <v>0</v>
      </c>
      <c r="H155" s="14">
        <f t="shared" si="35"/>
        <v>200</v>
      </c>
      <c r="I155" s="14">
        <f t="shared" si="34"/>
        <v>64</v>
      </c>
      <c r="J155" s="14">
        <f t="shared" si="36"/>
        <v>264</v>
      </c>
      <c r="K155" s="15" t="s">
        <v>25</v>
      </c>
    </row>
    <row r="156" spans="1:11" ht="18.75" customHeight="1" x14ac:dyDescent="0.2">
      <c r="A156" s="13" t="s">
        <v>143</v>
      </c>
      <c r="B156" s="14">
        <v>175</v>
      </c>
      <c r="C156" s="14">
        <v>112</v>
      </c>
      <c r="D156" s="14">
        <f t="shared" si="32"/>
        <v>287</v>
      </c>
      <c r="E156" s="14">
        <v>0</v>
      </c>
      <c r="F156" s="14">
        <v>0</v>
      </c>
      <c r="G156" s="14">
        <f t="shared" si="33"/>
        <v>0</v>
      </c>
      <c r="H156" s="14">
        <f t="shared" si="35"/>
        <v>175</v>
      </c>
      <c r="I156" s="14">
        <f t="shared" si="34"/>
        <v>112</v>
      </c>
      <c r="J156" s="14">
        <f t="shared" si="36"/>
        <v>287</v>
      </c>
      <c r="K156" s="15" t="s">
        <v>29</v>
      </c>
    </row>
    <row r="157" spans="1:11" ht="18.75" customHeight="1" x14ac:dyDescent="0.2">
      <c r="A157" s="13" t="s">
        <v>30</v>
      </c>
      <c r="B157" s="14">
        <v>71</v>
      </c>
      <c r="C157" s="14">
        <v>55</v>
      </c>
      <c r="D157" s="14">
        <f t="shared" si="32"/>
        <v>126</v>
      </c>
      <c r="E157" s="14">
        <v>0</v>
      </c>
      <c r="F157" s="14">
        <v>0</v>
      </c>
      <c r="G157" s="14">
        <f t="shared" si="33"/>
        <v>0</v>
      </c>
      <c r="H157" s="14">
        <f t="shared" si="35"/>
        <v>71</v>
      </c>
      <c r="I157" s="14">
        <f t="shared" si="34"/>
        <v>55</v>
      </c>
      <c r="J157" s="14">
        <f t="shared" si="36"/>
        <v>126</v>
      </c>
      <c r="K157" s="15" t="s">
        <v>31</v>
      </c>
    </row>
    <row r="158" spans="1:11" ht="18.75" customHeight="1" x14ac:dyDescent="0.2">
      <c r="A158" s="13" t="s">
        <v>32</v>
      </c>
      <c r="B158" s="14">
        <v>183</v>
      </c>
      <c r="C158" s="14">
        <v>176</v>
      </c>
      <c r="D158" s="14">
        <f t="shared" si="32"/>
        <v>359</v>
      </c>
      <c r="E158" s="14">
        <v>0</v>
      </c>
      <c r="F158" s="14">
        <v>0</v>
      </c>
      <c r="G158" s="14">
        <f t="shared" si="33"/>
        <v>0</v>
      </c>
      <c r="H158" s="14">
        <f t="shared" si="35"/>
        <v>183</v>
      </c>
      <c r="I158" s="14">
        <f t="shared" si="34"/>
        <v>176</v>
      </c>
      <c r="J158" s="14">
        <f t="shared" si="36"/>
        <v>359</v>
      </c>
      <c r="K158" s="15" t="s">
        <v>60</v>
      </c>
    </row>
    <row r="159" spans="1:11" ht="18.75" customHeight="1" x14ac:dyDescent="0.2">
      <c r="A159" s="13" t="s">
        <v>309</v>
      </c>
      <c r="B159" s="14">
        <v>14</v>
      </c>
      <c r="C159" s="14">
        <v>9</v>
      </c>
      <c r="D159" s="14">
        <f t="shared" si="32"/>
        <v>23</v>
      </c>
      <c r="E159" s="14">
        <v>0</v>
      </c>
      <c r="F159" s="14">
        <v>0</v>
      </c>
      <c r="G159" s="14">
        <f t="shared" si="33"/>
        <v>0</v>
      </c>
      <c r="H159" s="14">
        <f t="shared" si="35"/>
        <v>14</v>
      </c>
      <c r="I159" s="14">
        <f t="shared" si="34"/>
        <v>9</v>
      </c>
      <c r="J159" s="14">
        <f t="shared" si="36"/>
        <v>23</v>
      </c>
      <c r="K159" s="37" t="s">
        <v>2036</v>
      </c>
    </row>
    <row r="160" spans="1:11" ht="46.5" customHeight="1" x14ac:dyDescent="0.2">
      <c r="A160" s="13" t="s">
        <v>142</v>
      </c>
      <c r="B160" s="14">
        <v>22</v>
      </c>
      <c r="C160" s="14">
        <v>30</v>
      </c>
      <c r="D160" s="14">
        <f t="shared" si="32"/>
        <v>52</v>
      </c>
      <c r="E160" s="14">
        <v>0</v>
      </c>
      <c r="F160" s="14">
        <v>0</v>
      </c>
      <c r="G160" s="14">
        <f t="shared" si="33"/>
        <v>0</v>
      </c>
      <c r="H160" s="14">
        <f t="shared" si="35"/>
        <v>22</v>
      </c>
      <c r="I160" s="14">
        <f t="shared" si="34"/>
        <v>30</v>
      </c>
      <c r="J160" s="14">
        <f t="shared" si="36"/>
        <v>52</v>
      </c>
      <c r="K160" s="26" t="s">
        <v>141</v>
      </c>
    </row>
    <row r="161" spans="1:11" ht="18.75" customHeight="1" x14ac:dyDescent="0.2">
      <c r="A161" s="13" t="s">
        <v>140</v>
      </c>
      <c r="B161" s="14">
        <v>90</v>
      </c>
      <c r="C161" s="14">
        <v>45</v>
      </c>
      <c r="D161" s="14">
        <f t="shared" si="32"/>
        <v>135</v>
      </c>
      <c r="E161" s="14">
        <v>0</v>
      </c>
      <c r="F161" s="14">
        <v>0</v>
      </c>
      <c r="G161" s="14">
        <f t="shared" si="33"/>
        <v>0</v>
      </c>
      <c r="H161" s="14">
        <f t="shared" si="35"/>
        <v>90</v>
      </c>
      <c r="I161" s="14">
        <f t="shared" si="34"/>
        <v>45</v>
      </c>
      <c r="J161" s="14">
        <f t="shared" si="36"/>
        <v>135</v>
      </c>
      <c r="K161" s="15" t="s">
        <v>37</v>
      </c>
    </row>
    <row r="162" spans="1:11" ht="18.75" customHeight="1" x14ac:dyDescent="0.2">
      <c r="A162" s="13" t="s">
        <v>139</v>
      </c>
      <c r="B162" s="14">
        <v>119</v>
      </c>
      <c r="C162" s="14">
        <v>73</v>
      </c>
      <c r="D162" s="14">
        <f t="shared" si="32"/>
        <v>192</v>
      </c>
      <c r="E162" s="14">
        <v>0</v>
      </c>
      <c r="F162" s="14">
        <v>0</v>
      </c>
      <c r="G162" s="14">
        <f t="shared" si="33"/>
        <v>0</v>
      </c>
      <c r="H162" s="14">
        <f t="shared" si="35"/>
        <v>119</v>
      </c>
      <c r="I162" s="14">
        <f t="shared" si="34"/>
        <v>73</v>
      </c>
      <c r="J162" s="14">
        <f t="shared" si="36"/>
        <v>192</v>
      </c>
      <c r="K162" s="15" t="s">
        <v>138</v>
      </c>
    </row>
    <row r="163" spans="1:11" ht="18.75" customHeight="1" x14ac:dyDescent="0.2">
      <c r="A163" s="13" t="s">
        <v>137</v>
      </c>
      <c r="B163" s="14">
        <v>138</v>
      </c>
      <c r="C163" s="14">
        <v>80</v>
      </c>
      <c r="D163" s="14">
        <f t="shared" si="32"/>
        <v>218</v>
      </c>
      <c r="E163" s="14">
        <v>0</v>
      </c>
      <c r="F163" s="14">
        <v>0</v>
      </c>
      <c r="G163" s="14">
        <f t="shared" si="33"/>
        <v>0</v>
      </c>
      <c r="H163" s="14">
        <f t="shared" si="35"/>
        <v>138</v>
      </c>
      <c r="I163" s="14">
        <f t="shared" si="34"/>
        <v>80</v>
      </c>
      <c r="J163" s="14">
        <f t="shared" si="36"/>
        <v>218</v>
      </c>
      <c r="K163" s="15" t="s">
        <v>136</v>
      </c>
    </row>
    <row r="164" spans="1:11" ht="18.75" customHeight="1" x14ac:dyDescent="0.2">
      <c r="A164" s="13" t="s">
        <v>135</v>
      </c>
      <c r="B164" s="14">
        <v>25</v>
      </c>
      <c r="C164" s="14">
        <v>6</v>
      </c>
      <c r="D164" s="14">
        <f t="shared" si="32"/>
        <v>31</v>
      </c>
      <c r="E164" s="14">
        <v>0</v>
      </c>
      <c r="F164" s="14">
        <v>0</v>
      </c>
      <c r="G164" s="14">
        <f t="shared" si="33"/>
        <v>0</v>
      </c>
      <c r="H164" s="14">
        <f t="shared" si="35"/>
        <v>25</v>
      </c>
      <c r="I164" s="14">
        <f t="shared" si="34"/>
        <v>6</v>
      </c>
      <c r="J164" s="14">
        <f t="shared" si="36"/>
        <v>31</v>
      </c>
      <c r="K164" s="15" t="s">
        <v>134</v>
      </c>
    </row>
    <row r="165" spans="1:11" ht="18.75" customHeight="1" x14ac:dyDescent="0.2">
      <c r="A165" s="13" t="s">
        <v>133</v>
      </c>
      <c r="B165" s="14">
        <v>39</v>
      </c>
      <c r="C165" s="14">
        <v>36</v>
      </c>
      <c r="D165" s="14">
        <f t="shared" si="32"/>
        <v>75</v>
      </c>
      <c r="E165" s="14">
        <v>0</v>
      </c>
      <c r="F165" s="14">
        <v>0</v>
      </c>
      <c r="G165" s="14">
        <v>0</v>
      </c>
      <c r="H165" s="14">
        <f t="shared" si="35"/>
        <v>39</v>
      </c>
      <c r="I165" s="14">
        <f t="shared" si="34"/>
        <v>36</v>
      </c>
      <c r="J165" s="14">
        <f t="shared" si="36"/>
        <v>75</v>
      </c>
      <c r="K165" s="15" t="s">
        <v>132</v>
      </c>
    </row>
    <row r="166" spans="1:11" ht="18.75" customHeight="1" x14ac:dyDescent="0.2">
      <c r="A166" s="13" t="s">
        <v>108</v>
      </c>
      <c r="B166" s="14">
        <v>91</v>
      </c>
      <c r="C166" s="14">
        <v>11</v>
      </c>
      <c r="D166" s="14">
        <f t="shared" si="32"/>
        <v>102</v>
      </c>
      <c r="E166" s="14">
        <v>0</v>
      </c>
      <c r="F166" s="14">
        <v>0</v>
      </c>
      <c r="G166" s="14">
        <f t="shared" si="33"/>
        <v>0</v>
      </c>
      <c r="H166" s="14">
        <f t="shared" si="35"/>
        <v>91</v>
      </c>
      <c r="I166" s="14">
        <f t="shared" si="34"/>
        <v>11</v>
      </c>
      <c r="J166" s="14">
        <f t="shared" si="36"/>
        <v>102</v>
      </c>
      <c r="K166" s="15" t="s">
        <v>278</v>
      </c>
    </row>
    <row r="167" spans="1:11" ht="18.75" customHeight="1" thickBot="1" x14ac:dyDescent="0.25">
      <c r="A167" s="22" t="s">
        <v>43</v>
      </c>
      <c r="B167" s="23">
        <v>162</v>
      </c>
      <c r="C167" s="23">
        <v>69</v>
      </c>
      <c r="D167" s="23">
        <f t="shared" si="32"/>
        <v>231</v>
      </c>
      <c r="E167" s="23">
        <v>0</v>
      </c>
      <c r="F167" s="23">
        <v>0</v>
      </c>
      <c r="G167" s="23">
        <f t="shared" si="33"/>
        <v>0</v>
      </c>
      <c r="H167" s="23">
        <f t="shared" si="35"/>
        <v>162</v>
      </c>
      <c r="I167" s="23">
        <f t="shared" si="34"/>
        <v>69</v>
      </c>
      <c r="J167" s="23">
        <f t="shared" si="36"/>
        <v>231</v>
      </c>
      <c r="K167" s="24" t="s">
        <v>152</v>
      </c>
    </row>
    <row r="168" spans="1:11" ht="15" thickTop="1" x14ac:dyDescent="0.2"/>
    <row r="179" spans="1:11" s="92" customFormat="1" x14ac:dyDescent="0.2"/>
    <row r="180" spans="1:11" s="92" customFormat="1" x14ac:dyDescent="0.2"/>
    <row r="181" spans="1:11" s="92" customFormat="1" x14ac:dyDescent="0.2"/>
    <row r="182" spans="1:11" s="87" customFormat="1" x14ac:dyDescent="0.2"/>
    <row r="183" spans="1:11" ht="27" customHeight="1" thickBot="1" x14ac:dyDescent="0.3">
      <c r="A183" s="4" t="s">
        <v>1586</v>
      </c>
      <c r="K183" s="30" t="s">
        <v>1587</v>
      </c>
    </row>
    <row r="184" spans="1:11" ht="24" customHeight="1" thickTop="1" x14ac:dyDescent="0.25">
      <c r="A184" s="111" t="s">
        <v>0</v>
      </c>
      <c r="B184" s="110" t="s">
        <v>1</v>
      </c>
      <c r="C184" s="110"/>
      <c r="D184" s="110"/>
      <c r="E184" s="110" t="s">
        <v>2</v>
      </c>
      <c r="F184" s="110"/>
      <c r="G184" s="110"/>
      <c r="H184" s="110" t="s">
        <v>3</v>
      </c>
      <c r="I184" s="110"/>
      <c r="J184" s="110"/>
      <c r="K184" s="111" t="s">
        <v>4</v>
      </c>
    </row>
    <row r="185" spans="1:11" ht="24" customHeight="1" x14ac:dyDescent="0.25">
      <c r="A185" s="112"/>
      <c r="B185" s="109" t="s">
        <v>5</v>
      </c>
      <c r="C185" s="109"/>
      <c r="D185" s="109"/>
      <c r="E185" s="109" t="s">
        <v>6</v>
      </c>
      <c r="F185" s="109"/>
      <c r="G185" s="109"/>
      <c r="H185" s="109" t="s">
        <v>7</v>
      </c>
      <c r="I185" s="109"/>
      <c r="J185" s="109"/>
      <c r="K185" s="112"/>
    </row>
    <row r="186" spans="1:11" ht="24" customHeight="1" x14ac:dyDescent="0.25">
      <c r="A186" s="112"/>
      <c r="B186" s="31" t="s">
        <v>8</v>
      </c>
      <c r="C186" s="31" t="s">
        <v>9</v>
      </c>
      <c r="D186" s="31" t="s">
        <v>10</v>
      </c>
      <c r="E186" s="31" t="s">
        <v>8</v>
      </c>
      <c r="F186" s="31" t="s">
        <v>9</v>
      </c>
      <c r="G186" s="31" t="s">
        <v>10</v>
      </c>
      <c r="H186" s="31" t="s">
        <v>8</v>
      </c>
      <c r="I186" s="31" t="s">
        <v>9</v>
      </c>
      <c r="J186" s="31" t="s">
        <v>10</v>
      </c>
      <c r="K186" s="112"/>
    </row>
    <row r="187" spans="1:11" ht="24" customHeight="1" thickBot="1" x14ac:dyDescent="0.3">
      <c r="A187" s="113"/>
      <c r="B187" s="6" t="s">
        <v>11</v>
      </c>
      <c r="C187" s="6" t="s">
        <v>12</v>
      </c>
      <c r="D187" s="6" t="s">
        <v>7</v>
      </c>
      <c r="E187" s="6" t="s">
        <v>11</v>
      </c>
      <c r="F187" s="6" t="s">
        <v>12</v>
      </c>
      <c r="G187" s="6" t="s">
        <v>7</v>
      </c>
      <c r="H187" s="6" t="s">
        <v>11</v>
      </c>
      <c r="I187" s="6" t="s">
        <v>12</v>
      </c>
      <c r="J187" s="6" t="s">
        <v>7</v>
      </c>
      <c r="K187" s="113"/>
    </row>
    <row r="188" spans="1:11" ht="20.25" customHeight="1" x14ac:dyDescent="0.2">
      <c r="A188" s="13" t="s">
        <v>131</v>
      </c>
      <c r="B188" s="14">
        <v>37</v>
      </c>
      <c r="C188" s="14">
        <v>12</v>
      </c>
      <c r="D188" s="14">
        <f t="shared" ref="D188:D198" si="37">SUM(B188:C188)</f>
        <v>49</v>
      </c>
      <c r="E188" s="14">
        <v>0</v>
      </c>
      <c r="F188" s="14">
        <v>0</v>
      </c>
      <c r="G188" s="14">
        <f t="shared" ref="G188:G198" si="38">SUM(E188:F188)</f>
        <v>0</v>
      </c>
      <c r="H188" s="14">
        <f t="shared" ref="H188:H198" si="39">SUM(B188,E188)</f>
        <v>37</v>
      </c>
      <c r="I188" s="14">
        <f t="shared" ref="I188:I198" si="40">SUM(C188,F188)</f>
        <v>12</v>
      </c>
      <c r="J188" s="14">
        <f t="shared" ref="J188:J198" si="41">SUM(H188:I188)</f>
        <v>49</v>
      </c>
      <c r="K188" s="15" t="s">
        <v>130</v>
      </c>
    </row>
    <row r="189" spans="1:11" ht="20.25" customHeight="1" x14ac:dyDescent="0.2">
      <c r="A189" s="13" t="s">
        <v>52</v>
      </c>
      <c r="B189" s="14">
        <v>59</v>
      </c>
      <c r="C189" s="14">
        <v>18</v>
      </c>
      <c r="D189" s="14">
        <f t="shared" si="37"/>
        <v>77</v>
      </c>
      <c r="E189" s="14">
        <v>0</v>
      </c>
      <c r="F189" s="14">
        <v>0</v>
      </c>
      <c r="G189" s="14">
        <f t="shared" si="38"/>
        <v>0</v>
      </c>
      <c r="H189" s="14">
        <f t="shared" si="39"/>
        <v>59</v>
      </c>
      <c r="I189" s="14">
        <f t="shared" si="40"/>
        <v>18</v>
      </c>
      <c r="J189" s="14">
        <f t="shared" si="41"/>
        <v>77</v>
      </c>
      <c r="K189" s="15" t="s">
        <v>53</v>
      </c>
    </row>
    <row r="190" spans="1:11" ht="20.25" customHeight="1" x14ac:dyDescent="0.2">
      <c r="A190" s="13" t="s">
        <v>129</v>
      </c>
      <c r="B190" s="14">
        <v>16</v>
      </c>
      <c r="C190" s="14">
        <v>7</v>
      </c>
      <c r="D190" s="14">
        <f t="shared" si="37"/>
        <v>23</v>
      </c>
      <c r="E190" s="14">
        <v>0</v>
      </c>
      <c r="F190" s="14">
        <v>0</v>
      </c>
      <c r="G190" s="14">
        <f t="shared" si="38"/>
        <v>0</v>
      </c>
      <c r="H190" s="14">
        <f t="shared" si="39"/>
        <v>16</v>
      </c>
      <c r="I190" s="14">
        <f t="shared" si="40"/>
        <v>7</v>
      </c>
      <c r="J190" s="14">
        <f t="shared" si="41"/>
        <v>23</v>
      </c>
      <c r="K190" s="15" t="s">
        <v>128</v>
      </c>
    </row>
    <row r="191" spans="1:11" ht="20.25" customHeight="1" x14ac:dyDescent="0.2">
      <c r="A191" s="13" t="s">
        <v>127</v>
      </c>
      <c r="B191" s="14">
        <v>29</v>
      </c>
      <c r="C191" s="14">
        <v>24</v>
      </c>
      <c r="D191" s="14">
        <f t="shared" si="37"/>
        <v>53</v>
      </c>
      <c r="E191" s="14">
        <v>0</v>
      </c>
      <c r="F191" s="14">
        <v>0</v>
      </c>
      <c r="G191" s="14">
        <f t="shared" si="38"/>
        <v>0</v>
      </c>
      <c r="H191" s="14">
        <f t="shared" si="39"/>
        <v>29</v>
      </c>
      <c r="I191" s="14">
        <f t="shared" si="40"/>
        <v>24</v>
      </c>
      <c r="J191" s="14">
        <f t="shared" si="41"/>
        <v>53</v>
      </c>
      <c r="K191" s="15" t="s">
        <v>126</v>
      </c>
    </row>
    <row r="192" spans="1:11" ht="20.25" customHeight="1" x14ac:dyDescent="0.2">
      <c r="A192" s="13" t="s">
        <v>125</v>
      </c>
      <c r="B192" s="14">
        <v>25</v>
      </c>
      <c r="C192" s="14">
        <v>7</v>
      </c>
      <c r="D192" s="14">
        <f t="shared" si="37"/>
        <v>32</v>
      </c>
      <c r="E192" s="14">
        <v>0</v>
      </c>
      <c r="F192" s="14">
        <v>0</v>
      </c>
      <c r="G192" s="14">
        <f t="shared" si="38"/>
        <v>0</v>
      </c>
      <c r="H192" s="14">
        <f t="shared" si="39"/>
        <v>25</v>
      </c>
      <c r="I192" s="14">
        <f t="shared" si="40"/>
        <v>7</v>
      </c>
      <c r="J192" s="14">
        <f t="shared" si="41"/>
        <v>32</v>
      </c>
      <c r="K192" s="15" t="s">
        <v>124</v>
      </c>
    </row>
    <row r="193" spans="1:11" ht="20.25" customHeight="1" x14ac:dyDescent="0.2">
      <c r="A193" s="13" t="s">
        <v>123</v>
      </c>
      <c r="B193" s="14">
        <v>72</v>
      </c>
      <c r="C193" s="14">
        <v>29</v>
      </c>
      <c r="D193" s="14">
        <f t="shared" si="37"/>
        <v>101</v>
      </c>
      <c r="E193" s="14">
        <v>0</v>
      </c>
      <c r="F193" s="14">
        <v>0</v>
      </c>
      <c r="G193" s="14">
        <f t="shared" si="38"/>
        <v>0</v>
      </c>
      <c r="H193" s="14">
        <f t="shared" si="39"/>
        <v>72</v>
      </c>
      <c r="I193" s="14">
        <f t="shared" si="40"/>
        <v>29</v>
      </c>
      <c r="J193" s="14">
        <f t="shared" si="41"/>
        <v>101</v>
      </c>
      <c r="K193" s="15" t="s">
        <v>122</v>
      </c>
    </row>
    <row r="194" spans="1:11" ht="20.25" customHeight="1" x14ac:dyDescent="0.2">
      <c r="A194" s="13" t="s">
        <v>149</v>
      </c>
      <c r="B194" s="14">
        <v>1</v>
      </c>
      <c r="C194" s="14">
        <v>0</v>
      </c>
      <c r="D194" s="14">
        <f t="shared" si="37"/>
        <v>1</v>
      </c>
      <c r="E194" s="14">
        <v>0</v>
      </c>
      <c r="F194" s="14">
        <v>0</v>
      </c>
      <c r="G194" s="14">
        <f t="shared" si="38"/>
        <v>0</v>
      </c>
      <c r="H194" s="14">
        <f t="shared" si="39"/>
        <v>1</v>
      </c>
      <c r="I194" s="14">
        <f t="shared" si="40"/>
        <v>0</v>
      </c>
      <c r="J194" s="14">
        <f t="shared" si="41"/>
        <v>1</v>
      </c>
      <c r="K194" s="15" t="s">
        <v>281</v>
      </c>
    </row>
    <row r="195" spans="1:11" ht="20.25" customHeight="1" x14ac:dyDescent="0.2">
      <c r="A195" s="13" t="s">
        <v>259</v>
      </c>
      <c r="B195" s="14">
        <v>0</v>
      </c>
      <c r="C195" s="14">
        <v>5</v>
      </c>
      <c r="D195" s="14">
        <f t="shared" si="37"/>
        <v>5</v>
      </c>
      <c r="E195" s="14">
        <v>0</v>
      </c>
      <c r="F195" s="14">
        <v>0</v>
      </c>
      <c r="G195" s="14">
        <f t="shared" si="38"/>
        <v>0</v>
      </c>
      <c r="H195" s="14">
        <f t="shared" si="39"/>
        <v>0</v>
      </c>
      <c r="I195" s="14">
        <f t="shared" si="40"/>
        <v>5</v>
      </c>
      <c r="J195" s="14">
        <f t="shared" si="41"/>
        <v>5</v>
      </c>
      <c r="K195" s="15" t="s">
        <v>282</v>
      </c>
    </row>
    <row r="196" spans="1:11" ht="20.25" customHeight="1" x14ac:dyDescent="0.2">
      <c r="A196" s="13" t="s">
        <v>260</v>
      </c>
      <c r="B196" s="14">
        <v>1</v>
      </c>
      <c r="C196" s="14">
        <v>0</v>
      </c>
      <c r="D196" s="14">
        <f t="shared" si="37"/>
        <v>1</v>
      </c>
      <c r="E196" s="14">
        <v>0</v>
      </c>
      <c r="F196" s="14">
        <v>0</v>
      </c>
      <c r="G196" s="14">
        <f t="shared" si="38"/>
        <v>0</v>
      </c>
      <c r="H196" s="14">
        <f t="shared" si="39"/>
        <v>1</v>
      </c>
      <c r="I196" s="14">
        <f t="shared" si="40"/>
        <v>0</v>
      </c>
      <c r="J196" s="14">
        <f t="shared" si="41"/>
        <v>1</v>
      </c>
      <c r="K196" s="15" t="s">
        <v>283</v>
      </c>
    </row>
    <row r="197" spans="1:11" ht="20.25" customHeight="1" x14ac:dyDescent="0.2">
      <c r="A197" s="13" t="s">
        <v>1451</v>
      </c>
      <c r="B197" s="14">
        <v>2</v>
      </c>
      <c r="C197" s="14">
        <v>1</v>
      </c>
      <c r="D197" s="14">
        <f t="shared" si="37"/>
        <v>3</v>
      </c>
      <c r="E197" s="14">
        <v>0</v>
      </c>
      <c r="F197" s="14">
        <v>0</v>
      </c>
      <c r="G197" s="14">
        <f t="shared" si="38"/>
        <v>0</v>
      </c>
      <c r="H197" s="14">
        <f t="shared" si="39"/>
        <v>2</v>
      </c>
      <c r="I197" s="14">
        <f t="shared" si="40"/>
        <v>1</v>
      </c>
      <c r="J197" s="14">
        <f t="shared" si="41"/>
        <v>3</v>
      </c>
      <c r="K197" s="15" t="s">
        <v>1588</v>
      </c>
    </row>
    <row r="198" spans="1:11" ht="20.25" customHeight="1" x14ac:dyDescent="0.2">
      <c r="A198" s="13" t="s">
        <v>94</v>
      </c>
      <c r="B198" s="14">
        <v>29</v>
      </c>
      <c r="C198" s="14">
        <v>9</v>
      </c>
      <c r="D198" s="14">
        <f t="shared" si="37"/>
        <v>38</v>
      </c>
      <c r="E198" s="14">
        <v>0</v>
      </c>
      <c r="F198" s="14">
        <v>0</v>
      </c>
      <c r="G198" s="14">
        <f t="shared" si="38"/>
        <v>0</v>
      </c>
      <c r="H198" s="14">
        <f t="shared" si="39"/>
        <v>29</v>
      </c>
      <c r="I198" s="14">
        <f t="shared" si="40"/>
        <v>9</v>
      </c>
      <c r="J198" s="14">
        <f t="shared" si="41"/>
        <v>38</v>
      </c>
      <c r="K198" s="15" t="s">
        <v>95</v>
      </c>
    </row>
    <row r="199" spans="1:11" ht="20.25" customHeight="1" thickBot="1" x14ac:dyDescent="0.25">
      <c r="A199" s="16" t="s">
        <v>56</v>
      </c>
      <c r="B199" s="17">
        <f>SUM(B188:B198,B151:B160,B161:B167)</f>
        <v>1812</v>
      </c>
      <c r="C199" s="17">
        <f t="shared" ref="C199:J199" si="42">SUM(C188:C198,C151:C160,C161:C167)</f>
        <v>1029</v>
      </c>
      <c r="D199" s="17">
        <f t="shared" si="42"/>
        <v>2841</v>
      </c>
      <c r="E199" s="17">
        <f t="shared" si="42"/>
        <v>0</v>
      </c>
      <c r="F199" s="17">
        <f t="shared" si="42"/>
        <v>0</v>
      </c>
      <c r="G199" s="17">
        <f t="shared" si="42"/>
        <v>0</v>
      </c>
      <c r="H199" s="17">
        <f t="shared" si="42"/>
        <v>1812</v>
      </c>
      <c r="I199" s="17">
        <f t="shared" si="42"/>
        <v>1029</v>
      </c>
      <c r="J199" s="17">
        <f t="shared" si="42"/>
        <v>2841</v>
      </c>
      <c r="K199" s="18" t="s">
        <v>57</v>
      </c>
    </row>
    <row r="200" spans="1:11" ht="20.25" customHeight="1" thickBot="1" x14ac:dyDescent="0.25">
      <c r="A200" s="19" t="s">
        <v>261</v>
      </c>
      <c r="B200" s="20">
        <f>SUM(B199)</f>
        <v>1812</v>
      </c>
      <c r="C200" s="20">
        <f t="shared" ref="C200:J200" si="43">SUM(C199)</f>
        <v>1029</v>
      </c>
      <c r="D200" s="20">
        <f t="shared" si="43"/>
        <v>2841</v>
      </c>
      <c r="E200" s="20">
        <f t="shared" si="43"/>
        <v>0</v>
      </c>
      <c r="F200" s="20">
        <f t="shared" si="43"/>
        <v>0</v>
      </c>
      <c r="G200" s="20">
        <f t="shared" si="43"/>
        <v>0</v>
      </c>
      <c r="H200" s="20">
        <f t="shared" si="43"/>
        <v>1812</v>
      </c>
      <c r="I200" s="20">
        <f t="shared" si="43"/>
        <v>1029</v>
      </c>
      <c r="J200" s="20">
        <f t="shared" si="43"/>
        <v>2841</v>
      </c>
      <c r="K200" s="21" t="s">
        <v>63</v>
      </c>
    </row>
    <row r="201" spans="1:11" ht="15" thickTop="1" x14ac:dyDescent="0.2"/>
  </sheetData>
  <mergeCells count="54">
    <mergeCell ref="A144:K144"/>
    <mergeCell ref="K146:K149"/>
    <mergeCell ref="A184:A187"/>
    <mergeCell ref="B184:D184"/>
    <mergeCell ref="E184:G184"/>
    <mergeCell ref="H184:J184"/>
    <mergeCell ref="K184:K187"/>
    <mergeCell ref="B185:D185"/>
    <mergeCell ref="E185:G185"/>
    <mergeCell ref="H185:J185"/>
    <mergeCell ref="E147:G147"/>
    <mergeCell ref="H147:J147"/>
    <mergeCell ref="A146:A149"/>
    <mergeCell ref="B146:D146"/>
    <mergeCell ref="B147:D147"/>
    <mergeCell ref="E146:G146"/>
    <mergeCell ref="H146:J146"/>
    <mergeCell ref="K39:K42"/>
    <mergeCell ref="K73:K76"/>
    <mergeCell ref="A143:K143"/>
    <mergeCell ref="A106:A109"/>
    <mergeCell ref="B106:D106"/>
    <mergeCell ref="E106:G106"/>
    <mergeCell ref="H106:J106"/>
    <mergeCell ref="K106:K109"/>
    <mergeCell ref="B107:D107"/>
    <mergeCell ref="B40:D40"/>
    <mergeCell ref="E40:G40"/>
    <mergeCell ref="H40:J40"/>
    <mergeCell ref="A73:A76"/>
    <mergeCell ref="B73:D73"/>
    <mergeCell ref="E107:G107"/>
    <mergeCell ref="H107:J107"/>
    <mergeCell ref="E73:G73"/>
    <mergeCell ref="H73:J73"/>
    <mergeCell ref="B74:D74"/>
    <mergeCell ref="E74:G74"/>
    <mergeCell ref="H74:J74"/>
    <mergeCell ref="A71:K71"/>
    <mergeCell ref="A70:K70"/>
    <mergeCell ref="A39:A42"/>
    <mergeCell ref="B39:D39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E39:G39"/>
    <mergeCell ref="H39:J39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firstPageNumber="8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51"/>
  <sheetViews>
    <sheetView rightToLeft="1" view="pageBreakPreview" topLeftCell="A28" zoomScale="80" zoomScaleSheetLayoutView="80" workbookViewId="0">
      <selection sqref="A1:N1"/>
    </sheetView>
  </sheetViews>
  <sheetFormatPr defaultRowHeight="14.25" x14ac:dyDescent="0.2"/>
  <cols>
    <col min="1" max="1" width="26" customWidth="1"/>
    <col min="2" max="2" width="7.25" customWidth="1"/>
    <col min="3" max="3" width="9.75" customWidth="1"/>
    <col min="4" max="5" width="7.25" customWidth="1"/>
    <col min="6" max="6" width="8" customWidth="1"/>
    <col min="7" max="8" width="7.25" customWidth="1"/>
    <col min="9" max="9" width="8.875" customWidth="1"/>
    <col min="10" max="11" width="7.25" customWidth="1"/>
    <col min="12" max="12" width="9" customWidth="1"/>
    <col min="13" max="13" width="7.25" customWidth="1"/>
    <col min="14" max="14" width="35.875" customWidth="1"/>
  </cols>
  <sheetData>
    <row r="1" spans="1:14" ht="24.75" customHeight="1" x14ac:dyDescent="0.2">
      <c r="A1" s="118" t="s">
        <v>316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9.75" customHeight="1" x14ac:dyDescent="0.25">
      <c r="A2" s="114" t="s">
        <v>1727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7.75" customHeight="1" thickBot="1" x14ac:dyDescent="0.3">
      <c r="A3" s="4" t="s">
        <v>1723</v>
      </c>
      <c r="N3" s="30" t="s">
        <v>1724</v>
      </c>
    </row>
    <row r="4" spans="1:14" ht="15.75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4.2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31" t="s">
        <v>8</v>
      </c>
      <c r="L6" s="31" t="s">
        <v>67</v>
      </c>
      <c r="M6" s="31" t="s">
        <v>10</v>
      </c>
      <c r="N6" s="112"/>
    </row>
    <row r="7" spans="1:14" ht="18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8.75" customHeight="1" x14ac:dyDescent="0.2">
      <c r="A8" s="13" t="s">
        <v>13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5" t="s">
        <v>14</v>
      </c>
    </row>
    <row r="9" spans="1:14" ht="18.75" customHeight="1" x14ac:dyDescent="0.2">
      <c r="A9" s="13" t="s">
        <v>15</v>
      </c>
      <c r="B9" s="14">
        <v>138</v>
      </c>
      <c r="C9" s="14">
        <v>137</v>
      </c>
      <c r="D9" s="14">
        <f>SUM(B9:C9)</f>
        <v>275</v>
      </c>
      <c r="E9" s="14">
        <v>0</v>
      </c>
      <c r="F9" s="14">
        <v>5</v>
      </c>
      <c r="G9" s="14">
        <f>SUM(E9:F9)</f>
        <v>5</v>
      </c>
      <c r="H9" s="14">
        <v>0</v>
      </c>
      <c r="I9" s="14">
        <v>0</v>
      </c>
      <c r="J9" s="14">
        <f>SUM(H9:I9)</f>
        <v>0</v>
      </c>
      <c r="K9" s="14">
        <f>SUM(H9,E9,B9)</f>
        <v>138</v>
      </c>
      <c r="L9" s="14">
        <f>SUM(I9,F9,C9)</f>
        <v>142</v>
      </c>
      <c r="M9" s="14">
        <f>SUM(K9:L9)</f>
        <v>280</v>
      </c>
      <c r="N9" s="15" t="s">
        <v>16</v>
      </c>
    </row>
    <row r="10" spans="1:14" ht="18.75" customHeight="1" x14ac:dyDescent="0.2">
      <c r="A10" s="13" t="s">
        <v>18</v>
      </c>
      <c r="B10" s="14">
        <v>28</v>
      </c>
      <c r="C10" s="14">
        <v>25</v>
      </c>
      <c r="D10" s="14">
        <f t="shared" ref="D10:D27" si="0">SUM(B10:C10)</f>
        <v>53</v>
      </c>
      <c r="E10" s="14">
        <v>0</v>
      </c>
      <c r="F10" s="14">
        <v>0</v>
      </c>
      <c r="G10" s="14">
        <f t="shared" ref="G10:G27" si="1">SUM(E10:F10)</f>
        <v>0</v>
      </c>
      <c r="H10" s="14">
        <v>0</v>
      </c>
      <c r="I10" s="14">
        <v>0</v>
      </c>
      <c r="J10" s="14">
        <f t="shared" ref="J10:J27" si="2">SUM(H10:I10)</f>
        <v>0</v>
      </c>
      <c r="K10" s="14">
        <f t="shared" ref="K10:K27" si="3">SUM(H10,E10,B10)</f>
        <v>28</v>
      </c>
      <c r="L10" s="14">
        <f t="shared" ref="L10:L27" si="4">SUM(I10,F10,C10)</f>
        <v>25</v>
      </c>
      <c r="M10" s="14">
        <f t="shared" ref="M10:M27" si="5">SUM(K10:L10)</f>
        <v>53</v>
      </c>
      <c r="N10" s="15" t="s">
        <v>19</v>
      </c>
    </row>
    <row r="11" spans="1:14" ht="18.75" customHeight="1" x14ac:dyDescent="0.2">
      <c r="A11" s="13" t="s">
        <v>20</v>
      </c>
      <c r="B11" s="14">
        <v>14</v>
      </c>
      <c r="C11" s="14">
        <v>28</v>
      </c>
      <c r="D11" s="14">
        <f t="shared" si="0"/>
        <v>42</v>
      </c>
      <c r="E11" s="14">
        <v>1</v>
      </c>
      <c r="F11" s="14">
        <v>2</v>
      </c>
      <c r="G11" s="14">
        <f t="shared" si="1"/>
        <v>3</v>
      </c>
      <c r="H11" s="14">
        <v>0</v>
      </c>
      <c r="I11" s="14">
        <v>0</v>
      </c>
      <c r="J11" s="14">
        <f t="shared" si="2"/>
        <v>0</v>
      </c>
      <c r="K11" s="14">
        <f t="shared" si="3"/>
        <v>15</v>
      </c>
      <c r="L11" s="14">
        <f t="shared" si="4"/>
        <v>30</v>
      </c>
      <c r="M11" s="14">
        <f t="shared" si="5"/>
        <v>45</v>
      </c>
      <c r="N11" s="15" t="s">
        <v>330</v>
      </c>
    </row>
    <row r="12" spans="1:14" ht="18.75" customHeight="1" x14ac:dyDescent="0.2">
      <c r="A12" s="13" t="s">
        <v>144</v>
      </c>
      <c r="B12" s="14">
        <v>4</v>
      </c>
      <c r="C12" s="14">
        <v>9</v>
      </c>
      <c r="D12" s="14">
        <f t="shared" si="0"/>
        <v>13</v>
      </c>
      <c r="E12" s="14">
        <v>0</v>
      </c>
      <c r="F12" s="14">
        <v>2</v>
      </c>
      <c r="G12" s="14">
        <f t="shared" si="1"/>
        <v>2</v>
      </c>
      <c r="H12" s="14">
        <v>0</v>
      </c>
      <c r="I12" s="14">
        <v>0</v>
      </c>
      <c r="J12" s="14">
        <f t="shared" si="2"/>
        <v>0</v>
      </c>
      <c r="K12" s="14">
        <f t="shared" si="3"/>
        <v>4</v>
      </c>
      <c r="L12" s="14">
        <f t="shared" si="4"/>
        <v>11</v>
      </c>
      <c r="M12" s="14">
        <f t="shared" si="5"/>
        <v>15</v>
      </c>
      <c r="N12" s="15" t="s">
        <v>23</v>
      </c>
    </row>
    <row r="13" spans="1:14" ht="18.75" customHeight="1" x14ac:dyDescent="0.2">
      <c r="A13" s="13" t="s">
        <v>24</v>
      </c>
      <c r="B13" s="14">
        <v>269</v>
      </c>
      <c r="C13" s="14">
        <v>213</v>
      </c>
      <c r="D13" s="14">
        <f t="shared" si="0"/>
        <v>482</v>
      </c>
      <c r="E13" s="14">
        <v>43</v>
      </c>
      <c r="F13" s="14">
        <v>31</v>
      </c>
      <c r="G13" s="14">
        <f t="shared" si="1"/>
        <v>74</v>
      </c>
      <c r="H13" s="14">
        <v>26</v>
      </c>
      <c r="I13" s="14">
        <v>35</v>
      </c>
      <c r="J13" s="14">
        <f t="shared" si="2"/>
        <v>61</v>
      </c>
      <c r="K13" s="14">
        <f t="shared" si="3"/>
        <v>338</v>
      </c>
      <c r="L13" s="14">
        <f t="shared" si="4"/>
        <v>279</v>
      </c>
      <c r="M13" s="14">
        <f t="shared" si="5"/>
        <v>617</v>
      </c>
      <c r="N13" s="15" t="s">
        <v>25</v>
      </c>
    </row>
    <row r="14" spans="1:14" ht="18.75" customHeight="1" x14ac:dyDescent="0.2">
      <c r="A14" s="13" t="s">
        <v>143</v>
      </c>
      <c r="B14" s="14">
        <v>344</v>
      </c>
      <c r="C14" s="14">
        <v>242</v>
      </c>
      <c r="D14" s="14">
        <f t="shared" si="0"/>
        <v>586</v>
      </c>
      <c r="E14" s="14">
        <v>8</v>
      </c>
      <c r="F14" s="14">
        <v>12</v>
      </c>
      <c r="G14" s="14">
        <f t="shared" si="1"/>
        <v>20</v>
      </c>
      <c r="H14" s="14">
        <v>27</v>
      </c>
      <c r="I14" s="14">
        <v>43</v>
      </c>
      <c r="J14" s="14">
        <f t="shared" si="2"/>
        <v>70</v>
      </c>
      <c r="K14" s="14">
        <f t="shared" si="3"/>
        <v>379</v>
      </c>
      <c r="L14" s="14">
        <f t="shared" si="4"/>
        <v>297</v>
      </c>
      <c r="M14" s="14">
        <f t="shared" si="5"/>
        <v>676</v>
      </c>
      <c r="N14" s="15" t="s">
        <v>29</v>
      </c>
    </row>
    <row r="15" spans="1:14" ht="18.75" customHeight="1" x14ac:dyDescent="0.2">
      <c r="A15" s="13" t="s">
        <v>30</v>
      </c>
      <c r="B15" s="14">
        <v>40</v>
      </c>
      <c r="C15" s="14">
        <v>24</v>
      </c>
      <c r="D15" s="14">
        <f t="shared" si="0"/>
        <v>64</v>
      </c>
      <c r="E15" s="14">
        <v>0</v>
      </c>
      <c r="F15" s="14">
        <v>2</v>
      </c>
      <c r="G15" s="14">
        <f t="shared" si="1"/>
        <v>2</v>
      </c>
      <c r="H15" s="14">
        <v>0</v>
      </c>
      <c r="I15" s="14">
        <v>0</v>
      </c>
      <c r="J15" s="14">
        <f t="shared" si="2"/>
        <v>0</v>
      </c>
      <c r="K15" s="14">
        <f t="shared" si="3"/>
        <v>40</v>
      </c>
      <c r="L15" s="14">
        <f t="shared" si="4"/>
        <v>26</v>
      </c>
      <c r="M15" s="14">
        <f t="shared" si="5"/>
        <v>66</v>
      </c>
      <c r="N15" s="15" t="s">
        <v>31</v>
      </c>
    </row>
    <row r="16" spans="1:14" ht="18.75" customHeight="1" x14ac:dyDescent="0.2">
      <c r="A16" s="13" t="s">
        <v>32</v>
      </c>
      <c r="B16" s="14">
        <v>0</v>
      </c>
      <c r="C16" s="14">
        <v>0</v>
      </c>
      <c r="D16" s="14">
        <f t="shared" si="0"/>
        <v>0</v>
      </c>
      <c r="E16" s="14">
        <v>21</v>
      </c>
      <c r="F16" s="14">
        <v>36</v>
      </c>
      <c r="G16" s="14">
        <f t="shared" si="1"/>
        <v>57</v>
      </c>
      <c r="H16" s="14">
        <v>33</v>
      </c>
      <c r="I16" s="14">
        <v>27</v>
      </c>
      <c r="J16" s="14">
        <f t="shared" si="2"/>
        <v>60</v>
      </c>
      <c r="K16" s="14">
        <f t="shared" si="3"/>
        <v>54</v>
      </c>
      <c r="L16" s="14">
        <f t="shared" si="4"/>
        <v>63</v>
      </c>
      <c r="M16" s="14">
        <f t="shared" si="5"/>
        <v>117</v>
      </c>
      <c r="N16" s="15" t="s">
        <v>60</v>
      </c>
    </row>
    <row r="17" spans="1:14" ht="36.75" customHeight="1" x14ac:dyDescent="0.2">
      <c r="A17" s="13" t="s">
        <v>142</v>
      </c>
      <c r="B17" s="14">
        <v>37</v>
      </c>
      <c r="C17" s="14">
        <v>67</v>
      </c>
      <c r="D17" s="14">
        <f t="shared" si="0"/>
        <v>104</v>
      </c>
      <c r="E17" s="14">
        <v>1</v>
      </c>
      <c r="F17" s="14">
        <v>5</v>
      </c>
      <c r="G17" s="14">
        <f t="shared" si="1"/>
        <v>6</v>
      </c>
      <c r="H17" s="14">
        <v>1</v>
      </c>
      <c r="I17" s="14">
        <v>0</v>
      </c>
      <c r="J17" s="14">
        <f t="shared" si="2"/>
        <v>1</v>
      </c>
      <c r="K17" s="14">
        <f t="shared" si="3"/>
        <v>39</v>
      </c>
      <c r="L17" s="14">
        <f t="shared" si="4"/>
        <v>72</v>
      </c>
      <c r="M17" s="14">
        <f t="shared" si="5"/>
        <v>111</v>
      </c>
      <c r="N17" s="26" t="s">
        <v>141</v>
      </c>
    </row>
    <row r="18" spans="1:14" ht="19.5" customHeight="1" x14ac:dyDescent="0.2">
      <c r="A18" s="13" t="s">
        <v>140</v>
      </c>
      <c r="B18" s="14">
        <v>538</v>
      </c>
      <c r="C18" s="14">
        <v>294</v>
      </c>
      <c r="D18" s="14">
        <f t="shared" si="0"/>
        <v>832</v>
      </c>
      <c r="E18" s="14">
        <v>31</v>
      </c>
      <c r="F18" s="14">
        <v>36</v>
      </c>
      <c r="G18" s="14">
        <f t="shared" si="1"/>
        <v>67</v>
      </c>
      <c r="H18" s="14">
        <v>63</v>
      </c>
      <c r="I18" s="14">
        <v>18</v>
      </c>
      <c r="J18" s="14">
        <f t="shared" si="2"/>
        <v>81</v>
      </c>
      <c r="K18" s="14">
        <f t="shared" si="3"/>
        <v>632</v>
      </c>
      <c r="L18" s="14">
        <f t="shared" si="4"/>
        <v>348</v>
      </c>
      <c r="M18" s="14">
        <f t="shared" si="5"/>
        <v>980</v>
      </c>
      <c r="N18" s="15" t="s">
        <v>37</v>
      </c>
    </row>
    <row r="19" spans="1:14" ht="19.5" customHeight="1" x14ac:dyDescent="0.2">
      <c r="A19" s="13" t="s">
        <v>139</v>
      </c>
      <c r="B19" s="14">
        <v>179</v>
      </c>
      <c r="C19" s="14">
        <v>399</v>
      </c>
      <c r="D19" s="14">
        <f t="shared" si="0"/>
        <v>578</v>
      </c>
      <c r="E19" s="14">
        <v>11</v>
      </c>
      <c r="F19" s="14">
        <v>20</v>
      </c>
      <c r="G19" s="14">
        <f t="shared" si="1"/>
        <v>31</v>
      </c>
      <c r="H19" s="14">
        <v>0</v>
      </c>
      <c r="I19" s="14">
        <v>0</v>
      </c>
      <c r="J19" s="14">
        <f t="shared" si="2"/>
        <v>0</v>
      </c>
      <c r="K19" s="14">
        <f t="shared" si="3"/>
        <v>190</v>
      </c>
      <c r="L19" s="14">
        <f t="shared" si="4"/>
        <v>419</v>
      </c>
      <c r="M19" s="14">
        <f t="shared" si="5"/>
        <v>609</v>
      </c>
      <c r="N19" s="15" t="s">
        <v>138</v>
      </c>
    </row>
    <row r="20" spans="1:14" ht="19.5" customHeight="1" x14ac:dyDescent="0.2">
      <c r="A20" s="13" t="s">
        <v>137</v>
      </c>
      <c r="B20" s="14">
        <v>232</v>
      </c>
      <c r="C20" s="14">
        <v>220</v>
      </c>
      <c r="D20" s="14">
        <f t="shared" si="0"/>
        <v>452</v>
      </c>
      <c r="E20" s="14">
        <v>3</v>
      </c>
      <c r="F20" s="14">
        <v>7</v>
      </c>
      <c r="G20" s="14">
        <f t="shared" si="1"/>
        <v>10</v>
      </c>
      <c r="H20" s="14">
        <v>4</v>
      </c>
      <c r="I20" s="14">
        <v>0</v>
      </c>
      <c r="J20" s="14">
        <f t="shared" si="2"/>
        <v>4</v>
      </c>
      <c r="K20" s="14">
        <f t="shared" si="3"/>
        <v>239</v>
      </c>
      <c r="L20" s="14">
        <f t="shared" si="4"/>
        <v>227</v>
      </c>
      <c r="M20" s="14">
        <f t="shared" si="5"/>
        <v>466</v>
      </c>
      <c r="N20" s="15" t="s">
        <v>136</v>
      </c>
    </row>
    <row r="21" spans="1:14" ht="19.5" customHeight="1" x14ac:dyDescent="0.2">
      <c r="A21" s="13" t="s">
        <v>135</v>
      </c>
      <c r="B21" s="14">
        <v>59</v>
      </c>
      <c r="C21" s="14">
        <v>45</v>
      </c>
      <c r="D21" s="14">
        <f t="shared" si="0"/>
        <v>104</v>
      </c>
      <c r="E21" s="14">
        <v>9</v>
      </c>
      <c r="F21" s="14">
        <v>9</v>
      </c>
      <c r="G21" s="14">
        <f t="shared" si="1"/>
        <v>18</v>
      </c>
      <c r="H21" s="14">
        <v>0</v>
      </c>
      <c r="I21" s="14">
        <v>4</v>
      </c>
      <c r="J21" s="14">
        <f t="shared" si="2"/>
        <v>4</v>
      </c>
      <c r="K21" s="14">
        <f t="shared" si="3"/>
        <v>68</v>
      </c>
      <c r="L21" s="14">
        <f t="shared" si="4"/>
        <v>58</v>
      </c>
      <c r="M21" s="14">
        <f t="shared" si="5"/>
        <v>126</v>
      </c>
      <c r="N21" s="15" t="s">
        <v>134</v>
      </c>
    </row>
    <row r="22" spans="1:14" ht="19.5" customHeight="1" x14ac:dyDescent="0.2">
      <c r="A22" s="13" t="s">
        <v>133</v>
      </c>
      <c r="B22" s="14">
        <v>0</v>
      </c>
      <c r="C22" s="14">
        <v>149</v>
      </c>
      <c r="D22" s="14">
        <f t="shared" si="0"/>
        <v>149</v>
      </c>
      <c r="E22" s="14">
        <v>0</v>
      </c>
      <c r="F22" s="14">
        <v>19</v>
      </c>
      <c r="G22" s="14">
        <f t="shared" si="1"/>
        <v>19</v>
      </c>
      <c r="H22" s="14">
        <v>0</v>
      </c>
      <c r="I22" s="14">
        <v>23</v>
      </c>
      <c r="J22" s="14">
        <f t="shared" si="2"/>
        <v>23</v>
      </c>
      <c r="K22" s="14">
        <f t="shared" si="3"/>
        <v>0</v>
      </c>
      <c r="L22" s="14">
        <f t="shared" si="4"/>
        <v>191</v>
      </c>
      <c r="M22" s="14">
        <f t="shared" si="5"/>
        <v>191</v>
      </c>
      <c r="N22" s="15" t="s">
        <v>132</v>
      </c>
    </row>
    <row r="23" spans="1:14" ht="19.5" customHeight="1" x14ac:dyDescent="0.2">
      <c r="A23" s="13" t="s">
        <v>108</v>
      </c>
      <c r="B23" s="14">
        <v>46</v>
      </c>
      <c r="C23" s="14">
        <v>6</v>
      </c>
      <c r="D23" s="14">
        <f t="shared" si="0"/>
        <v>52</v>
      </c>
      <c r="E23" s="14">
        <v>4</v>
      </c>
      <c r="F23" s="14">
        <v>2</v>
      </c>
      <c r="G23" s="14">
        <f t="shared" si="1"/>
        <v>6</v>
      </c>
      <c r="H23" s="14">
        <v>3</v>
      </c>
      <c r="I23" s="14">
        <v>0</v>
      </c>
      <c r="J23" s="14">
        <f t="shared" si="2"/>
        <v>3</v>
      </c>
      <c r="K23" s="14">
        <f t="shared" si="3"/>
        <v>53</v>
      </c>
      <c r="L23" s="14">
        <f t="shared" si="4"/>
        <v>8</v>
      </c>
      <c r="M23" s="14">
        <f t="shared" si="5"/>
        <v>61</v>
      </c>
      <c r="N23" s="15" t="s">
        <v>117</v>
      </c>
    </row>
    <row r="24" spans="1:14" ht="19.5" customHeight="1" x14ac:dyDescent="0.2">
      <c r="A24" s="13" t="s">
        <v>43</v>
      </c>
      <c r="B24" s="14">
        <v>437</v>
      </c>
      <c r="C24" s="14">
        <v>608</v>
      </c>
      <c r="D24" s="14">
        <f t="shared" si="0"/>
        <v>1045</v>
      </c>
      <c r="E24" s="14">
        <v>16</v>
      </c>
      <c r="F24" s="14">
        <v>25</v>
      </c>
      <c r="G24" s="14">
        <f t="shared" si="1"/>
        <v>41</v>
      </c>
      <c r="H24" s="14">
        <v>24</v>
      </c>
      <c r="I24" s="14">
        <v>13</v>
      </c>
      <c r="J24" s="14">
        <f t="shared" si="2"/>
        <v>37</v>
      </c>
      <c r="K24" s="14">
        <f t="shared" si="3"/>
        <v>477</v>
      </c>
      <c r="L24" s="14">
        <f t="shared" si="4"/>
        <v>646</v>
      </c>
      <c r="M24" s="14">
        <f t="shared" si="5"/>
        <v>1123</v>
      </c>
      <c r="N24" s="15" t="s">
        <v>152</v>
      </c>
    </row>
    <row r="25" spans="1:14" ht="19.5" customHeight="1" x14ac:dyDescent="0.2">
      <c r="A25" s="13" t="s">
        <v>131</v>
      </c>
      <c r="B25" s="14">
        <v>116</v>
      </c>
      <c r="C25" s="14">
        <v>74</v>
      </c>
      <c r="D25" s="14">
        <f t="shared" si="0"/>
        <v>190</v>
      </c>
      <c r="E25" s="14">
        <v>8</v>
      </c>
      <c r="F25" s="14">
        <v>3</v>
      </c>
      <c r="G25" s="14">
        <f t="shared" si="1"/>
        <v>11</v>
      </c>
      <c r="H25" s="14">
        <v>0</v>
      </c>
      <c r="I25" s="14">
        <v>0</v>
      </c>
      <c r="J25" s="14">
        <f t="shared" si="2"/>
        <v>0</v>
      </c>
      <c r="K25" s="14">
        <f t="shared" si="3"/>
        <v>124</v>
      </c>
      <c r="L25" s="14">
        <f t="shared" si="4"/>
        <v>77</v>
      </c>
      <c r="M25" s="14">
        <f t="shared" si="5"/>
        <v>201</v>
      </c>
      <c r="N25" s="15" t="s">
        <v>130</v>
      </c>
    </row>
    <row r="26" spans="1:14" ht="19.5" customHeight="1" thickBot="1" x14ac:dyDescent="0.25">
      <c r="A26" s="16" t="s">
        <v>52</v>
      </c>
      <c r="B26" s="17">
        <v>48</v>
      </c>
      <c r="C26" s="17">
        <v>44</v>
      </c>
      <c r="D26" s="17">
        <f t="shared" si="0"/>
        <v>92</v>
      </c>
      <c r="E26" s="17">
        <v>4</v>
      </c>
      <c r="F26" s="17">
        <v>6</v>
      </c>
      <c r="G26" s="17">
        <f t="shared" si="1"/>
        <v>10</v>
      </c>
      <c r="H26" s="17">
        <v>0</v>
      </c>
      <c r="I26" s="17">
        <v>0</v>
      </c>
      <c r="J26" s="17">
        <f t="shared" si="2"/>
        <v>0</v>
      </c>
      <c r="K26" s="17">
        <f t="shared" si="3"/>
        <v>52</v>
      </c>
      <c r="L26" s="17">
        <f t="shared" si="4"/>
        <v>50</v>
      </c>
      <c r="M26" s="17">
        <f t="shared" si="5"/>
        <v>102</v>
      </c>
      <c r="N26" s="18" t="s">
        <v>53</v>
      </c>
    </row>
    <row r="27" spans="1:14" ht="26.25" customHeight="1" thickBot="1" x14ac:dyDescent="0.25">
      <c r="A27" s="19" t="s">
        <v>56</v>
      </c>
      <c r="B27" s="20">
        <f t="shared" ref="B27:I27" si="6">SUM(B9:B26)</f>
        <v>2529</v>
      </c>
      <c r="C27" s="20">
        <f t="shared" si="6"/>
        <v>2584</v>
      </c>
      <c r="D27" s="20">
        <f t="shared" si="0"/>
        <v>5113</v>
      </c>
      <c r="E27" s="20">
        <f t="shared" si="6"/>
        <v>160</v>
      </c>
      <c r="F27" s="20">
        <f t="shared" si="6"/>
        <v>222</v>
      </c>
      <c r="G27" s="20">
        <f t="shared" si="1"/>
        <v>382</v>
      </c>
      <c r="H27" s="20">
        <f t="shared" si="6"/>
        <v>181</v>
      </c>
      <c r="I27" s="20">
        <f t="shared" si="6"/>
        <v>163</v>
      </c>
      <c r="J27" s="20">
        <f t="shared" si="2"/>
        <v>344</v>
      </c>
      <c r="K27" s="20">
        <f t="shared" si="3"/>
        <v>2870</v>
      </c>
      <c r="L27" s="20">
        <f t="shared" si="4"/>
        <v>2969</v>
      </c>
      <c r="M27" s="20">
        <f t="shared" si="5"/>
        <v>5839</v>
      </c>
      <c r="N27" s="21" t="s">
        <v>57</v>
      </c>
    </row>
    <row r="28" spans="1:14" ht="24.75" customHeight="1" thickTop="1" x14ac:dyDescent="0.2"/>
    <row r="29" spans="1:14" ht="24.75" customHeight="1" x14ac:dyDescent="0.2"/>
    <row r="30" spans="1:14" ht="24.75" customHeight="1" x14ac:dyDescent="0.2"/>
    <row r="31" spans="1:14" ht="24.75" customHeight="1" x14ac:dyDescent="0.2"/>
    <row r="32" spans="1:14" ht="24.75" customHeight="1" x14ac:dyDescent="0.2"/>
    <row r="33" spans="1:14" s="87" customFormat="1" ht="24.75" customHeight="1" x14ac:dyDescent="0.25">
      <c r="A33" s="4"/>
      <c r="N33" s="30"/>
    </row>
    <row r="34" spans="1:14" s="87" customFormat="1" ht="24.75" customHeight="1" x14ac:dyDescent="0.25">
      <c r="A34" s="4"/>
      <c r="N34" s="30"/>
    </row>
    <row r="35" spans="1:14" s="87" customFormat="1" ht="24.75" customHeight="1" x14ac:dyDescent="0.25">
      <c r="A35" s="4"/>
      <c r="N35" s="30"/>
    </row>
    <row r="36" spans="1:14" s="87" customFormat="1" ht="24.75" customHeight="1" thickBot="1" x14ac:dyDescent="0.3">
      <c r="A36" s="4" t="s">
        <v>1725</v>
      </c>
      <c r="B36"/>
      <c r="C36"/>
      <c r="D36"/>
      <c r="E36"/>
      <c r="F36"/>
      <c r="G36"/>
      <c r="H36"/>
      <c r="I36"/>
      <c r="J36"/>
      <c r="K36"/>
      <c r="L36"/>
      <c r="M36"/>
      <c r="N36" s="30" t="s">
        <v>1726</v>
      </c>
    </row>
    <row r="37" spans="1:14" ht="24.75" customHeight="1" thickTop="1" x14ac:dyDescent="0.25">
      <c r="A37" s="111" t="s">
        <v>0</v>
      </c>
      <c r="B37" s="110" t="s">
        <v>96</v>
      </c>
      <c r="C37" s="110"/>
      <c r="D37" s="110"/>
      <c r="E37" s="110" t="s">
        <v>97</v>
      </c>
      <c r="F37" s="110"/>
      <c r="G37" s="110"/>
      <c r="H37" s="110" t="s">
        <v>98</v>
      </c>
      <c r="I37" s="110"/>
      <c r="J37" s="110"/>
      <c r="K37" s="110" t="s">
        <v>3</v>
      </c>
      <c r="L37" s="110"/>
      <c r="M37" s="110"/>
      <c r="N37" s="111" t="s">
        <v>4</v>
      </c>
    </row>
    <row r="38" spans="1:14" ht="24.75" customHeight="1" x14ac:dyDescent="0.25">
      <c r="A38" s="112"/>
      <c r="B38" s="109" t="s">
        <v>99</v>
      </c>
      <c r="C38" s="109"/>
      <c r="D38" s="109"/>
      <c r="E38" s="109" t="s">
        <v>100</v>
      </c>
      <c r="F38" s="109"/>
      <c r="G38" s="109"/>
      <c r="H38" s="109" t="s">
        <v>101</v>
      </c>
      <c r="I38" s="109"/>
      <c r="J38" s="109"/>
      <c r="K38" s="109" t="s">
        <v>7</v>
      </c>
      <c r="L38" s="109"/>
      <c r="M38" s="109"/>
      <c r="N38" s="112"/>
    </row>
    <row r="39" spans="1:14" ht="24.75" customHeight="1" x14ac:dyDescent="0.25">
      <c r="A39" s="112"/>
      <c r="B39" s="31" t="s">
        <v>8</v>
      </c>
      <c r="C39" s="31" t="s">
        <v>67</v>
      </c>
      <c r="D39" s="31" t="s">
        <v>10</v>
      </c>
      <c r="E39" s="31" t="s">
        <v>8</v>
      </c>
      <c r="F39" s="31" t="s">
        <v>67</v>
      </c>
      <c r="G39" s="31" t="s">
        <v>10</v>
      </c>
      <c r="H39" s="31" t="s">
        <v>8</v>
      </c>
      <c r="I39" s="31" t="s">
        <v>67</v>
      </c>
      <c r="J39" s="31" t="s">
        <v>10</v>
      </c>
      <c r="K39" s="31" t="s">
        <v>8</v>
      </c>
      <c r="L39" s="31" t="s">
        <v>67</v>
      </c>
      <c r="M39" s="31" t="s">
        <v>10</v>
      </c>
      <c r="N39" s="112"/>
    </row>
    <row r="40" spans="1:14" ht="24.75" customHeight="1" thickBot="1" x14ac:dyDescent="0.3">
      <c r="A40" s="113"/>
      <c r="B40" s="6" t="s">
        <v>11</v>
      </c>
      <c r="C40" s="6" t="s">
        <v>12</v>
      </c>
      <c r="D40" s="6" t="s">
        <v>7</v>
      </c>
      <c r="E40" s="6" t="s">
        <v>11</v>
      </c>
      <c r="F40" s="6" t="s">
        <v>12</v>
      </c>
      <c r="G40" s="6" t="s">
        <v>7</v>
      </c>
      <c r="H40" s="6" t="s">
        <v>11</v>
      </c>
      <c r="I40" s="6" t="s">
        <v>12</v>
      </c>
      <c r="J40" s="6" t="s">
        <v>7</v>
      </c>
      <c r="K40" s="6" t="s">
        <v>11</v>
      </c>
      <c r="L40" s="6" t="s">
        <v>12</v>
      </c>
      <c r="M40" s="6" t="s">
        <v>7</v>
      </c>
      <c r="N40" s="113"/>
    </row>
    <row r="41" spans="1:14" ht="22.5" customHeight="1" x14ac:dyDescent="0.2">
      <c r="A41" s="13" t="s">
        <v>58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5" t="s">
        <v>59</v>
      </c>
    </row>
    <row r="42" spans="1:14" ht="22.5" customHeight="1" x14ac:dyDescent="0.2">
      <c r="A42" s="13" t="s">
        <v>32</v>
      </c>
      <c r="B42" s="14">
        <v>5</v>
      </c>
      <c r="C42" s="14">
        <v>1</v>
      </c>
      <c r="D42" s="14">
        <f>SUM(B42:C42)</f>
        <v>6</v>
      </c>
      <c r="E42" s="14">
        <v>1</v>
      </c>
      <c r="F42" s="14">
        <v>0</v>
      </c>
      <c r="G42" s="14">
        <f>SUM(E42:F42)</f>
        <v>1</v>
      </c>
      <c r="H42" s="14">
        <v>0</v>
      </c>
      <c r="I42" s="14">
        <v>0</v>
      </c>
      <c r="J42" s="14">
        <f>SUM(H42:I42)</f>
        <v>0</v>
      </c>
      <c r="K42" s="14">
        <f>SUM(H42,E42,B42)</f>
        <v>6</v>
      </c>
      <c r="L42" s="14">
        <f>SUM(I42,F42,C42)</f>
        <v>1</v>
      </c>
      <c r="M42" s="14">
        <f>SUM(K42:L42)</f>
        <v>7</v>
      </c>
      <c r="N42" s="15" t="s">
        <v>25</v>
      </c>
    </row>
    <row r="43" spans="1:14" ht="27" customHeight="1" x14ac:dyDescent="0.2">
      <c r="A43" s="13" t="s">
        <v>36</v>
      </c>
      <c r="B43" s="14">
        <v>604</v>
      </c>
      <c r="C43" s="14">
        <v>153</v>
      </c>
      <c r="D43" s="14">
        <f t="shared" ref="D43:D48" si="7">SUM(B43:C43)</f>
        <v>757</v>
      </c>
      <c r="E43" s="14">
        <v>12</v>
      </c>
      <c r="F43" s="14">
        <v>12</v>
      </c>
      <c r="G43" s="14">
        <f t="shared" ref="G43:G48" si="8">SUM(E43:F43)</f>
        <v>24</v>
      </c>
      <c r="H43" s="14">
        <v>96</v>
      </c>
      <c r="I43" s="14">
        <v>25</v>
      </c>
      <c r="J43" s="14">
        <f t="shared" ref="J43:J48" si="9">SUM(H43:I43)</f>
        <v>121</v>
      </c>
      <c r="K43" s="14">
        <f t="shared" ref="K43:K48" si="10">SUM(H43,E43,B43)</f>
        <v>712</v>
      </c>
      <c r="L43" s="14">
        <f>SUM(I43,F43,C43)</f>
        <v>190</v>
      </c>
      <c r="M43" s="14">
        <f t="shared" ref="M43:M48" si="11">SUM(K43:L43)</f>
        <v>902</v>
      </c>
      <c r="N43" s="15" t="s">
        <v>37</v>
      </c>
    </row>
    <row r="44" spans="1:14" ht="27" customHeight="1" x14ac:dyDescent="0.2">
      <c r="A44" s="13" t="s">
        <v>135</v>
      </c>
      <c r="B44" s="14">
        <v>25</v>
      </c>
      <c r="C44" s="14">
        <v>6</v>
      </c>
      <c r="D44" s="14">
        <f t="shared" si="7"/>
        <v>31</v>
      </c>
      <c r="E44" s="14">
        <v>0</v>
      </c>
      <c r="F44" s="14">
        <v>0</v>
      </c>
      <c r="G44" s="14">
        <f t="shared" si="8"/>
        <v>0</v>
      </c>
      <c r="H44" s="14">
        <v>1</v>
      </c>
      <c r="I44" s="14">
        <v>0</v>
      </c>
      <c r="J44" s="14">
        <f t="shared" si="9"/>
        <v>1</v>
      </c>
      <c r="K44" s="14">
        <f t="shared" si="10"/>
        <v>26</v>
      </c>
      <c r="L44" s="14">
        <f>SUM(I44,F44,C44)</f>
        <v>6</v>
      </c>
      <c r="M44" s="14">
        <f t="shared" si="11"/>
        <v>32</v>
      </c>
      <c r="N44" s="15" t="s">
        <v>134</v>
      </c>
    </row>
    <row r="45" spans="1:14" ht="27" customHeight="1" x14ac:dyDescent="0.2">
      <c r="A45" s="13" t="s">
        <v>108</v>
      </c>
      <c r="B45" s="14">
        <v>32</v>
      </c>
      <c r="C45" s="14">
        <v>0</v>
      </c>
      <c r="D45" s="14">
        <f t="shared" si="7"/>
        <v>32</v>
      </c>
      <c r="E45" s="14">
        <v>0</v>
      </c>
      <c r="F45" s="14">
        <v>0</v>
      </c>
      <c r="G45" s="14">
        <f t="shared" si="8"/>
        <v>0</v>
      </c>
      <c r="H45" s="14">
        <v>0</v>
      </c>
      <c r="I45" s="14">
        <v>0</v>
      </c>
      <c r="J45" s="14">
        <f t="shared" si="9"/>
        <v>0</v>
      </c>
      <c r="K45" s="14">
        <f t="shared" si="10"/>
        <v>32</v>
      </c>
      <c r="L45" s="14">
        <f t="shared" ref="L45:L48" si="12">SUM(I45,F45,C45)</f>
        <v>0</v>
      </c>
      <c r="M45" s="14">
        <f t="shared" si="11"/>
        <v>32</v>
      </c>
      <c r="N45" s="15" t="s">
        <v>278</v>
      </c>
    </row>
    <row r="46" spans="1:14" ht="27" customHeight="1" x14ac:dyDescent="0.2">
      <c r="A46" s="13" t="s">
        <v>43</v>
      </c>
      <c r="B46" s="14">
        <v>186</v>
      </c>
      <c r="C46" s="14">
        <v>132</v>
      </c>
      <c r="D46" s="14">
        <f t="shared" si="7"/>
        <v>318</v>
      </c>
      <c r="E46" s="14">
        <v>9</v>
      </c>
      <c r="F46" s="14">
        <v>3</v>
      </c>
      <c r="G46" s="14">
        <f t="shared" si="8"/>
        <v>12</v>
      </c>
      <c r="H46" s="14">
        <v>4</v>
      </c>
      <c r="I46" s="14">
        <v>0</v>
      </c>
      <c r="J46" s="14">
        <f t="shared" si="9"/>
        <v>4</v>
      </c>
      <c r="K46" s="14">
        <f t="shared" si="10"/>
        <v>199</v>
      </c>
      <c r="L46" s="14">
        <f t="shared" si="12"/>
        <v>135</v>
      </c>
      <c r="M46" s="14">
        <f t="shared" si="11"/>
        <v>334</v>
      </c>
      <c r="N46" s="15" t="s">
        <v>152</v>
      </c>
    </row>
    <row r="47" spans="1:14" ht="27" customHeight="1" x14ac:dyDescent="0.2">
      <c r="A47" s="13" t="s">
        <v>131</v>
      </c>
      <c r="B47" s="14">
        <v>206</v>
      </c>
      <c r="C47" s="14">
        <v>56</v>
      </c>
      <c r="D47" s="14">
        <f t="shared" si="7"/>
        <v>262</v>
      </c>
      <c r="E47" s="14">
        <v>2</v>
      </c>
      <c r="F47" s="14">
        <v>1</v>
      </c>
      <c r="G47" s="14">
        <f t="shared" si="8"/>
        <v>3</v>
      </c>
      <c r="H47" s="14">
        <v>39</v>
      </c>
      <c r="I47" s="14">
        <v>5</v>
      </c>
      <c r="J47" s="14">
        <f t="shared" si="9"/>
        <v>44</v>
      </c>
      <c r="K47" s="14">
        <f t="shared" si="10"/>
        <v>247</v>
      </c>
      <c r="L47" s="14">
        <f t="shared" si="12"/>
        <v>62</v>
      </c>
      <c r="M47" s="14">
        <f t="shared" si="11"/>
        <v>309</v>
      </c>
      <c r="N47" s="15" t="s">
        <v>130</v>
      </c>
    </row>
    <row r="48" spans="1:14" ht="27" customHeight="1" x14ac:dyDescent="0.2">
      <c r="A48" s="13" t="s">
        <v>52</v>
      </c>
      <c r="B48" s="14">
        <v>17</v>
      </c>
      <c r="C48" s="14">
        <v>3</v>
      </c>
      <c r="D48" s="14">
        <f t="shared" si="7"/>
        <v>20</v>
      </c>
      <c r="E48" s="14">
        <v>1</v>
      </c>
      <c r="F48" s="14">
        <v>0</v>
      </c>
      <c r="G48" s="14">
        <f t="shared" si="8"/>
        <v>1</v>
      </c>
      <c r="H48" s="14">
        <v>0</v>
      </c>
      <c r="I48" s="14">
        <v>0</v>
      </c>
      <c r="J48" s="14">
        <f t="shared" si="9"/>
        <v>0</v>
      </c>
      <c r="K48" s="14">
        <f t="shared" si="10"/>
        <v>18</v>
      </c>
      <c r="L48" s="14">
        <f t="shared" si="12"/>
        <v>3</v>
      </c>
      <c r="M48" s="14">
        <f t="shared" si="11"/>
        <v>21</v>
      </c>
      <c r="N48" s="15" t="s">
        <v>53</v>
      </c>
    </row>
    <row r="49" spans="1:14" ht="27" customHeight="1" thickBot="1" x14ac:dyDescent="0.25">
      <c r="A49" s="16" t="s">
        <v>61</v>
      </c>
      <c r="B49" s="17">
        <f>SUM(B42:B48)</f>
        <v>1075</v>
      </c>
      <c r="C49" s="17">
        <f t="shared" ref="C49:M49" si="13">SUM(C42:C48)</f>
        <v>351</v>
      </c>
      <c r="D49" s="17">
        <f t="shared" si="13"/>
        <v>1426</v>
      </c>
      <c r="E49" s="17">
        <f t="shared" si="13"/>
        <v>25</v>
      </c>
      <c r="F49" s="17">
        <f t="shared" si="13"/>
        <v>16</v>
      </c>
      <c r="G49" s="17">
        <f t="shared" si="13"/>
        <v>41</v>
      </c>
      <c r="H49" s="17">
        <f t="shared" si="13"/>
        <v>140</v>
      </c>
      <c r="I49" s="17">
        <f t="shared" si="13"/>
        <v>30</v>
      </c>
      <c r="J49" s="17">
        <f t="shared" si="13"/>
        <v>170</v>
      </c>
      <c r="K49" s="17">
        <f t="shared" si="13"/>
        <v>1240</v>
      </c>
      <c r="L49" s="17">
        <f t="shared" si="13"/>
        <v>397</v>
      </c>
      <c r="M49" s="17">
        <f t="shared" si="13"/>
        <v>1637</v>
      </c>
      <c r="N49" s="18" t="s">
        <v>59</v>
      </c>
    </row>
    <row r="50" spans="1:14" ht="25.5" customHeight="1" thickBot="1" x14ac:dyDescent="0.25">
      <c r="A50" s="19" t="s">
        <v>151</v>
      </c>
      <c r="B50" s="20">
        <f t="shared" ref="B50:M50" si="14">SUM(B27,B49)</f>
        <v>3604</v>
      </c>
      <c r="C50" s="20">
        <f t="shared" si="14"/>
        <v>2935</v>
      </c>
      <c r="D50" s="20">
        <f t="shared" si="14"/>
        <v>6539</v>
      </c>
      <c r="E50" s="20">
        <f t="shared" si="14"/>
        <v>185</v>
      </c>
      <c r="F50" s="20">
        <f t="shared" si="14"/>
        <v>238</v>
      </c>
      <c r="G50" s="20">
        <f t="shared" si="14"/>
        <v>423</v>
      </c>
      <c r="H50" s="20">
        <f t="shared" si="14"/>
        <v>321</v>
      </c>
      <c r="I50" s="20">
        <f t="shared" si="14"/>
        <v>193</v>
      </c>
      <c r="J50" s="20">
        <f t="shared" si="14"/>
        <v>514</v>
      </c>
      <c r="K50" s="20">
        <f t="shared" si="14"/>
        <v>4110</v>
      </c>
      <c r="L50" s="20">
        <f t="shared" si="14"/>
        <v>3366</v>
      </c>
      <c r="M50" s="20">
        <f t="shared" si="14"/>
        <v>7476</v>
      </c>
      <c r="N50" s="21" t="s">
        <v>63</v>
      </c>
    </row>
    <row r="51" spans="1:14" ht="15" thickTop="1" x14ac:dyDescent="0.2"/>
  </sheetData>
  <mergeCells count="24">
    <mergeCell ref="B8:M8"/>
    <mergeCell ref="B41:M41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A37:A40"/>
    <mergeCell ref="B37:D37"/>
    <mergeCell ref="E37:G37"/>
    <mergeCell ref="H37:J37"/>
    <mergeCell ref="K37:M37"/>
    <mergeCell ref="N37:N40"/>
    <mergeCell ref="B38:D38"/>
    <mergeCell ref="E38:G38"/>
    <mergeCell ref="H38:J38"/>
    <mergeCell ref="K38:M38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firstPageNumber="9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131"/>
  <sheetViews>
    <sheetView rightToLeft="1" view="pageBreakPreview" topLeftCell="A112" zoomScale="85" zoomScaleNormal="80" zoomScaleSheetLayoutView="85" workbookViewId="0">
      <selection sqref="A1:K1"/>
    </sheetView>
  </sheetViews>
  <sheetFormatPr defaultRowHeight="14.25" x14ac:dyDescent="0.2"/>
  <cols>
    <col min="1" max="1" width="22.625" customWidth="1"/>
    <col min="2" max="9" width="10.625" customWidth="1"/>
    <col min="10" max="10" width="10" customWidth="1"/>
    <col min="11" max="11" width="33.625" customWidth="1"/>
  </cols>
  <sheetData>
    <row r="1" spans="1:11" ht="24.75" customHeight="1" x14ac:dyDescent="0.2">
      <c r="A1" s="118" t="s">
        <v>317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8.25" customHeight="1" x14ac:dyDescent="0.25">
      <c r="A2" s="114" t="s">
        <v>368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" customHeight="1" thickBot="1" x14ac:dyDescent="0.3">
      <c r="A3" s="4" t="s">
        <v>1589</v>
      </c>
      <c r="K3" s="30" t="s">
        <v>1590</v>
      </c>
    </row>
    <row r="4" spans="1:11" ht="1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4.2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" customHeight="1" x14ac:dyDescent="0.25">
      <c r="A6" s="112"/>
      <c r="B6" s="31" t="s">
        <v>8</v>
      </c>
      <c r="C6" s="31" t="s">
        <v>9</v>
      </c>
      <c r="D6" s="31" t="s">
        <v>10</v>
      </c>
      <c r="E6" s="31" t="s">
        <v>8</v>
      </c>
      <c r="F6" s="31" t="s">
        <v>9</v>
      </c>
      <c r="G6" s="31" t="s">
        <v>10</v>
      </c>
      <c r="H6" s="31" t="s">
        <v>8</v>
      </c>
      <c r="I6" s="31" t="s">
        <v>9</v>
      </c>
      <c r="J6" s="31" t="s">
        <v>10</v>
      </c>
      <c r="K6" s="112"/>
    </row>
    <row r="7" spans="1:11" ht="18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1.75" customHeight="1" x14ac:dyDescent="0.2">
      <c r="A9" s="13" t="s">
        <v>15</v>
      </c>
      <c r="B9" s="14">
        <v>487</v>
      </c>
      <c r="C9" s="14">
        <v>718</v>
      </c>
      <c r="D9" s="14">
        <f>SUM(B9:C9)</f>
        <v>1205</v>
      </c>
      <c r="E9" s="14">
        <v>0</v>
      </c>
      <c r="F9" s="14">
        <v>0</v>
      </c>
      <c r="G9" s="14">
        <f>SUM(E9:F9)</f>
        <v>0</v>
      </c>
      <c r="H9" s="14">
        <f>SUM(E9,B9)</f>
        <v>487</v>
      </c>
      <c r="I9" s="14">
        <f>SUM(F9,C9)</f>
        <v>718</v>
      </c>
      <c r="J9" s="14">
        <f>SUM(H9:I9)</f>
        <v>1205</v>
      </c>
      <c r="K9" s="15" t="s">
        <v>16</v>
      </c>
    </row>
    <row r="10" spans="1:11" ht="21.75" customHeight="1" x14ac:dyDescent="0.2">
      <c r="A10" s="13" t="s">
        <v>18</v>
      </c>
      <c r="B10" s="14">
        <v>180</v>
      </c>
      <c r="C10" s="14">
        <v>286</v>
      </c>
      <c r="D10" s="14">
        <f t="shared" ref="D10:D26" si="0">SUM(B10:C10)</f>
        <v>466</v>
      </c>
      <c r="E10" s="14">
        <v>0</v>
      </c>
      <c r="F10" s="14">
        <v>0</v>
      </c>
      <c r="G10" s="14">
        <f t="shared" ref="G10:G26" si="1">SUM(E10:F10)</f>
        <v>0</v>
      </c>
      <c r="H10" s="14">
        <f t="shared" ref="H10:H26" si="2">SUM(E10,B10)</f>
        <v>180</v>
      </c>
      <c r="I10" s="14">
        <f t="shared" ref="I10:I26" si="3">SUM(F10,C10)</f>
        <v>286</v>
      </c>
      <c r="J10" s="14">
        <f t="shared" ref="J10:J26" si="4">SUM(H10:I10)</f>
        <v>466</v>
      </c>
      <c r="K10" s="15" t="s">
        <v>19</v>
      </c>
    </row>
    <row r="11" spans="1:11" ht="21.75" customHeight="1" x14ac:dyDescent="0.2">
      <c r="A11" s="13" t="s">
        <v>20</v>
      </c>
      <c r="B11" s="14">
        <v>199</v>
      </c>
      <c r="C11" s="14">
        <v>412</v>
      </c>
      <c r="D11" s="14">
        <f t="shared" si="0"/>
        <v>611</v>
      </c>
      <c r="E11" s="14">
        <v>0</v>
      </c>
      <c r="F11" s="14">
        <v>0</v>
      </c>
      <c r="G11" s="14">
        <f t="shared" si="1"/>
        <v>0</v>
      </c>
      <c r="H11" s="14">
        <f t="shared" si="2"/>
        <v>199</v>
      </c>
      <c r="I11" s="14">
        <f t="shared" si="3"/>
        <v>412</v>
      </c>
      <c r="J11" s="14">
        <f t="shared" si="4"/>
        <v>611</v>
      </c>
      <c r="K11" s="15" t="s">
        <v>330</v>
      </c>
    </row>
    <row r="12" spans="1:11" ht="21.75" customHeight="1" x14ac:dyDescent="0.2">
      <c r="A12" s="13" t="s">
        <v>144</v>
      </c>
      <c r="B12" s="14">
        <v>49</v>
      </c>
      <c r="C12" s="14">
        <v>243</v>
      </c>
      <c r="D12" s="14">
        <f t="shared" si="0"/>
        <v>292</v>
      </c>
      <c r="E12" s="14">
        <v>0</v>
      </c>
      <c r="F12" s="14">
        <v>0</v>
      </c>
      <c r="G12" s="14">
        <f t="shared" si="1"/>
        <v>0</v>
      </c>
      <c r="H12" s="14">
        <f t="shared" si="2"/>
        <v>49</v>
      </c>
      <c r="I12" s="14">
        <f t="shared" si="3"/>
        <v>243</v>
      </c>
      <c r="J12" s="14">
        <f t="shared" si="4"/>
        <v>292</v>
      </c>
      <c r="K12" s="15" t="s">
        <v>23</v>
      </c>
    </row>
    <row r="13" spans="1:11" ht="21.75" customHeight="1" x14ac:dyDescent="0.2">
      <c r="A13" s="13" t="s">
        <v>24</v>
      </c>
      <c r="B13" s="14">
        <v>1232</v>
      </c>
      <c r="C13" s="14">
        <v>1137</v>
      </c>
      <c r="D13" s="14">
        <f t="shared" si="0"/>
        <v>2369</v>
      </c>
      <c r="E13" s="14">
        <v>0</v>
      </c>
      <c r="F13" s="14">
        <v>0</v>
      </c>
      <c r="G13" s="14">
        <f t="shared" si="1"/>
        <v>0</v>
      </c>
      <c r="H13" s="14">
        <f t="shared" si="2"/>
        <v>1232</v>
      </c>
      <c r="I13" s="14">
        <f t="shared" si="3"/>
        <v>1137</v>
      </c>
      <c r="J13" s="14">
        <f t="shared" si="4"/>
        <v>2369</v>
      </c>
      <c r="K13" s="15" t="s">
        <v>25</v>
      </c>
    </row>
    <row r="14" spans="1:11" ht="21.75" customHeight="1" x14ac:dyDescent="0.2">
      <c r="A14" s="13" t="s">
        <v>143</v>
      </c>
      <c r="B14" s="14">
        <v>651</v>
      </c>
      <c r="C14" s="14">
        <v>1048</v>
      </c>
      <c r="D14" s="14">
        <f t="shared" si="0"/>
        <v>1699</v>
      </c>
      <c r="E14" s="14">
        <v>0</v>
      </c>
      <c r="F14" s="14">
        <v>0</v>
      </c>
      <c r="G14" s="14">
        <f t="shared" si="1"/>
        <v>0</v>
      </c>
      <c r="H14" s="14">
        <f t="shared" si="2"/>
        <v>651</v>
      </c>
      <c r="I14" s="14">
        <f t="shared" si="3"/>
        <v>1048</v>
      </c>
      <c r="J14" s="14">
        <f t="shared" si="4"/>
        <v>1699</v>
      </c>
      <c r="K14" s="15" t="s">
        <v>29</v>
      </c>
    </row>
    <row r="15" spans="1:11" ht="21.75" customHeight="1" x14ac:dyDescent="0.2">
      <c r="A15" s="13" t="s">
        <v>30</v>
      </c>
      <c r="B15" s="14">
        <v>133</v>
      </c>
      <c r="C15" s="14">
        <v>153</v>
      </c>
      <c r="D15" s="14">
        <f t="shared" si="0"/>
        <v>286</v>
      </c>
      <c r="E15" s="14">
        <v>0</v>
      </c>
      <c r="F15" s="14">
        <v>0</v>
      </c>
      <c r="G15" s="14">
        <f t="shared" si="1"/>
        <v>0</v>
      </c>
      <c r="H15" s="14">
        <f t="shared" si="2"/>
        <v>133</v>
      </c>
      <c r="I15" s="14">
        <f t="shared" si="3"/>
        <v>153</v>
      </c>
      <c r="J15" s="14">
        <f t="shared" si="4"/>
        <v>286</v>
      </c>
      <c r="K15" s="15" t="s">
        <v>31</v>
      </c>
    </row>
    <row r="16" spans="1:11" ht="16.5" customHeight="1" x14ac:dyDescent="0.2">
      <c r="A16" s="13" t="s">
        <v>32</v>
      </c>
      <c r="B16" s="14">
        <v>669</v>
      </c>
      <c r="C16" s="14">
        <v>1403</v>
      </c>
      <c r="D16" s="14">
        <f t="shared" si="0"/>
        <v>2072</v>
      </c>
      <c r="E16" s="14">
        <v>0</v>
      </c>
      <c r="F16" s="14">
        <v>0</v>
      </c>
      <c r="G16" s="14">
        <f t="shared" si="1"/>
        <v>0</v>
      </c>
      <c r="H16" s="14">
        <f t="shared" si="2"/>
        <v>669</v>
      </c>
      <c r="I16" s="14">
        <f t="shared" si="3"/>
        <v>1403</v>
      </c>
      <c r="J16" s="14">
        <f t="shared" si="4"/>
        <v>2072</v>
      </c>
      <c r="K16" s="15" t="s">
        <v>60</v>
      </c>
    </row>
    <row r="17" spans="1:11" s="102" customFormat="1" ht="42.75" customHeight="1" x14ac:dyDescent="0.2">
      <c r="A17" s="55" t="s">
        <v>142</v>
      </c>
      <c r="B17" s="53">
        <v>60</v>
      </c>
      <c r="C17" s="53">
        <v>157</v>
      </c>
      <c r="D17" s="53">
        <f t="shared" si="0"/>
        <v>217</v>
      </c>
      <c r="E17" s="53">
        <v>0</v>
      </c>
      <c r="F17" s="53">
        <v>0</v>
      </c>
      <c r="G17" s="53">
        <f t="shared" si="1"/>
        <v>0</v>
      </c>
      <c r="H17" s="53">
        <f t="shared" si="2"/>
        <v>60</v>
      </c>
      <c r="I17" s="53">
        <f t="shared" si="3"/>
        <v>157</v>
      </c>
      <c r="J17" s="53">
        <f t="shared" si="4"/>
        <v>217</v>
      </c>
      <c r="K17" s="26" t="s">
        <v>141</v>
      </c>
    </row>
    <row r="18" spans="1:11" ht="21.75" customHeight="1" x14ac:dyDescent="0.2">
      <c r="A18" s="13" t="s">
        <v>140</v>
      </c>
      <c r="B18" s="14">
        <v>1880</v>
      </c>
      <c r="C18" s="14">
        <v>1251</v>
      </c>
      <c r="D18" s="14">
        <f t="shared" si="0"/>
        <v>3131</v>
      </c>
      <c r="E18" s="14">
        <v>0</v>
      </c>
      <c r="F18" s="14">
        <v>0</v>
      </c>
      <c r="G18" s="14">
        <f t="shared" si="1"/>
        <v>0</v>
      </c>
      <c r="H18" s="14">
        <f t="shared" si="2"/>
        <v>1880</v>
      </c>
      <c r="I18" s="14">
        <f t="shared" si="3"/>
        <v>1251</v>
      </c>
      <c r="J18" s="14">
        <f t="shared" si="4"/>
        <v>3131</v>
      </c>
      <c r="K18" s="15" t="s">
        <v>37</v>
      </c>
    </row>
    <row r="19" spans="1:11" ht="21.75" customHeight="1" x14ac:dyDescent="0.2">
      <c r="A19" s="13" t="s">
        <v>139</v>
      </c>
      <c r="B19" s="14">
        <v>920</v>
      </c>
      <c r="C19" s="14">
        <v>2394</v>
      </c>
      <c r="D19" s="14">
        <f t="shared" si="0"/>
        <v>3314</v>
      </c>
      <c r="E19" s="14">
        <v>0</v>
      </c>
      <c r="F19" s="14">
        <v>0</v>
      </c>
      <c r="G19" s="14">
        <f t="shared" si="1"/>
        <v>0</v>
      </c>
      <c r="H19" s="14">
        <f t="shared" si="2"/>
        <v>920</v>
      </c>
      <c r="I19" s="14">
        <f t="shared" si="3"/>
        <v>2394</v>
      </c>
      <c r="J19" s="14">
        <f t="shared" si="4"/>
        <v>3314</v>
      </c>
      <c r="K19" s="15" t="s">
        <v>138</v>
      </c>
    </row>
    <row r="20" spans="1:11" ht="21.75" customHeight="1" x14ac:dyDescent="0.2">
      <c r="A20" s="13" t="s">
        <v>137</v>
      </c>
      <c r="B20" s="14">
        <v>731</v>
      </c>
      <c r="C20" s="14">
        <v>1245</v>
      </c>
      <c r="D20" s="14">
        <f t="shared" si="0"/>
        <v>1976</v>
      </c>
      <c r="E20" s="14">
        <v>0</v>
      </c>
      <c r="F20" s="14">
        <v>0</v>
      </c>
      <c r="G20" s="14">
        <f t="shared" si="1"/>
        <v>0</v>
      </c>
      <c r="H20" s="14">
        <f t="shared" si="2"/>
        <v>731</v>
      </c>
      <c r="I20" s="14">
        <f t="shared" si="3"/>
        <v>1245</v>
      </c>
      <c r="J20" s="14">
        <f t="shared" si="4"/>
        <v>1976</v>
      </c>
      <c r="K20" s="15" t="s">
        <v>136</v>
      </c>
    </row>
    <row r="21" spans="1:11" ht="21.75" customHeight="1" x14ac:dyDescent="0.2">
      <c r="A21" s="13" t="s">
        <v>135</v>
      </c>
      <c r="B21" s="14">
        <v>212</v>
      </c>
      <c r="C21" s="14">
        <v>695</v>
      </c>
      <c r="D21" s="14">
        <f t="shared" si="0"/>
        <v>907</v>
      </c>
      <c r="E21" s="14">
        <v>0</v>
      </c>
      <c r="F21" s="14">
        <v>0</v>
      </c>
      <c r="G21" s="14">
        <f t="shared" si="1"/>
        <v>0</v>
      </c>
      <c r="H21" s="14">
        <f t="shared" si="2"/>
        <v>212</v>
      </c>
      <c r="I21" s="14">
        <f t="shared" si="3"/>
        <v>695</v>
      </c>
      <c r="J21" s="14">
        <f t="shared" si="4"/>
        <v>907</v>
      </c>
      <c r="K21" s="15" t="s">
        <v>134</v>
      </c>
    </row>
    <row r="22" spans="1:11" ht="21.75" customHeight="1" x14ac:dyDescent="0.2">
      <c r="A22" s="13" t="s">
        <v>133</v>
      </c>
      <c r="B22" s="14">
        <v>0</v>
      </c>
      <c r="C22" s="14">
        <v>1048</v>
      </c>
      <c r="D22" s="14">
        <f t="shared" si="0"/>
        <v>1048</v>
      </c>
      <c r="E22" s="14">
        <v>0</v>
      </c>
      <c r="F22" s="14">
        <v>0</v>
      </c>
      <c r="G22" s="14">
        <f t="shared" si="1"/>
        <v>0</v>
      </c>
      <c r="H22" s="14">
        <f t="shared" si="2"/>
        <v>0</v>
      </c>
      <c r="I22" s="14">
        <f t="shared" si="3"/>
        <v>1048</v>
      </c>
      <c r="J22" s="14">
        <f t="shared" si="4"/>
        <v>1048</v>
      </c>
      <c r="K22" s="15" t="s">
        <v>132</v>
      </c>
    </row>
    <row r="23" spans="1:11" ht="21.75" customHeight="1" x14ac:dyDescent="0.2">
      <c r="A23" s="13" t="s">
        <v>108</v>
      </c>
      <c r="B23" s="14">
        <v>539</v>
      </c>
      <c r="C23" s="14">
        <v>130</v>
      </c>
      <c r="D23" s="14">
        <f t="shared" si="0"/>
        <v>669</v>
      </c>
      <c r="E23" s="14">
        <v>0</v>
      </c>
      <c r="F23" s="14">
        <v>0</v>
      </c>
      <c r="G23" s="14">
        <f t="shared" si="1"/>
        <v>0</v>
      </c>
      <c r="H23" s="14">
        <f t="shared" si="2"/>
        <v>539</v>
      </c>
      <c r="I23" s="14">
        <f t="shared" si="3"/>
        <v>130</v>
      </c>
      <c r="J23" s="14">
        <f t="shared" si="4"/>
        <v>669</v>
      </c>
      <c r="K23" s="15" t="s">
        <v>117</v>
      </c>
    </row>
    <row r="24" spans="1:11" ht="21.75" customHeight="1" x14ac:dyDescent="0.2">
      <c r="A24" s="13" t="s">
        <v>43</v>
      </c>
      <c r="B24" s="14">
        <v>1336</v>
      </c>
      <c r="C24" s="14">
        <v>2169</v>
      </c>
      <c r="D24" s="14">
        <f t="shared" si="0"/>
        <v>3505</v>
      </c>
      <c r="E24" s="14">
        <v>0</v>
      </c>
      <c r="F24" s="14">
        <v>0</v>
      </c>
      <c r="G24" s="14">
        <f t="shared" si="1"/>
        <v>0</v>
      </c>
      <c r="H24" s="14">
        <f t="shared" si="2"/>
        <v>1336</v>
      </c>
      <c r="I24" s="14">
        <f t="shared" si="3"/>
        <v>2169</v>
      </c>
      <c r="J24" s="14">
        <f t="shared" si="4"/>
        <v>3505</v>
      </c>
      <c r="K24" s="15" t="s">
        <v>152</v>
      </c>
    </row>
    <row r="25" spans="1:11" ht="21.75" customHeight="1" x14ac:dyDescent="0.2">
      <c r="A25" s="13" t="s">
        <v>131</v>
      </c>
      <c r="B25" s="14">
        <v>386</v>
      </c>
      <c r="C25" s="14">
        <v>448</v>
      </c>
      <c r="D25" s="14">
        <f t="shared" si="0"/>
        <v>834</v>
      </c>
      <c r="E25" s="14">
        <v>0</v>
      </c>
      <c r="F25" s="14">
        <v>0</v>
      </c>
      <c r="G25" s="14">
        <f t="shared" si="1"/>
        <v>0</v>
      </c>
      <c r="H25" s="14">
        <f t="shared" si="2"/>
        <v>386</v>
      </c>
      <c r="I25" s="14">
        <f t="shared" si="3"/>
        <v>448</v>
      </c>
      <c r="J25" s="14">
        <f t="shared" si="4"/>
        <v>834</v>
      </c>
      <c r="K25" s="15" t="s">
        <v>130</v>
      </c>
    </row>
    <row r="26" spans="1:11" ht="21.75" customHeight="1" x14ac:dyDescent="0.2">
      <c r="A26" s="13" t="s">
        <v>52</v>
      </c>
      <c r="B26" s="14">
        <v>199</v>
      </c>
      <c r="C26" s="14">
        <v>284</v>
      </c>
      <c r="D26" s="14">
        <f t="shared" si="0"/>
        <v>483</v>
      </c>
      <c r="E26" s="14">
        <v>0</v>
      </c>
      <c r="F26" s="14">
        <v>0</v>
      </c>
      <c r="G26" s="14">
        <f t="shared" si="1"/>
        <v>0</v>
      </c>
      <c r="H26" s="14">
        <f t="shared" si="2"/>
        <v>199</v>
      </c>
      <c r="I26" s="14">
        <f t="shared" si="3"/>
        <v>284</v>
      </c>
      <c r="J26" s="14">
        <f t="shared" si="4"/>
        <v>483</v>
      </c>
      <c r="K26" s="15" t="s">
        <v>53</v>
      </c>
    </row>
    <row r="27" spans="1:11" ht="21.75" customHeight="1" thickBot="1" x14ac:dyDescent="0.25">
      <c r="A27" s="22" t="s">
        <v>56</v>
      </c>
      <c r="B27" s="23">
        <f>SUM(B9:B26)</f>
        <v>9863</v>
      </c>
      <c r="C27" s="23">
        <f t="shared" ref="C27:J27" si="5">SUM(C9:C26)</f>
        <v>15221</v>
      </c>
      <c r="D27" s="23">
        <f t="shared" si="5"/>
        <v>25084</v>
      </c>
      <c r="E27" s="23">
        <f t="shared" si="5"/>
        <v>0</v>
      </c>
      <c r="F27" s="23">
        <f t="shared" si="5"/>
        <v>0</v>
      </c>
      <c r="G27" s="23">
        <f t="shared" si="5"/>
        <v>0</v>
      </c>
      <c r="H27" s="23">
        <f t="shared" si="5"/>
        <v>9863</v>
      </c>
      <c r="I27" s="23">
        <f t="shared" si="5"/>
        <v>15221</v>
      </c>
      <c r="J27" s="23">
        <f t="shared" si="5"/>
        <v>25084</v>
      </c>
      <c r="K27" s="24" t="s">
        <v>57</v>
      </c>
    </row>
    <row r="28" spans="1:11" ht="17.25" customHeight="1" thickTop="1" x14ac:dyDescent="0.2"/>
    <row r="29" spans="1:11" ht="17.25" customHeight="1" x14ac:dyDescent="0.2"/>
    <row r="30" spans="1:11" ht="17.25" customHeight="1" x14ac:dyDescent="0.2"/>
    <row r="31" spans="1:11" ht="17.25" customHeight="1" x14ac:dyDescent="0.2"/>
    <row r="32" spans="1:11" ht="17.25" customHeight="1" x14ac:dyDescent="0.2"/>
    <row r="33" spans="1:11" s="87" customFormat="1" ht="17.25" customHeight="1" x14ac:dyDescent="0.25">
      <c r="A33" s="4"/>
      <c r="K33" s="30"/>
    </row>
    <row r="34" spans="1:11" s="87" customFormat="1" ht="17.25" customHeight="1" x14ac:dyDescent="0.25">
      <c r="A34" s="4"/>
      <c r="K34" s="30"/>
    </row>
    <row r="35" spans="1:11" s="87" customFormat="1" ht="17.25" customHeight="1" x14ac:dyDescent="0.25">
      <c r="A35" s="4"/>
      <c r="K35" s="30"/>
    </row>
    <row r="36" spans="1:11" s="92" customFormat="1" ht="17.25" customHeight="1" x14ac:dyDescent="0.25">
      <c r="A36" s="4"/>
      <c r="K36" s="30"/>
    </row>
    <row r="37" spans="1:11" s="87" customFormat="1" ht="17.25" customHeight="1" thickBot="1" x14ac:dyDescent="0.3">
      <c r="A37" s="4" t="s">
        <v>1591</v>
      </c>
      <c r="B37"/>
      <c r="C37"/>
      <c r="D37"/>
      <c r="E37"/>
      <c r="F37"/>
      <c r="G37"/>
      <c r="H37"/>
      <c r="I37"/>
      <c r="J37"/>
      <c r="K37" s="30" t="s">
        <v>1592</v>
      </c>
    </row>
    <row r="38" spans="1:11" ht="17.25" customHeight="1" thickTop="1" x14ac:dyDescent="0.25">
      <c r="A38" s="111" t="s">
        <v>0</v>
      </c>
      <c r="B38" s="110" t="s">
        <v>1</v>
      </c>
      <c r="C38" s="110"/>
      <c r="D38" s="110"/>
      <c r="E38" s="110" t="s">
        <v>2</v>
      </c>
      <c r="F38" s="110"/>
      <c r="G38" s="110"/>
      <c r="H38" s="110" t="s">
        <v>3</v>
      </c>
      <c r="I38" s="110"/>
      <c r="J38" s="110"/>
      <c r="K38" s="111" t="s">
        <v>4</v>
      </c>
    </row>
    <row r="39" spans="1:11" ht="17.25" customHeight="1" x14ac:dyDescent="0.25">
      <c r="A39" s="112"/>
      <c r="B39" s="109" t="s">
        <v>5</v>
      </c>
      <c r="C39" s="109"/>
      <c r="D39" s="109"/>
      <c r="E39" s="109" t="s">
        <v>6</v>
      </c>
      <c r="F39" s="109"/>
      <c r="G39" s="109"/>
      <c r="H39" s="109" t="s">
        <v>7</v>
      </c>
      <c r="I39" s="109"/>
      <c r="J39" s="109"/>
      <c r="K39" s="112"/>
    </row>
    <row r="40" spans="1:11" ht="17.25" customHeight="1" x14ac:dyDescent="0.25">
      <c r="A40" s="112"/>
      <c r="B40" s="31" t="s">
        <v>8</v>
      </c>
      <c r="C40" s="31" t="s">
        <v>9</v>
      </c>
      <c r="D40" s="31" t="s">
        <v>10</v>
      </c>
      <c r="E40" s="31" t="s">
        <v>8</v>
      </c>
      <c r="F40" s="31" t="s">
        <v>9</v>
      </c>
      <c r="G40" s="31" t="s">
        <v>10</v>
      </c>
      <c r="H40" s="31" t="s">
        <v>8</v>
      </c>
      <c r="I40" s="31" t="s">
        <v>9</v>
      </c>
      <c r="J40" s="31" t="s">
        <v>10</v>
      </c>
      <c r="K40" s="112"/>
    </row>
    <row r="41" spans="1:11" ht="17.25" customHeight="1" thickBot="1" x14ac:dyDescent="0.3">
      <c r="A41" s="113"/>
      <c r="B41" s="6" t="s">
        <v>11</v>
      </c>
      <c r="C41" s="6" t="s">
        <v>12</v>
      </c>
      <c r="D41" s="6" t="s">
        <v>7</v>
      </c>
      <c r="E41" s="6" t="s">
        <v>11</v>
      </c>
      <c r="F41" s="6" t="s">
        <v>12</v>
      </c>
      <c r="G41" s="6" t="s">
        <v>7</v>
      </c>
      <c r="H41" s="6" t="s">
        <v>11</v>
      </c>
      <c r="I41" s="6" t="s">
        <v>12</v>
      </c>
      <c r="J41" s="6" t="s">
        <v>7</v>
      </c>
      <c r="K41" s="113"/>
    </row>
    <row r="42" spans="1:11" ht="23.25" customHeight="1" x14ac:dyDescent="0.2">
      <c r="A42" s="13" t="s">
        <v>58</v>
      </c>
      <c r="B42" s="14"/>
      <c r="C42" s="14"/>
      <c r="D42" s="14"/>
      <c r="E42" s="14"/>
      <c r="F42" s="14"/>
      <c r="G42" s="14"/>
      <c r="H42" s="14"/>
      <c r="I42" s="14"/>
      <c r="J42" s="14"/>
      <c r="K42" s="15" t="s">
        <v>59</v>
      </c>
    </row>
    <row r="43" spans="1:11" ht="23.25" customHeight="1" x14ac:dyDescent="0.2">
      <c r="A43" s="13" t="s">
        <v>144</v>
      </c>
      <c r="B43" s="14">
        <v>114</v>
      </c>
      <c r="C43" s="14">
        <v>19</v>
      </c>
      <c r="D43" s="14">
        <f>SUM(B43:C43)</f>
        <v>133</v>
      </c>
      <c r="E43" s="14">
        <v>0</v>
      </c>
      <c r="F43" s="14">
        <v>0</v>
      </c>
      <c r="G43" s="14">
        <f>SUM(E43:F43)</f>
        <v>0</v>
      </c>
      <c r="H43" s="14">
        <f>SUM(E43,B43)</f>
        <v>114</v>
      </c>
      <c r="I43" s="14">
        <f>SUM(F43,C43)</f>
        <v>19</v>
      </c>
      <c r="J43" s="14">
        <f>SUM(H43:I43)</f>
        <v>133</v>
      </c>
      <c r="K43" s="15" t="s">
        <v>23</v>
      </c>
    </row>
    <row r="44" spans="1:11" ht="23.25" customHeight="1" x14ac:dyDescent="0.2">
      <c r="A44" s="13" t="s">
        <v>140</v>
      </c>
      <c r="B44" s="14">
        <v>1691</v>
      </c>
      <c r="C44" s="14">
        <v>642</v>
      </c>
      <c r="D44" s="14">
        <f t="shared" ref="D44" si="6">SUM(B44:C44)</f>
        <v>2333</v>
      </c>
      <c r="E44" s="14">
        <v>0</v>
      </c>
      <c r="F44" s="14">
        <v>0</v>
      </c>
      <c r="G44" s="14">
        <f t="shared" ref="G44" si="7">SUM(E44:F44)</f>
        <v>0</v>
      </c>
      <c r="H44" s="14">
        <f t="shared" ref="H44:H50" si="8">SUM(E44,B44)</f>
        <v>1691</v>
      </c>
      <c r="I44" s="14">
        <f t="shared" ref="I44:I50" si="9">SUM(F44,C44)</f>
        <v>642</v>
      </c>
      <c r="J44" s="14">
        <f t="shared" ref="J44:J50" si="10">SUM(H44:I44)</f>
        <v>2333</v>
      </c>
      <c r="K44" s="15" t="s">
        <v>37</v>
      </c>
    </row>
    <row r="45" spans="1:11" ht="23.25" customHeight="1" x14ac:dyDescent="0.2">
      <c r="A45" s="13" t="s">
        <v>135</v>
      </c>
      <c r="B45" s="14">
        <v>75</v>
      </c>
      <c r="C45" s="14">
        <v>108</v>
      </c>
      <c r="D45" s="14">
        <f>SUM(B45:C45)</f>
        <v>183</v>
      </c>
      <c r="E45" s="14">
        <v>0</v>
      </c>
      <c r="F45" s="14">
        <v>0</v>
      </c>
      <c r="G45" s="14">
        <f>SUM(E45:F45)</f>
        <v>0</v>
      </c>
      <c r="H45" s="14">
        <f t="shared" si="8"/>
        <v>75</v>
      </c>
      <c r="I45" s="14">
        <f t="shared" si="9"/>
        <v>108</v>
      </c>
      <c r="J45" s="14">
        <f t="shared" si="10"/>
        <v>183</v>
      </c>
      <c r="K45" s="15" t="s">
        <v>134</v>
      </c>
    </row>
    <row r="46" spans="1:11" ht="23.25" customHeight="1" x14ac:dyDescent="0.2">
      <c r="A46" s="13" t="s">
        <v>108</v>
      </c>
      <c r="B46" s="14">
        <v>151</v>
      </c>
      <c r="C46" s="14">
        <v>0</v>
      </c>
      <c r="D46" s="14">
        <f t="shared" ref="D46:D49" si="11">SUM(B46:C46)</f>
        <v>151</v>
      </c>
      <c r="E46" s="14">
        <v>0</v>
      </c>
      <c r="F46" s="14">
        <v>0</v>
      </c>
      <c r="G46" s="14">
        <f t="shared" ref="G46:G49" si="12">SUM(E46:F46)</f>
        <v>0</v>
      </c>
      <c r="H46" s="14">
        <f t="shared" si="8"/>
        <v>151</v>
      </c>
      <c r="I46" s="14">
        <f t="shared" si="9"/>
        <v>0</v>
      </c>
      <c r="J46" s="14">
        <f t="shared" si="10"/>
        <v>151</v>
      </c>
      <c r="K46" s="15" t="s">
        <v>117</v>
      </c>
    </row>
    <row r="47" spans="1:11" ht="23.25" customHeight="1" x14ac:dyDescent="0.2">
      <c r="A47" s="13" t="s">
        <v>43</v>
      </c>
      <c r="B47" s="14">
        <v>691</v>
      </c>
      <c r="C47" s="14">
        <v>548</v>
      </c>
      <c r="D47" s="14">
        <f t="shared" si="11"/>
        <v>1239</v>
      </c>
      <c r="E47" s="14">
        <v>0</v>
      </c>
      <c r="F47" s="14">
        <v>0</v>
      </c>
      <c r="G47" s="14">
        <f t="shared" si="12"/>
        <v>0</v>
      </c>
      <c r="H47" s="14">
        <f t="shared" si="8"/>
        <v>691</v>
      </c>
      <c r="I47" s="14">
        <f t="shared" si="9"/>
        <v>548</v>
      </c>
      <c r="J47" s="14">
        <f t="shared" si="10"/>
        <v>1239</v>
      </c>
      <c r="K47" s="15" t="s">
        <v>152</v>
      </c>
    </row>
    <row r="48" spans="1:11" ht="23.25" customHeight="1" x14ac:dyDescent="0.2">
      <c r="A48" s="13" t="s">
        <v>131</v>
      </c>
      <c r="B48" s="14">
        <v>635</v>
      </c>
      <c r="C48" s="14">
        <v>173</v>
      </c>
      <c r="D48" s="14">
        <f t="shared" si="11"/>
        <v>808</v>
      </c>
      <c r="E48" s="14">
        <v>0</v>
      </c>
      <c r="F48" s="14">
        <v>0</v>
      </c>
      <c r="G48" s="14">
        <f t="shared" si="12"/>
        <v>0</v>
      </c>
      <c r="H48" s="14">
        <f t="shared" si="8"/>
        <v>635</v>
      </c>
      <c r="I48" s="14">
        <f t="shared" si="9"/>
        <v>173</v>
      </c>
      <c r="J48" s="14">
        <f t="shared" si="10"/>
        <v>808</v>
      </c>
      <c r="K48" s="15" t="s">
        <v>130</v>
      </c>
    </row>
    <row r="49" spans="1:11" ht="23.25" customHeight="1" x14ac:dyDescent="0.2">
      <c r="A49" s="13" t="s">
        <v>52</v>
      </c>
      <c r="B49" s="14">
        <v>74</v>
      </c>
      <c r="C49" s="14">
        <v>51</v>
      </c>
      <c r="D49" s="14">
        <f t="shared" si="11"/>
        <v>125</v>
      </c>
      <c r="E49" s="14">
        <v>0</v>
      </c>
      <c r="F49" s="14">
        <v>0</v>
      </c>
      <c r="G49" s="14">
        <f t="shared" si="12"/>
        <v>0</v>
      </c>
      <c r="H49" s="14">
        <f t="shared" si="8"/>
        <v>74</v>
      </c>
      <c r="I49" s="14">
        <f t="shared" si="9"/>
        <v>51</v>
      </c>
      <c r="J49" s="14">
        <f t="shared" si="10"/>
        <v>125</v>
      </c>
      <c r="K49" s="15" t="s">
        <v>53</v>
      </c>
    </row>
    <row r="50" spans="1:11" ht="23.25" customHeight="1" thickBot="1" x14ac:dyDescent="0.25">
      <c r="A50" s="13" t="s">
        <v>61</v>
      </c>
      <c r="B50" s="14">
        <f>SUM(B43:B49)</f>
        <v>3431</v>
      </c>
      <c r="C50" s="14">
        <f t="shared" ref="C50:G50" si="13">SUM(C43:C49)</f>
        <v>1541</v>
      </c>
      <c r="D50" s="14">
        <f t="shared" si="13"/>
        <v>4972</v>
      </c>
      <c r="E50" s="14">
        <f t="shared" si="13"/>
        <v>0</v>
      </c>
      <c r="F50" s="14">
        <f t="shared" si="13"/>
        <v>0</v>
      </c>
      <c r="G50" s="14">
        <f t="shared" si="13"/>
        <v>0</v>
      </c>
      <c r="H50" s="14">
        <f t="shared" si="8"/>
        <v>3431</v>
      </c>
      <c r="I50" s="14">
        <f t="shared" si="9"/>
        <v>1541</v>
      </c>
      <c r="J50" s="14">
        <f t="shared" si="10"/>
        <v>4972</v>
      </c>
      <c r="K50" s="15" t="s">
        <v>318</v>
      </c>
    </row>
    <row r="51" spans="1:11" ht="23.25" customHeight="1" thickBot="1" x14ac:dyDescent="0.25">
      <c r="A51" s="19" t="s">
        <v>151</v>
      </c>
      <c r="B51" s="20">
        <f t="shared" ref="B51:J51" si="14">SUM(B50,B27)</f>
        <v>13294</v>
      </c>
      <c r="C51" s="20">
        <f t="shared" si="14"/>
        <v>16762</v>
      </c>
      <c r="D51" s="20">
        <f t="shared" si="14"/>
        <v>30056</v>
      </c>
      <c r="E51" s="20">
        <f t="shared" si="14"/>
        <v>0</v>
      </c>
      <c r="F51" s="20">
        <f t="shared" si="14"/>
        <v>0</v>
      </c>
      <c r="G51" s="20">
        <f t="shared" si="14"/>
        <v>0</v>
      </c>
      <c r="H51" s="20">
        <f t="shared" si="14"/>
        <v>13294</v>
      </c>
      <c r="I51" s="20">
        <f t="shared" si="14"/>
        <v>16762</v>
      </c>
      <c r="J51" s="20">
        <f t="shared" si="14"/>
        <v>30056</v>
      </c>
      <c r="K51" s="21" t="s">
        <v>63</v>
      </c>
    </row>
    <row r="52" spans="1:11" ht="15.6" customHeight="1" thickTop="1" x14ac:dyDescent="0.2"/>
    <row r="53" spans="1:11" ht="15.6" customHeight="1" x14ac:dyDescent="0.2"/>
    <row r="54" spans="1:11" ht="15.6" customHeight="1" x14ac:dyDescent="0.2"/>
    <row r="55" spans="1:11" ht="15.6" customHeight="1" x14ac:dyDescent="0.2"/>
    <row r="56" spans="1:11" ht="15.6" customHeight="1" x14ac:dyDescent="0.2"/>
    <row r="57" spans="1:11" ht="15.6" customHeight="1" x14ac:dyDescent="0.2"/>
    <row r="58" spans="1:11" ht="15.6" customHeight="1" x14ac:dyDescent="0.2"/>
    <row r="59" spans="1:11" ht="15.6" customHeight="1" x14ac:dyDescent="0.2"/>
    <row r="60" spans="1:11" ht="15.6" customHeight="1" x14ac:dyDescent="0.2"/>
    <row r="61" spans="1:11" ht="15.6" customHeight="1" x14ac:dyDescent="0.2"/>
    <row r="62" spans="1:11" ht="15.6" customHeight="1" x14ac:dyDescent="0.2"/>
    <row r="63" spans="1:11" ht="15.6" customHeight="1" x14ac:dyDescent="0.2"/>
    <row r="64" spans="1:11" ht="15.6" customHeight="1" x14ac:dyDescent="0.2"/>
    <row r="65" spans="1:11" ht="15.6" customHeight="1" x14ac:dyDescent="0.2"/>
    <row r="66" spans="1:11" ht="15.6" customHeight="1" x14ac:dyDescent="0.2"/>
    <row r="67" spans="1:11" ht="15.6" customHeight="1" x14ac:dyDescent="0.2"/>
    <row r="68" spans="1:11" s="87" customFormat="1" ht="15.6" customHeight="1" x14ac:dyDescent="0.2"/>
    <row r="69" spans="1:11" s="87" customFormat="1" ht="15.6" customHeight="1" x14ac:dyDescent="0.2"/>
    <row r="70" spans="1:11" s="87" customFormat="1" ht="15.6" customHeight="1" x14ac:dyDescent="0.2"/>
    <row r="71" spans="1:11" s="87" customFormat="1" ht="15.6" customHeight="1" x14ac:dyDescent="0.2"/>
    <row r="72" spans="1:11" s="87" customFormat="1" ht="15.6" customHeight="1" x14ac:dyDescent="0.2"/>
    <row r="73" spans="1:11" s="87" customFormat="1" ht="15.6" customHeight="1" x14ac:dyDescent="0.2"/>
    <row r="74" spans="1:11" s="87" customFormat="1" ht="15.6" customHeight="1" x14ac:dyDescent="0.2"/>
    <row r="75" spans="1:11" s="87" customFormat="1" ht="15.6" customHeight="1" x14ac:dyDescent="0.2"/>
    <row r="76" spans="1:11" s="92" customFormat="1" ht="15.6" customHeight="1" x14ac:dyDescent="0.2"/>
    <row r="77" spans="1:11" s="92" customFormat="1" ht="15.6" customHeight="1" x14ac:dyDescent="0.2"/>
    <row r="78" spans="1:11" ht="15.6" customHeight="1" x14ac:dyDescent="0.2"/>
    <row r="79" spans="1:11" ht="26.25" customHeight="1" x14ac:dyDescent="0.2">
      <c r="A79" s="118" t="s">
        <v>320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</row>
    <row r="80" spans="1:11" ht="36.75" customHeight="1" x14ac:dyDescent="0.25">
      <c r="A80" s="114" t="s">
        <v>1729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</row>
    <row r="81" spans="1:11" ht="18" customHeight="1" thickBot="1" x14ac:dyDescent="0.3">
      <c r="A81" s="4" t="s">
        <v>1730</v>
      </c>
      <c r="K81" s="30" t="s">
        <v>1593</v>
      </c>
    </row>
    <row r="82" spans="1:11" ht="18" customHeight="1" thickTop="1" x14ac:dyDescent="0.25">
      <c r="A82" s="111" t="s">
        <v>0</v>
      </c>
      <c r="B82" s="110" t="s">
        <v>1</v>
      </c>
      <c r="C82" s="110"/>
      <c r="D82" s="110"/>
      <c r="E82" s="110" t="s">
        <v>2</v>
      </c>
      <c r="F82" s="110"/>
      <c r="G82" s="110"/>
      <c r="H82" s="110" t="s">
        <v>3</v>
      </c>
      <c r="I82" s="110"/>
      <c r="J82" s="110"/>
      <c r="K82" s="111" t="s">
        <v>4</v>
      </c>
    </row>
    <row r="83" spans="1:11" ht="18" customHeight="1" x14ac:dyDescent="0.25">
      <c r="A83" s="112"/>
      <c r="B83" s="109" t="s">
        <v>5</v>
      </c>
      <c r="C83" s="109"/>
      <c r="D83" s="109"/>
      <c r="E83" s="109" t="s">
        <v>6</v>
      </c>
      <c r="F83" s="109"/>
      <c r="G83" s="109"/>
      <c r="H83" s="109" t="s">
        <v>7</v>
      </c>
      <c r="I83" s="109"/>
      <c r="J83" s="109"/>
      <c r="K83" s="112"/>
    </row>
    <row r="84" spans="1:11" ht="18" customHeight="1" x14ac:dyDescent="0.25">
      <c r="A84" s="112"/>
      <c r="B84" s="31" t="s">
        <v>8</v>
      </c>
      <c r="C84" s="31" t="s">
        <v>9</v>
      </c>
      <c r="D84" s="31" t="s">
        <v>10</v>
      </c>
      <c r="E84" s="31" t="s">
        <v>8</v>
      </c>
      <c r="F84" s="31" t="s">
        <v>9</v>
      </c>
      <c r="G84" s="31" t="s">
        <v>10</v>
      </c>
      <c r="H84" s="31" t="s">
        <v>8</v>
      </c>
      <c r="I84" s="31" t="s">
        <v>9</v>
      </c>
      <c r="J84" s="31" t="s">
        <v>10</v>
      </c>
      <c r="K84" s="112"/>
    </row>
    <row r="85" spans="1:11" ht="18" customHeight="1" thickBot="1" x14ac:dyDescent="0.3">
      <c r="A85" s="113"/>
      <c r="B85" s="6" t="s">
        <v>11</v>
      </c>
      <c r="C85" s="6" t="s">
        <v>12</v>
      </c>
      <c r="D85" s="6" t="s">
        <v>7</v>
      </c>
      <c r="E85" s="6" t="s">
        <v>11</v>
      </c>
      <c r="F85" s="6" t="s">
        <v>12</v>
      </c>
      <c r="G85" s="6" t="s">
        <v>7</v>
      </c>
      <c r="H85" s="6" t="s">
        <v>11</v>
      </c>
      <c r="I85" s="6" t="s">
        <v>12</v>
      </c>
      <c r="J85" s="6" t="s">
        <v>7</v>
      </c>
      <c r="K85" s="113"/>
    </row>
    <row r="86" spans="1:11" ht="22.5" customHeight="1" x14ac:dyDescent="0.2">
      <c r="A86" s="13" t="s">
        <v>13</v>
      </c>
      <c r="B86" s="14"/>
      <c r="C86" s="14"/>
      <c r="D86" s="14"/>
      <c r="E86" s="14"/>
      <c r="F86" s="14"/>
      <c r="G86" s="14"/>
      <c r="H86" s="14"/>
      <c r="I86" s="14"/>
      <c r="J86" s="14"/>
      <c r="K86" s="15" t="s">
        <v>14</v>
      </c>
    </row>
    <row r="87" spans="1:11" ht="18.75" customHeight="1" x14ac:dyDescent="0.2">
      <c r="A87" s="13" t="s">
        <v>15</v>
      </c>
      <c r="B87" s="14">
        <v>360</v>
      </c>
      <c r="C87" s="14">
        <v>583</v>
      </c>
      <c r="D87" s="14">
        <f t="shared" ref="D87:D104" si="15">SUM(B87:C87)</f>
        <v>943</v>
      </c>
      <c r="E87" s="14">
        <v>0</v>
      </c>
      <c r="F87" s="14">
        <v>0</v>
      </c>
      <c r="G87" s="14">
        <f t="shared" ref="G87:G104" si="16">SUM(E87:F87)</f>
        <v>0</v>
      </c>
      <c r="H87" s="14">
        <f t="shared" ref="H87:H104" si="17">SUM(B87,E87)</f>
        <v>360</v>
      </c>
      <c r="I87" s="14">
        <f t="shared" ref="I87:I104" si="18">SUM(C87,F87)</f>
        <v>583</v>
      </c>
      <c r="J87" s="14">
        <f t="shared" ref="J87:J104" si="19">SUM(H87:I87)</f>
        <v>943</v>
      </c>
      <c r="K87" s="15" t="s">
        <v>16</v>
      </c>
    </row>
    <row r="88" spans="1:11" ht="22.5" customHeight="1" x14ac:dyDescent="0.2">
      <c r="A88" s="13" t="s">
        <v>18</v>
      </c>
      <c r="B88" s="14">
        <v>153</v>
      </c>
      <c r="C88" s="14">
        <v>260</v>
      </c>
      <c r="D88" s="14">
        <f t="shared" si="15"/>
        <v>413</v>
      </c>
      <c r="E88" s="14">
        <v>0</v>
      </c>
      <c r="F88" s="14">
        <v>0</v>
      </c>
      <c r="G88" s="14">
        <f t="shared" si="16"/>
        <v>0</v>
      </c>
      <c r="H88" s="14">
        <f t="shared" si="17"/>
        <v>153</v>
      </c>
      <c r="I88" s="14">
        <f t="shared" si="18"/>
        <v>260</v>
      </c>
      <c r="J88" s="14">
        <f t="shared" si="19"/>
        <v>413</v>
      </c>
      <c r="K88" s="15" t="s">
        <v>19</v>
      </c>
    </row>
    <row r="89" spans="1:11" ht="22.5" customHeight="1" x14ac:dyDescent="0.2">
      <c r="A89" s="13" t="s">
        <v>20</v>
      </c>
      <c r="B89" s="14">
        <v>185</v>
      </c>
      <c r="C89" s="14">
        <v>384</v>
      </c>
      <c r="D89" s="14">
        <f t="shared" si="15"/>
        <v>569</v>
      </c>
      <c r="E89" s="14">
        <v>0</v>
      </c>
      <c r="F89" s="14">
        <v>0</v>
      </c>
      <c r="G89" s="14">
        <f t="shared" si="16"/>
        <v>0</v>
      </c>
      <c r="H89" s="14">
        <f t="shared" si="17"/>
        <v>185</v>
      </c>
      <c r="I89" s="14">
        <f t="shared" si="18"/>
        <v>384</v>
      </c>
      <c r="J89" s="14">
        <f t="shared" si="19"/>
        <v>569</v>
      </c>
      <c r="K89" s="15" t="s">
        <v>330</v>
      </c>
    </row>
    <row r="90" spans="1:11" ht="22.5" customHeight="1" x14ac:dyDescent="0.2">
      <c r="A90" s="13" t="s">
        <v>144</v>
      </c>
      <c r="B90" s="14">
        <v>47</v>
      </c>
      <c r="C90" s="14">
        <v>232</v>
      </c>
      <c r="D90" s="14">
        <f t="shared" si="15"/>
        <v>279</v>
      </c>
      <c r="E90" s="14">
        <v>0</v>
      </c>
      <c r="F90" s="14">
        <v>0</v>
      </c>
      <c r="G90" s="14">
        <f t="shared" si="16"/>
        <v>0</v>
      </c>
      <c r="H90" s="14">
        <f t="shared" si="17"/>
        <v>47</v>
      </c>
      <c r="I90" s="14">
        <f t="shared" si="18"/>
        <v>232</v>
      </c>
      <c r="J90" s="14">
        <f t="shared" si="19"/>
        <v>279</v>
      </c>
      <c r="K90" s="15" t="s">
        <v>23</v>
      </c>
    </row>
    <row r="91" spans="1:11" ht="22.5" customHeight="1" x14ac:dyDescent="0.2">
      <c r="A91" s="13" t="s">
        <v>24</v>
      </c>
      <c r="B91" s="14">
        <v>974</v>
      </c>
      <c r="C91" s="14">
        <v>931</v>
      </c>
      <c r="D91" s="14">
        <f t="shared" si="15"/>
        <v>1905</v>
      </c>
      <c r="E91" s="14">
        <v>0</v>
      </c>
      <c r="F91" s="14">
        <v>0</v>
      </c>
      <c r="G91" s="14">
        <f t="shared" si="16"/>
        <v>0</v>
      </c>
      <c r="H91" s="14">
        <f t="shared" si="17"/>
        <v>974</v>
      </c>
      <c r="I91" s="14">
        <f t="shared" si="18"/>
        <v>931</v>
      </c>
      <c r="J91" s="14">
        <f t="shared" si="19"/>
        <v>1905</v>
      </c>
      <c r="K91" s="15" t="s">
        <v>25</v>
      </c>
    </row>
    <row r="92" spans="1:11" ht="22.5" customHeight="1" x14ac:dyDescent="0.2">
      <c r="A92" s="13" t="s">
        <v>143</v>
      </c>
      <c r="B92" s="14">
        <v>404</v>
      </c>
      <c r="C92" s="14">
        <v>795</v>
      </c>
      <c r="D92" s="14">
        <f t="shared" si="15"/>
        <v>1199</v>
      </c>
      <c r="E92" s="14">
        <v>0</v>
      </c>
      <c r="F92" s="14">
        <v>0</v>
      </c>
      <c r="G92" s="14">
        <f t="shared" si="16"/>
        <v>0</v>
      </c>
      <c r="H92" s="14">
        <f t="shared" si="17"/>
        <v>404</v>
      </c>
      <c r="I92" s="14">
        <f t="shared" si="18"/>
        <v>795</v>
      </c>
      <c r="J92" s="14">
        <f t="shared" si="19"/>
        <v>1199</v>
      </c>
      <c r="K92" s="15" t="s">
        <v>29</v>
      </c>
    </row>
    <row r="93" spans="1:11" ht="22.5" customHeight="1" x14ac:dyDescent="0.2">
      <c r="A93" s="13" t="s">
        <v>30</v>
      </c>
      <c r="B93" s="14">
        <v>93</v>
      </c>
      <c r="C93" s="14">
        <v>129</v>
      </c>
      <c r="D93" s="14">
        <f t="shared" si="15"/>
        <v>222</v>
      </c>
      <c r="E93" s="14">
        <v>0</v>
      </c>
      <c r="F93" s="14">
        <v>0</v>
      </c>
      <c r="G93" s="14">
        <f t="shared" si="16"/>
        <v>0</v>
      </c>
      <c r="H93" s="14">
        <f t="shared" si="17"/>
        <v>93</v>
      </c>
      <c r="I93" s="14">
        <f t="shared" si="18"/>
        <v>129</v>
      </c>
      <c r="J93" s="14">
        <f t="shared" si="19"/>
        <v>222</v>
      </c>
      <c r="K93" s="15" t="s">
        <v>31</v>
      </c>
    </row>
    <row r="94" spans="1:11" ht="22.5" customHeight="1" x14ac:dyDescent="0.2">
      <c r="A94" s="13" t="s">
        <v>32</v>
      </c>
      <c r="B94" s="14">
        <v>469</v>
      </c>
      <c r="C94" s="14">
        <v>1116</v>
      </c>
      <c r="D94" s="14">
        <f t="shared" si="15"/>
        <v>1585</v>
      </c>
      <c r="E94" s="14">
        <v>0</v>
      </c>
      <c r="F94" s="14">
        <v>0</v>
      </c>
      <c r="G94" s="14">
        <f t="shared" si="16"/>
        <v>0</v>
      </c>
      <c r="H94" s="14">
        <f t="shared" si="17"/>
        <v>469</v>
      </c>
      <c r="I94" s="14">
        <f t="shared" si="18"/>
        <v>1116</v>
      </c>
      <c r="J94" s="14">
        <f t="shared" si="19"/>
        <v>1585</v>
      </c>
      <c r="K94" s="15" t="s">
        <v>60</v>
      </c>
    </row>
    <row r="95" spans="1:11" ht="32.25" customHeight="1" x14ac:dyDescent="0.2">
      <c r="A95" s="55" t="s">
        <v>142</v>
      </c>
      <c r="B95" s="14">
        <v>24</v>
      </c>
      <c r="C95" s="14">
        <v>91</v>
      </c>
      <c r="D95" s="14">
        <f t="shared" si="15"/>
        <v>115</v>
      </c>
      <c r="E95" s="14">
        <v>0</v>
      </c>
      <c r="F95" s="14">
        <v>0</v>
      </c>
      <c r="G95" s="14">
        <f t="shared" si="16"/>
        <v>0</v>
      </c>
      <c r="H95" s="14">
        <f t="shared" si="17"/>
        <v>24</v>
      </c>
      <c r="I95" s="14">
        <f t="shared" si="18"/>
        <v>91</v>
      </c>
      <c r="J95" s="14">
        <f t="shared" si="19"/>
        <v>115</v>
      </c>
      <c r="K95" s="26" t="s">
        <v>141</v>
      </c>
    </row>
    <row r="96" spans="1:11" ht="22.5" customHeight="1" x14ac:dyDescent="0.2">
      <c r="A96" s="13" t="s">
        <v>140</v>
      </c>
      <c r="B96" s="14">
        <v>1571</v>
      </c>
      <c r="C96" s="14">
        <v>1123</v>
      </c>
      <c r="D96" s="14">
        <f t="shared" si="15"/>
        <v>2694</v>
      </c>
      <c r="E96" s="14">
        <v>0</v>
      </c>
      <c r="F96" s="14">
        <v>0</v>
      </c>
      <c r="G96" s="14">
        <f t="shared" si="16"/>
        <v>0</v>
      </c>
      <c r="H96" s="14">
        <f t="shared" si="17"/>
        <v>1571</v>
      </c>
      <c r="I96" s="14">
        <f t="shared" si="18"/>
        <v>1123</v>
      </c>
      <c r="J96" s="14">
        <f t="shared" si="19"/>
        <v>2694</v>
      </c>
      <c r="K96" s="15" t="s">
        <v>37</v>
      </c>
    </row>
    <row r="97" spans="1:11" ht="22.5" customHeight="1" x14ac:dyDescent="0.2">
      <c r="A97" s="13" t="s">
        <v>139</v>
      </c>
      <c r="B97" s="14">
        <v>787</v>
      </c>
      <c r="C97" s="14">
        <v>2125</v>
      </c>
      <c r="D97" s="14">
        <f t="shared" si="15"/>
        <v>2912</v>
      </c>
      <c r="E97" s="14">
        <v>0</v>
      </c>
      <c r="F97" s="14">
        <v>0</v>
      </c>
      <c r="G97" s="14">
        <f t="shared" si="16"/>
        <v>0</v>
      </c>
      <c r="H97" s="14">
        <f t="shared" si="17"/>
        <v>787</v>
      </c>
      <c r="I97" s="14">
        <f t="shared" si="18"/>
        <v>2125</v>
      </c>
      <c r="J97" s="14">
        <f t="shared" si="19"/>
        <v>2912</v>
      </c>
      <c r="K97" s="15" t="s">
        <v>138</v>
      </c>
    </row>
    <row r="98" spans="1:11" ht="21" customHeight="1" x14ac:dyDescent="0.2">
      <c r="A98" s="13" t="s">
        <v>137</v>
      </c>
      <c r="B98" s="14">
        <v>518</v>
      </c>
      <c r="C98" s="14">
        <v>1059</v>
      </c>
      <c r="D98" s="14">
        <f t="shared" si="15"/>
        <v>1577</v>
      </c>
      <c r="E98" s="14">
        <v>0</v>
      </c>
      <c r="F98" s="14">
        <v>0</v>
      </c>
      <c r="G98" s="14">
        <f t="shared" si="16"/>
        <v>0</v>
      </c>
      <c r="H98" s="14">
        <f t="shared" si="17"/>
        <v>518</v>
      </c>
      <c r="I98" s="14">
        <f t="shared" si="18"/>
        <v>1059</v>
      </c>
      <c r="J98" s="14">
        <f t="shared" si="19"/>
        <v>1577</v>
      </c>
      <c r="K98" s="15" t="s">
        <v>136</v>
      </c>
    </row>
    <row r="99" spans="1:11" ht="22.5" customHeight="1" x14ac:dyDescent="0.2">
      <c r="A99" s="13" t="s">
        <v>135</v>
      </c>
      <c r="B99" s="14">
        <v>152</v>
      </c>
      <c r="C99" s="14">
        <v>654</v>
      </c>
      <c r="D99" s="14">
        <f t="shared" si="15"/>
        <v>806</v>
      </c>
      <c r="E99" s="14">
        <v>0</v>
      </c>
      <c r="F99" s="14">
        <v>0</v>
      </c>
      <c r="G99" s="14">
        <f t="shared" si="16"/>
        <v>0</v>
      </c>
      <c r="H99" s="14">
        <f t="shared" si="17"/>
        <v>152</v>
      </c>
      <c r="I99" s="14">
        <f t="shared" si="18"/>
        <v>654</v>
      </c>
      <c r="J99" s="14">
        <f t="shared" si="19"/>
        <v>806</v>
      </c>
      <c r="K99" s="15" t="s">
        <v>134</v>
      </c>
    </row>
    <row r="100" spans="1:11" ht="22.5" customHeight="1" x14ac:dyDescent="0.2">
      <c r="A100" s="13" t="s">
        <v>133</v>
      </c>
      <c r="B100" s="14">
        <v>0</v>
      </c>
      <c r="C100" s="14">
        <v>913</v>
      </c>
      <c r="D100" s="14">
        <f t="shared" si="15"/>
        <v>913</v>
      </c>
      <c r="E100" s="14">
        <v>0</v>
      </c>
      <c r="F100" s="14">
        <v>0</v>
      </c>
      <c r="G100" s="14">
        <f t="shared" si="16"/>
        <v>0</v>
      </c>
      <c r="H100" s="14">
        <f t="shared" si="17"/>
        <v>0</v>
      </c>
      <c r="I100" s="14">
        <f t="shared" si="18"/>
        <v>913</v>
      </c>
      <c r="J100" s="14">
        <f t="shared" si="19"/>
        <v>913</v>
      </c>
      <c r="K100" s="15" t="s">
        <v>132</v>
      </c>
    </row>
    <row r="101" spans="1:11" ht="22.5" customHeight="1" x14ac:dyDescent="0.2">
      <c r="A101" s="13" t="s">
        <v>108</v>
      </c>
      <c r="B101" s="14">
        <v>514</v>
      </c>
      <c r="C101" s="14">
        <v>127</v>
      </c>
      <c r="D101" s="14">
        <f t="shared" si="15"/>
        <v>641</v>
      </c>
      <c r="E101" s="14">
        <v>0</v>
      </c>
      <c r="F101" s="14">
        <v>0</v>
      </c>
      <c r="G101" s="14">
        <f t="shared" si="16"/>
        <v>0</v>
      </c>
      <c r="H101" s="14">
        <f t="shared" si="17"/>
        <v>514</v>
      </c>
      <c r="I101" s="14">
        <f t="shared" si="18"/>
        <v>127</v>
      </c>
      <c r="J101" s="14">
        <f t="shared" si="19"/>
        <v>641</v>
      </c>
      <c r="K101" s="15" t="s">
        <v>117</v>
      </c>
    </row>
    <row r="102" spans="1:11" ht="22.5" customHeight="1" x14ac:dyDescent="0.2">
      <c r="A102" s="13" t="s">
        <v>43</v>
      </c>
      <c r="B102" s="14">
        <v>932</v>
      </c>
      <c r="C102" s="14">
        <v>1841</v>
      </c>
      <c r="D102" s="14">
        <f t="shared" si="15"/>
        <v>2773</v>
      </c>
      <c r="E102" s="14">
        <v>0</v>
      </c>
      <c r="F102" s="14">
        <v>0</v>
      </c>
      <c r="G102" s="14">
        <f t="shared" si="16"/>
        <v>0</v>
      </c>
      <c r="H102" s="14">
        <f t="shared" si="17"/>
        <v>932</v>
      </c>
      <c r="I102" s="14">
        <f t="shared" si="18"/>
        <v>1841</v>
      </c>
      <c r="J102" s="14">
        <f t="shared" si="19"/>
        <v>2773</v>
      </c>
      <c r="K102" s="15" t="s">
        <v>152</v>
      </c>
    </row>
    <row r="103" spans="1:11" ht="22.5" customHeight="1" x14ac:dyDescent="0.2">
      <c r="A103" s="13" t="s">
        <v>131</v>
      </c>
      <c r="B103" s="14">
        <v>297</v>
      </c>
      <c r="C103" s="14">
        <v>389</v>
      </c>
      <c r="D103" s="14">
        <f t="shared" si="15"/>
        <v>686</v>
      </c>
      <c r="E103" s="14">
        <v>0</v>
      </c>
      <c r="F103" s="14">
        <v>0</v>
      </c>
      <c r="G103" s="14">
        <f t="shared" si="16"/>
        <v>0</v>
      </c>
      <c r="H103" s="14">
        <f t="shared" si="17"/>
        <v>297</v>
      </c>
      <c r="I103" s="14">
        <f t="shared" si="18"/>
        <v>389</v>
      </c>
      <c r="J103" s="14">
        <f t="shared" si="19"/>
        <v>686</v>
      </c>
      <c r="K103" s="15" t="s">
        <v>130</v>
      </c>
    </row>
    <row r="104" spans="1:11" ht="22.5" customHeight="1" x14ac:dyDescent="0.2">
      <c r="A104" s="13" t="s">
        <v>52</v>
      </c>
      <c r="B104" s="14">
        <v>177</v>
      </c>
      <c r="C104" s="14">
        <v>272</v>
      </c>
      <c r="D104" s="14">
        <f t="shared" si="15"/>
        <v>449</v>
      </c>
      <c r="E104" s="14">
        <v>0</v>
      </c>
      <c r="F104" s="14">
        <v>0</v>
      </c>
      <c r="G104" s="14">
        <f t="shared" si="16"/>
        <v>0</v>
      </c>
      <c r="H104" s="14">
        <f t="shared" si="17"/>
        <v>177</v>
      </c>
      <c r="I104" s="14">
        <f t="shared" si="18"/>
        <v>272</v>
      </c>
      <c r="J104" s="14">
        <f t="shared" si="19"/>
        <v>449</v>
      </c>
      <c r="K104" s="15" t="s">
        <v>53</v>
      </c>
    </row>
    <row r="105" spans="1:11" ht="22.5" customHeight="1" thickBot="1" x14ac:dyDescent="0.25">
      <c r="A105" s="22" t="s">
        <v>56</v>
      </c>
      <c r="B105" s="23">
        <f>SUM(B101:B104,B87:B100)</f>
        <v>7657</v>
      </c>
      <c r="C105" s="23">
        <f t="shared" ref="C105:J105" si="20">SUM(C101:C104,C87:C100)</f>
        <v>13024</v>
      </c>
      <c r="D105" s="23">
        <f t="shared" si="20"/>
        <v>20681</v>
      </c>
      <c r="E105" s="23">
        <f t="shared" si="20"/>
        <v>0</v>
      </c>
      <c r="F105" s="23">
        <f t="shared" si="20"/>
        <v>0</v>
      </c>
      <c r="G105" s="23">
        <f t="shared" si="20"/>
        <v>0</v>
      </c>
      <c r="H105" s="23">
        <f t="shared" si="20"/>
        <v>7657</v>
      </c>
      <c r="I105" s="23">
        <f t="shared" si="20"/>
        <v>13024</v>
      </c>
      <c r="J105" s="23">
        <f t="shared" si="20"/>
        <v>20681</v>
      </c>
      <c r="K105" s="24" t="s">
        <v>57</v>
      </c>
    </row>
    <row r="106" spans="1:11" ht="16.5" customHeight="1" thickTop="1" x14ac:dyDescent="0.2"/>
    <row r="107" spans="1:11" ht="16.5" customHeight="1" x14ac:dyDescent="0.2"/>
    <row r="108" spans="1:11" ht="16.5" customHeight="1" x14ac:dyDescent="0.2"/>
    <row r="109" spans="1:11" ht="16.5" customHeight="1" x14ac:dyDescent="0.2"/>
    <row r="110" spans="1:11" ht="16.5" customHeight="1" x14ac:dyDescent="0.2"/>
    <row r="111" spans="1:11" s="92" customFormat="1" ht="16.5" customHeight="1" x14ac:dyDescent="0.2"/>
    <row r="112" spans="1:11" s="92" customFormat="1" ht="16.5" customHeight="1" x14ac:dyDescent="0.2"/>
    <row r="113" spans="1:11" s="92" customFormat="1" ht="16.5" customHeight="1" x14ac:dyDescent="0.2"/>
    <row r="114" spans="1:11" s="92" customFormat="1" ht="16.5" customHeight="1" x14ac:dyDescent="0.2"/>
    <row r="115" spans="1:11" ht="16.5" customHeight="1" x14ac:dyDescent="0.2"/>
    <row r="116" spans="1:11" ht="16.5" customHeight="1" thickBot="1" x14ac:dyDescent="0.3">
      <c r="A116" s="4" t="s">
        <v>1594</v>
      </c>
      <c r="K116" s="36" t="s">
        <v>1728</v>
      </c>
    </row>
    <row r="117" spans="1:11" ht="16.5" customHeight="1" thickTop="1" x14ac:dyDescent="0.25">
      <c r="A117" s="111" t="s">
        <v>0</v>
      </c>
      <c r="B117" s="110" t="s">
        <v>1</v>
      </c>
      <c r="C117" s="110"/>
      <c r="D117" s="110"/>
      <c r="E117" s="110" t="s">
        <v>2</v>
      </c>
      <c r="F117" s="110"/>
      <c r="G117" s="110"/>
      <c r="H117" s="110" t="s">
        <v>3</v>
      </c>
      <c r="I117" s="110"/>
      <c r="J117" s="110"/>
      <c r="K117" s="111" t="s">
        <v>4</v>
      </c>
    </row>
    <row r="118" spans="1:11" ht="16.5" customHeight="1" x14ac:dyDescent="0.25">
      <c r="A118" s="112"/>
      <c r="B118" s="109" t="s">
        <v>5</v>
      </c>
      <c r="C118" s="109"/>
      <c r="D118" s="109"/>
      <c r="E118" s="109" t="s">
        <v>6</v>
      </c>
      <c r="F118" s="109"/>
      <c r="G118" s="109"/>
      <c r="H118" s="109" t="s">
        <v>7</v>
      </c>
      <c r="I118" s="109"/>
      <c r="J118" s="109"/>
      <c r="K118" s="112"/>
    </row>
    <row r="119" spans="1:11" ht="16.5" customHeight="1" x14ac:dyDescent="0.25">
      <c r="A119" s="112"/>
      <c r="B119" s="31" t="s">
        <v>8</v>
      </c>
      <c r="C119" s="31" t="s">
        <v>9</v>
      </c>
      <c r="D119" s="31" t="s">
        <v>10</v>
      </c>
      <c r="E119" s="31" t="s">
        <v>8</v>
      </c>
      <c r="F119" s="31" t="s">
        <v>9</v>
      </c>
      <c r="G119" s="31" t="s">
        <v>10</v>
      </c>
      <c r="H119" s="31" t="s">
        <v>8</v>
      </c>
      <c r="I119" s="31" t="s">
        <v>9</v>
      </c>
      <c r="J119" s="31" t="s">
        <v>10</v>
      </c>
      <c r="K119" s="112"/>
    </row>
    <row r="120" spans="1:11" ht="16.5" customHeight="1" thickBot="1" x14ac:dyDescent="0.3">
      <c r="A120" s="113"/>
      <c r="B120" s="6" t="s">
        <v>11</v>
      </c>
      <c r="C120" s="6" t="s">
        <v>12</v>
      </c>
      <c r="D120" s="6" t="s">
        <v>7</v>
      </c>
      <c r="E120" s="6" t="s">
        <v>11</v>
      </c>
      <c r="F120" s="6" t="s">
        <v>12</v>
      </c>
      <c r="G120" s="6" t="s">
        <v>7</v>
      </c>
      <c r="H120" s="6" t="s">
        <v>11</v>
      </c>
      <c r="I120" s="6" t="s">
        <v>12</v>
      </c>
      <c r="J120" s="6" t="s">
        <v>7</v>
      </c>
      <c r="K120" s="113"/>
    </row>
    <row r="121" spans="1:11" ht="26.25" customHeight="1" x14ac:dyDescent="0.2">
      <c r="A121" s="13" t="s">
        <v>58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5" t="s">
        <v>59</v>
      </c>
    </row>
    <row r="122" spans="1:11" ht="24.75" customHeight="1" x14ac:dyDescent="0.2">
      <c r="A122" s="13" t="s">
        <v>144</v>
      </c>
      <c r="B122" s="14">
        <v>109</v>
      </c>
      <c r="C122" s="14">
        <v>18</v>
      </c>
      <c r="D122" s="14">
        <f>SUM(B122:C122)</f>
        <v>127</v>
      </c>
      <c r="E122" s="14">
        <v>0</v>
      </c>
      <c r="F122" s="14">
        <v>0</v>
      </c>
      <c r="G122" s="14">
        <f>SUM(E122:F122)</f>
        <v>0</v>
      </c>
      <c r="H122" s="14">
        <f>SUM(E122,B122)</f>
        <v>109</v>
      </c>
      <c r="I122" s="14">
        <f>SUM(F122,C122)</f>
        <v>18</v>
      </c>
      <c r="J122" s="14">
        <f>SUM(H122:I122)</f>
        <v>127</v>
      </c>
      <c r="K122" s="15" t="s">
        <v>23</v>
      </c>
    </row>
    <row r="123" spans="1:11" ht="24.75" customHeight="1" x14ac:dyDescent="0.2">
      <c r="A123" s="13" t="s">
        <v>140</v>
      </c>
      <c r="B123" s="14">
        <v>1390</v>
      </c>
      <c r="C123" s="14">
        <v>563</v>
      </c>
      <c r="D123" s="14">
        <f t="shared" ref="D123" si="21">SUM(B123:C123)</f>
        <v>1953</v>
      </c>
      <c r="E123" s="14">
        <v>0</v>
      </c>
      <c r="F123" s="14">
        <v>0</v>
      </c>
      <c r="G123" s="14">
        <f t="shared" ref="G123" si="22">SUM(E123:F123)</f>
        <v>0</v>
      </c>
      <c r="H123" s="14">
        <f t="shared" ref="H123:H128" si="23">SUM(E123,B123)</f>
        <v>1390</v>
      </c>
      <c r="I123" s="14">
        <f t="shared" ref="I123:I128" si="24">SUM(F123,C123)</f>
        <v>563</v>
      </c>
      <c r="J123" s="14">
        <f t="shared" ref="J123:J128" si="25">SUM(H123:I123)</f>
        <v>1953</v>
      </c>
      <c r="K123" s="15" t="s">
        <v>37</v>
      </c>
    </row>
    <row r="124" spans="1:11" ht="24.75" customHeight="1" x14ac:dyDescent="0.2">
      <c r="A124" s="13" t="s">
        <v>135</v>
      </c>
      <c r="B124" s="14">
        <v>50</v>
      </c>
      <c r="C124" s="14">
        <v>102</v>
      </c>
      <c r="D124" s="14">
        <f>SUM(B124:C124)</f>
        <v>152</v>
      </c>
      <c r="E124" s="14">
        <v>0</v>
      </c>
      <c r="F124" s="14">
        <v>0</v>
      </c>
      <c r="G124" s="14">
        <f>SUM(E124:F124)</f>
        <v>0</v>
      </c>
      <c r="H124" s="14">
        <f t="shared" si="23"/>
        <v>50</v>
      </c>
      <c r="I124" s="14">
        <f t="shared" si="24"/>
        <v>102</v>
      </c>
      <c r="J124" s="14">
        <f t="shared" si="25"/>
        <v>152</v>
      </c>
      <c r="K124" s="15" t="s">
        <v>134</v>
      </c>
    </row>
    <row r="125" spans="1:11" ht="24.75" customHeight="1" x14ac:dyDescent="0.2">
      <c r="A125" s="13" t="s">
        <v>108</v>
      </c>
      <c r="B125" s="14">
        <v>129</v>
      </c>
      <c r="C125" s="14">
        <v>0</v>
      </c>
      <c r="D125" s="14">
        <f t="shared" ref="D125:D128" si="26">SUM(B125:C125)</f>
        <v>129</v>
      </c>
      <c r="E125" s="14">
        <v>0</v>
      </c>
      <c r="F125" s="14">
        <v>0</v>
      </c>
      <c r="G125" s="14">
        <f t="shared" ref="G125:G128" si="27">SUM(E125:F125)</f>
        <v>0</v>
      </c>
      <c r="H125" s="14">
        <f t="shared" si="23"/>
        <v>129</v>
      </c>
      <c r="I125" s="14">
        <f t="shared" si="24"/>
        <v>0</v>
      </c>
      <c r="J125" s="14">
        <f t="shared" si="25"/>
        <v>129</v>
      </c>
      <c r="K125" s="15" t="s">
        <v>117</v>
      </c>
    </row>
    <row r="126" spans="1:11" ht="24.75" customHeight="1" x14ac:dyDescent="0.2">
      <c r="A126" s="13" t="s">
        <v>43</v>
      </c>
      <c r="B126" s="14">
        <v>566</v>
      </c>
      <c r="C126" s="14">
        <v>427</v>
      </c>
      <c r="D126" s="14">
        <f t="shared" si="26"/>
        <v>993</v>
      </c>
      <c r="E126" s="14">
        <v>0</v>
      </c>
      <c r="F126" s="14">
        <v>0</v>
      </c>
      <c r="G126" s="14">
        <f t="shared" si="27"/>
        <v>0</v>
      </c>
      <c r="H126" s="14">
        <f t="shared" si="23"/>
        <v>566</v>
      </c>
      <c r="I126" s="14">
        <f t="shared" si="24"/>
        <v>427</v>
      </c>
      <c r="J126" s="14">
        <f t="shared" si="25"/>
        <v>993</v>
      </c>
      <c r="K126" s="15" t="s">
        <v>152</v>
      </c>
    </row>
    <row r="127" spans="1:11" ht="24.75" customHeight="1" x14ac:dyDescent="0.2">
      <c r="A127" s="13" t="s">
        <v>131</v>
      </c>
      <c r="B127" s="14">
        <v>444</v>
      </c>
      <c r="C127" s="14">
        <v>119</v>
      </c>
      <c r="D127" s="14">
        <f t="shared" si="26"/>
        <v>563</v>
      </c>
      <c r="E127" s="14">
        <v>0</v>
      </c>
      <c r="F127" s="14">
        <v>0</v>
      </c>
      <c r="G127" s="14">
        <f t="shared" si="27"/>
        <v>0</v>
      </c>
      <c r="H127" s="14">
        <f t="shared" si="23"/>
        <v>444</v>
      </c>
      <c r="I127" s="14">
        <f t="shared" si="24"/>
        <v>119</v>
      </c>
      <c r="J127" s="14">
        <f t="shared" si="25"/>
        <v>563</v>
      </c>
      <c r="K127" s="15" t="s">
        <v>130</v>
      </c>
    </row>
    <row r="128" spans="1:11" ht="24.75" customHeight="1" x14ac:dyDescent="0.2">
      <c r="A128" s="13" t="s">
        <v>52</v>
      </c>
      <c r="B128" s="14">
        <v>74</v>
      </c>
      <c r="C128" s="14">
        <v>51</v>
      </c>
      <c r="D128" s="14">
        <f t="shared" si="26"/>
        <v>125</v>
      </c>
      <c r="E128" s="14">
        <v>0</v>
      </c>
      <c r="F128" s="14">
        <v>0</v>
      </c>
      <c r="G128" s="14">
        <f t="shared" si="27"/>
        <v>0</v>
      </c>
      <c r="H128" s="14">
        <f t="shared" si="23"/>
        <v>74</v>
      </c>
      <c r="I128" s="14">
        <f t="shared" si="24"/>
        <v>51</v>
      </c>
      <c r="J128" s="14">
        <f t="shared" si="25"/>
        <v>125</v>
      </c>
      <c r="K128" s="15" t="s">
        <v>53</v>
      </c>
    </row>
    <row r="129" spans="1:11" ht="24.75" customHeight="1" thickBot="1" x14ac:dyDescent="0.25">
      <c r="A129" s="16" t="s">
        <v>61</v>
      </c>
      <c r="B129" s="17">
        <f>SUM(B122:B128)</f>
        <v>2762</v>
      </c>
      <c r="C129" s="17">
        <f t="shared" ref="C129:J129" si="28">SUM(C122:C128)</f>
        <v>1280</v>
      </c>
      <c r="D129" s="17">
        <f t="shared" si="28"/>
        <v>4042</v>
      </c>
      <c r="E129" s="17">
        <f t="shared" si="28"/>
        <v>0</v>
      </c>
      <c r="F129" s="17">
        <f t="shared" si="28"/>
        <v>0</v>
      </c>
      <c r="G129" s="17">
        <f t="shared" si="28"/>
        <v>0</v>
      </c>
      <c r="H129" s="17">
        <f t="shared" si="28"/>
        <v>2762</v>
      </c>
      <c r="I129" s="17">
        <f t="shared" si="28"/>
        <v>1280</v>
      </c>
      <c r="J129" s="17">
        <f t="shared" si="28"/>
        <v>4042</v>
      </c>
      <c r="K129" s="18" t="s">
        <v>318</v>
      </c>
    </row>
    <row r="130" spans="1:11" ht="24.75" customHeight="1" thickBot="1" x14ac:dyDescent="0.25">
      <c r="A130" s="19" t="s">
        <v>151</v>
      </c>
      <c r="B130" s="20">
        <f t="shared" ref="B130:J130" si="29">SUM(B105,B129)</f>
        <v>10419</v>
      </c>
      <c r="C130" s="20">
        <f t="shared" si="29"/>
        <v>14304</v>
      </c>
      <c r="D130" s="20">
        <f t="shared" si="29"/>
        <v>24723</v>
      </c>
      <c r="E130" s="20">
        <f t="shared" si="29"/>
        <v>0</v>
      </c>
      <c r="F130" s="20">
        <f t="shared" si="29"/>
        <v>0</v>
      </c>
      <c r="G130" s="20">
        <f t="shared" si="29"/>
        <v>0</v>
      </c>
      <c r="H130" s="20">
        <f t="shared" si="29"/>
        <v>10419</v>
      </c>
      <c r="I130" s="20">
        <f t="shared" si="29"/>
        <v>14304</v>
      </c>
      <c r="J130" s="20">
        <f t="shared" si="29"/>
        <v>24723</v>
      </c>
      <c r="K130" s="21" t="s">
        <v>63</v>
      </c>
    </row>
    <row r="131" spans="1:11" ht="15" thickTop="1" x14ac:dyDescent="0.2"/>
  </sheetData>
  <mergeCells count="36">
    <mergeCell ref="A1:K1"/>
    <mergeCell ref="A4:A7"/>
    <mergeCell ref="B4:D4"/>
    <mergeCell ref="E4:G4"/>
    <mergeCell ref="H4:J4"/>
    <mergeCell ref="K4:K7"/>
    <mergeCell ref="B5:D5"/>
    <mergeCell ref="E5:G5"/>
    <mergeCell ref="A2:K2"/>
    <mergeCell ref="H5:J5"/>
    <mergeCell ref="K117:K120"/>
    <mergeCell ref="B118:D118"/>
    <mergeCell ref="A82:A85"/>
    <mergeCell ref="B82:D82"/>
    <mergeCell ref="E82:G82"/>
    <mergeCell ref="E118:G118"/>
    <mergeCell ref="H118:J118"/>
    <mergeCell ref="K82:K85"/>
    <mergeCell ref="A117:A120"/>
    <mergeCell ref="B117:D117"/>
    <mergeCell ref="E117:G117"/>
    <mergeCell ref="H82:J82"/>
    <mergeCell ref="B83:D83"/>
    <mergeCell ref="E83:G83"/>
    <mergeCell ref="H83:J83"/>
    <mergeCell ref="H117:J117"/>
    <mergeCell ref="H39:J39"/>
    <mergeCell ref="A80:K80"/>
    <mergeCell ref="A79:K79"/>
    <mergeCell ref="A38:A41"/>
    <mergeCell ref="B38:D38"/>
    <mergeCell ref="E38:G38"/>
    <mergeCell ref="H38:J38"/>
    <mergeCell ref="K38:K41"/>
    <mergeCell ref="B39:D39"/>
    <mergeCell ref="E39:G39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firstPageNumber="9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62"/>
  <sheetViews>
    <sheetView rightToLeft="1" view="pageBreakPreview" topLeftCell="A28" zoomScale="80" zoomScaleNormal="70" zoomScaleSheetLayoutView="80" workbookViewId="0">
      <selection sqref="A1:K1"/>
    </sheetView>
  </sheetViews>
  <sheetFormatPr defaultRowHeight="14.25" x14ac:dyDescent="0.2"/>
  <cols>
    <col min="1" max="1" width="21.5" customWidth="1"/>
    <col min="2" max="10" width="9.625" customWidth="1"/>
    <col min="11" max="11" width="31.75" customWidth="1"/>
  </cols>
  <sheetData>
    <row r="1" spans="1:11" ht="27.75" customHeight="1" x14ac:dyDescent="0.2">
      <c r="A1" s="118" t="s">
        <v>301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9.5" customHeight="1" x14ac:dyDescent="0.25">
      <c r="A2" s="114" t="s">
        <v>333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.95" customHeight="1" thickBot="1" x14ac:dyDescent="0.3">
      <c r="A3" s="4" t="s">
        <v>1731</v>
      </c>
      <c r="K3" s="36" t="s">
        <v>1732</v>
      </c>
    </row>
    <row r="4" spans="1:11" ht="20.100000000000001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290</v>
      </c>
      <c r="I4" s="110"/>
      <c r="J4" s="110"/>
      <c r="K4" s="111" t="s">
        <v>4</v>
      </c>
    </row>
    <row r="5" spans="1:11" ht="20.100000000000001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0.100000000000001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153</v>
      </c>
      <c r="I6" s="31" t="s">
        <v>67</v>
      </c>
      <c r="J6" s="31" t="s">
        <v>290</v>
      </c>
      <c r="K6" s="112"/>
    </row>
    <row r="7" spans="1:11" ht="20.100000000000001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2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103</v>
      </c>
    </row>
    <row r="9" spans="1:11" ht="22.5" customHeight="1" thickBot="1" x14ac:dyDescent="0.25">
      <c r="A9" s="16" t="s">
        <v>291</v>
      </c>
      <c r="B9" s="17">
        <v>59</v>
      </c>
      <c r="C9" s="17">
        <v>38</v>
      </c>
      <c r="D9" s="17">
        <f>SUM(B9:C9)</f>
        <v>97</v>
      </c>
      <c r="E9" s="17">
        <v>0</v>
      </c>
      <c r="F9" s="17">
        <v>0</v>
      </c>
      <c r="G9" s="17">
        <f>SUM(E9:F9)</f>
        <v>0</v>
      </c>
      <c r="H9" s="17">
        <f>SUM(B9,E9)</f>
        <v>59</v>
      </c>
      <c r="I9" s="17">
        <f>SUM(C9,F9)</f>
        <v>38</v>
      </c>
      <c r="J9" s="17">
        <f>SUM(H9:I9)</f>
        <v>97</v>
      </c>
      <c r="K9" s="18" t="s">
        <v>292</v>
      </c>
    </row>
    <row r="10" spans="1:11" ht="22.5" customHeight="1" thickBot="1" x14ac:dyDescent="0.25">
      <c r="A10" s="19" t="s">
        <v>261</v>
      </c>
      <c r="B10" s="20">
        <f>SUM(B9)</f>
        <v>59</v>
      </c>
      <c r="C10" s="20">
        <f t="shared" ref="C10:J10" si="0">SUM(C9)</f>
        <v>38</v>
      </c>
      <c r="D10" s="20">
        <f t="shared" si="0"/>
        <v>97</v>
      </c>
      <c r="E10" s="20">
        <f t="shared" si="0"/>
        <v>0</v>
      </c>
      <c r="F10" s="20">
        <f t="shared" si="0"/>
        <v>0</v>
      </c>
      <c r="G10" s="20">
        <f t="shared" si="0"/>
        <v>0</v>
      </c>
      <c r="H10" s="20">
        <f t="shared" si="0"/>
        <v>59</v>
      </c>
      <c r="I10" s="20">
        <f t="shared" si="0"/>
        <v>38</v>
      </c>
      <c r="J10" s="20">
        <f t="shared" si="0"/>
        <v>97</v>
      </c>
      <c r="K10" s="21" t="s">
        <v>289</v>
      </c>
    </row>
    <row r="11" spans="1:11" ht="20.100000000000001" customHeight="1" thickTop="1" x14ac:dyDescent="0.2"/>
    <row r="14" spans="1:11" ht="32.25" customHeight="1" x14ac:dyDescent="0.2">
      <c r="A14" s="118" t="s">
        <v>302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44.25" customHeight="1" x14ac:dyDescent="0.25">
      <c r="A15" s="114" t="s">
        <v>334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1" ht="27.75" customHeight="1" thickBot="1" x14ac:dyDescent="0.3">
      <c r="A16" s="4" t="s">
        <v>1733</v>
      </c>
      <c r="K16" s="36" t="s">
        <v>1595</v>
      </c>
    </row>
    <row r="17" spans="1:11" ht="20.100000000000001" customHeight="1" thickTop="1" x14ac:dyDescent="0.25">
      <c r="A17" s="111" t="s">
        <v>0</v>
      </c>
      <c r="B17" s="110" t="s">
        <v>1</v>
      </c>
      <c r="C17" s="110"/>
      <c r="D17" s="110"/>
      <c r="E17" s="110" t="s">
        <v>2</v>
      </c>
      <c r="F17" s="110"/>
      <c r="G17" s="110"/>
      <c r="H17" s="110" t="s">
        <v>290</v>
      </c>
      <c r="I17" s="110"/>
      <c r="J17" s="110"/>
      <c r="K17" s="111" t="s">
        <v>4</v>
      </c>
    </row>
    <row r="18" spans="1:11" ht="20.100000000000001" customHeight="1" x14ac:dyDescent="0.25">
      <c r="A18" s="112"/>
      <c r="B18" s="109" t="s">
        <v>5</v>
      </c>
      <c r="C18" s="109"/>
      <c r="D18" s="109"/>
      <c r="E18" s="109" t="s">
        <v>6</v>
      </c>
      <c r="F18" s="109"/>
      <c r="G18" s="109"/>
      <c r="H18" s="109" t="s">
        <v>7</v>
      </c>
      <c r="I18" s="109"/>
      <c r="J18" s="109"/>
      <c r="K18" s="112"/>
    </row>
    <row r="19" spans="1:11" ht="20.100000000000001" customHeight="1" x14ac:dyDescent="0.25">
      <c r="A19" s="112"/>
      <c r="B19" s="31" t="s">
        <v>8</v>
      </c>
      <c r="C19" s="31" t="s">
        <v>67</v>
      </c>
      <c r="D19" s="31" t="s">
        <v>10</v>
      </c>
      <c r="E19" s="31" t="s">
        <v>8</v>
      </c>
      <c r="F19" s="31" t="s">
        <v>67</v>
      </c>
      <c r="G19" s="31" t="s">
        <v>10</v>
      </c>
      <c r="H19" s="31" t="s">
        <v>153</v>
      </c>
      <c r="I19" s="31" t="s">
        <v>67</v>
      </c>
      <c r="J19" s="31" t="s">
        <v>290</v>
      </c>
      <c r="K19" s="112"/>
    </row>
    <row r="20" spans="1:11" ht="20.100000000000001" customHeight="1" thickBot="1" x14ac:dyDescent="0.3">
      <c r="A20" s="113"/>
      <c r="B20" s="6" t="s">
        <v>11</v>
      </c>
      <c r="C20" s="6" t="s">
        <v>12</v>
      </c>
      <c r="D20" s="6" t="s">
        <v>7</v>
      </c>
      <c r="E20" s="6" t="s">
        <v>11</v>
      </c>
      <c r="F20" s="6" t="s">
        <v>12</v>
      </c>
      <c r="G20" s="6" t="s">
        <v>7</v>
      </c>
      <c r="H20" s="6" t="s">
        <v>11</v>
      </c>
      <c r="I20" s="6" t="s">
        <v>12</v>
      </c>
      <c r="J20" s="6" t="s">
        <v>7</v>
      </c>
      <c r="K20" s="113"/>
    </row>
    <row r="21" spans="1:11" ht="23.25" customHeight="1" x14ac:dyDescent="0.2">
      <c r="A21" s="13" t="s">
        <v>13</v>
      </c>
      <c r="K21" s="15" t="s">
        <v>103</v>
      </c>
    </row>
    <row r="22" spans="1:11" ht="23.25" customHeight="1" thickBot="1" x14ac:dyDescent="0.25">
      <c r="A22" s="13" t="s">
        <v>293</v>
      </c>
      <c r="B22" s="14">
        <v>170</v>
      </c>
      <c r="C22" s="14">
        <v>105</v>
      </c>
      <c r="D22" s="14">
        <f>SUM(B22:C22)</f>
        <v>275</v>
      </c>
      <c r="E22" s="14">
        <v>0</v>
      </c>
      <c r="F22" s="14">
        <v>0</v>
      </c>
      <c r="G22" s="14">
        <f>SUM(E22:F22)</f>
        <v>0</v>
      </c>
      <c r="H22" s="14">
        <f>SUM(B22,E22)</f>
        <v>170</v>
      </c>
      <c r="I22" s="14">
        <f>SUM(C22,F22)</f>
        <v>105</v>
      </c>
      <c r="J22" s="14">
        <f>SUM(H22:I22)</f>
        <v>275</v>
      </c>
      <c r="K22" s="15" t="s">
        <v>292</v>
      </c>
    </row>
    <row r="23" spans="1:11" ht="23.25" customHeight="1" thickBot="1" x14ac:dyDescent="0.25">
      <c r="A23" s="19" t="s">
        <v>151</v>
      </c>
      <c r="B23" s="20">
        <f>SUM(B22)</f>
        <v>170</v>
      </c>
      <c r="C23" s="20">
        <f>SUM(C22)</f>
        <v>105</v>
      </c>
      <c r="D23" s="20">
        <f t="shared" ref="D23:G23" si="1">SUM(D22)</f>
        <v>275</v>
      </c>
      <c r="E23" s="20">
        <f t="shared" si="1"/>
        <v>0</v>
      </c>
      <c r="F23" s="20">
        <f t="shared" si="1"/>
        <v>0</v>
      </c>
      <c r="G23" s="20">
        <f t="shared" si="1"/>
        <v>0</v>
      </c>
      <c r="H23" s="20">
        <f>SUM(H22)</f>
        <v>170</v>
      </c>
      <c r="I23" s="20">
        <f>SUM(I22)</f>
        <v>105</v>
      </c>
      <c r="J23" s="20">
        <f>SUM(H23:I23)</f>
        <v>275</v>
      </c>
      <c r="K23" s="21" t="s">
        <v>289</v>
      </c>
    </row>
    <row r="24" spans="1:11" ht="15" thickTop="1" x14ac:dyDescent="0.2"/>
    <row r="33" spans="1:11" s="92" customFormat="1" x14ac:dyDescent="0.2"/>
    <row r="34" spans="1:11" s="92" customFormat="1" x14ac:dyDescent="0.2"/>
    <row r="35" spans="1:11" s="92" customFormat="1" x14ac:dyDescent="0.2"/>
    <row r="38" spans="1:11" ht="27.75" customHeight="1" x14ac:dyDescent="0.2">
      <c r="A38" s="118" t="s">
        <v>303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t="39.75" customHeight="1" x14ac:dyDescent="0.25">
      <c r="A39" s="114" t="s">
        <v>335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ht="24.75" customHeight="1" thickBot="1" x14ac:dyDescent="0.3">
      <c r="A40" s="4" t="s">
        <v>1596</v>
      </c>
      <c r="K40" s="38" t="s">
        <v>1734</v>
      </c>
    </row>
    <row r="41" spans="1:11" ht="23.25" customHeight="1" thickTop="1" x14ac:dyDescent="0.25">
      <c r="A41" s="111" t="s">
        <v>0</v>
      </c>
      <c r="B41" s="110" t="s">
        <v>1</v>
      </c>
      <c r="C41" s="110"/>
      <c r="D41" s="110"/>
      <c r="E41" s="110" t="s">
        <v>2</v>
      </c>
      <c r="F41" s="110"/>
      <c r="G41" s="110"/>
      <c r="H41" s="110" t="s">
        <v>290</v>
      </c>
      <c r="I41" s="110"/>
      <c r="J41" s="110"/>
      <c r="K41" s="111" t="s">
        <v>4</v>
      </c>
    </row>
    <row r="42" spans="1:11" ht="23.25" customHeight="1" x14ac:dyDescent="0.25">
      <c r="A42" s="112"/>
      <c r="B42" s="109" t="s">
        <v>5</v>
      </c>
      <c r="C42" s="109"/>
      <c r="D42" s="109"/>
      <c r="E42" s="109" t="s">
        <v>6</v>
      </c>
      <c r="F42" s="109"/>
      <c r="G42" s="109"/>
      <c r="H42" s="109" t="s">
        <v>7</v>
      </c>
      <c r="I42" s="109"/>
      <c r="J42" s="109"/>
      <c r="K42" s="112"/>
    </row>
    <row r="43" spans="1:11" ht="23.25" customHeight="1" x14ac:dyDescent="0.25">
      <c r="A43" s="112"/>
      <c r="B43" s="31" t="s">
        <v>8</v>
      </c>
      <c r="C43" s="31" t="s">
        <v>67</v>
      </c>
      <c r="D43" s="31" t="s">
        <v>10</v>
      </c>
      <c r="E43" s="31" t="s">
        <v>8</v>
      </c>
      <c r="F43" s="31" t="s">
        <v>67</v>
      </c>
      <c r="G43" s="31" t="s">
        <v>10</v>
      </c>
      <c r="H43" s="31" t="s">
        <v>153</v>
      </c>
      <c r="I43" s="31" t="s">
        <v>67</v>
      </c>
      <c r="J43" s="31" t="s">
        <v>290</v>
      </c>
      <c r="K43" s="112"/>
    </row>
    <row r="44" spans="1:11" ht="23.25" customHeight="1" thickBot="1" x14ac:dyDescent="0.3">
      <c r="A44" s="113"/>
      <c r="B44" s="6" t="s">
        <v>11</v>
      </c>
      <c r="C44" s="6" t="s">
        <v>12</v>
      </c>
      <c r="D44" s="6" t="s">
        <v>7</v>
      </c>
      <c r="E44" s="6" t="s">
        <v>11</v>
      </c>
      <c r="F44" s="6" t="s">
        <v>12</v>
      </c>
      <c r="G44" s="6" t="s">
        <v>7</v>
      </c>
      <c r="H44" s="6" t="s">
        <v>11</v>
      </c>
      <c r="I44" s="6" t="s">
        <v>12</v>
      </c>
      <c r="J44" s="6" t="s">
        <v>7</v>
      </c>
      <c r="K44" s="113"/>
    </row>
    <row r="45" spans="1:11" ht="27" customHeight="1" x14ac:dyDescent="0.2">
      <c r="A45" s="16" t="s">
        <v>13</v>
      </c>
      <c r="K45" s="44" t="s">
        <v>103</v>
      </c>
    </row>
    <row r="46" spans="1:11" ht="27" customHeight="1" thickBot="1" x14ac:dyDescent="0.25">
      <c r="A46" s="16" t="s">
        <v>293</v>
      </c>
      <c r="B46" s="45">
        <v>33</v>
      </c>
      <c r="C46" s="45">
        <v>5</v>
      </c>
      <c r="D46" s="45">
        <v>38</v>
      </c>
      <c r="E46" s="45">
        <v>0</v>
      </c>
      <c r="F46" s="45">
        <v>0</v>
      </c>
      <c r="G46" s="45">
        <f>SUM(E46:F46)</f>
        <v>0</v>
      </c>
      <c r="H46" s="45">
        <f>SUM(B46,E46)</f>
        <v>33</v>
      </c>
      <c r="I46" s="45">
        <f>SUM(C46,F46)</f>
        <v>5</v>
      </c>
      <c r="J46" s="45">
        <f>SUM(H46:I46)</f>
        <v>38</v>
      </c>
      <c r="K46" s="18" t="s">
        <v>292</v>
      </c>
    </row>
    <row r="47" spans="1:11" ht="27" customHeight="1" thickBot="1" x14ac:dyDescent="0.25">
      <c r="A47" s="19" t="s">
        <v>151</v>
      </c>
      <c r="B47" s="20">
        <f t="shared" ref="B47:J47" si="2">SUM(B46:B46)</f>
        <v>33</v>
      </c>
      <c r="C47" s="20">
        <f t="shared" si="2"/>
        <v>5</v>
      </c>
      <c r="D47" s="20">
        <f t="shared" si="2"/>
        <v>38</v>
      </c>
      <c r="E47" s="20">
        <f t="shared" si="2"/>
        <v>0</v>
      </c>
      <c r="F47" s="20">
        <f t="shared" si="2"/>
        <v>0</v>
      </c>
      <c r="G47" s="20">
        <f t="shared" si="2"/>
        <v>0</v>
      </c>
      <c r="H47" s="20">
        <f t="shared" si="2"/>
        <v>33</v>
      </c>
      <c r="I47" s="20">
        <f t="shared" si="2"/>
        <v>5</v>
      </c>
      <c r="J47" s="20">
        <f t="shared" si="2"/>
        <v>38</v>
      </c>
      <c r="K47" s="21" t="s">
        <v>289</v>
      </c>
    </row>
    <row r="48" spans="1:11" ht="30" customHeight="1" thickTop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</sheetData>
  <mergeCells count="30">
    <mergeCell ref="A38:K38"/>
    <mergeCell ref="A39:K39"/>
    <mergeCell ref="A41:A44"/>
    <mergeCell ref="B41:D41"/>
    <mergeCell ref="E41:G41"/>
    <mergeCell ref="H41:J41"/>
    <mergeCell ref="K41:K44"/>
    <mergeCell ref="B42:D42"/>
    <mergeCell ref="E42:G42"/>
    <mergeCell ref="H42:J42"/>
    <mergeCell ref="A14:K14"/>
    <mergeCell ref="A15:K15"/>
    <mergeCell ref="A17:A20"/>
    <mergeCell ref="B17:D17"/>
    <mergeCell ref="E17:G17"/>
    <mergeCell ref="H17:J17"/>
    <mergeCell ref="K17:K20"/>
    <mergeCell ref="B18:D18"/>
    <mergeCell ref="E18:G18"/>
    <mergeCell ref="H18:J18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firstPageNumber="1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208"/>
  <sheetViews>
    <sheetView rightToLeft="1" view="pageBreakPreview" topLeftCell="A199" zoomScale="85" zoomScaleNormal="80" zoomScaleSheetLayoutView="85" workbookViewId="0">
      <selection activeCell="D273" sqref="D273"/>
    </sheetView>
  </sheetViews>
  <sheetFormatPr defaultRowHeight="14.25" x14ac:dyDescent="0.2"/>
  <cols>
    <col min="1" max="1" width="24.75" customWidth="1"/>
    <col min="2" max="4" width="11.125" customWidth="1"/>
    <col min="5" max="6" width="7.625" customWidth="1"/>
    <col min="7" max="7" width="8.75" customWidth="1"/>
    <col min="8" max="10" width="11" customWidth="1"/>
    <col min="11" max="11" width="36.625" customWidth="1"/>
    <col min="225" max="225" width="22.625" customWidth="1"/>
    <col min="226" max="228" width="10.875" customWidth="1"/>
    <col min="229" max="230" width="7.625" customWidth="1"/>
    <col min="231" max="231" width="8.75" customWidth="1"/>
    <col min="232" max="234" width="10.25" customWidth="1"/>
    <col min="235" max="235" width="27.75" customWidth="1"/>
    <col min="481" max="481" width="22.625" customWidth="1"/>
    <col min="482" max="484" width="10.875" customWidth="1"/>
    <col min="485" max="486" width="7.625" customWidth="1"/>
    <col min="487" max="487" width="8.75" customWidth="1"/>
    <col min="488" max="490" width="10.25" customWidth="1"/>
    <col min="491" max="491" width="27.75" customWidth="1"/>
    <col min="737" max="737" width="22.625" customWidth="1"/>
    <col min="738" max="740" width="10.875" customWidth="1"/>
    <col min="741" max="742" width="7.625" customWidth="1"/>
    <col min="743" max="743" width="8.75" customWidth="1"/>
    <col min="744" max="746" width="10.25" customWidth="1"/>
    <col min="747" max="747" width="27.75" customWidth="1"/>
    <col min="993" max="993" width="22.625" customWidth="1"/>
    <col min="994" max="996" width="10.875" customWidth="1"/>
    <col min="997" max="998" width="7.625" customWidth="1"/>
    <col min="999" max="999" width="8.75" customWidth="1"/>
    <col min="1000" max="1002" width="10.25" customWidth="1"/>
    <col min="1003" max="1003" width="27.75" customWidth="1"/>
    <col min="1249" max="1249" width="22.625" customWidth="1"/>
    <col min="1250" max="1252" width="10.875" customWidth="1"/>
    <col min="1253" max="1254" width="7.625" customWidth="1"/>
    <col min="1255" max="1255" width="8.75" customWidth="1"/>
    <col min="1256" max="1258" width="10.25" customWidth="1"/>
    <col min="1259" max="1259" width="27.75" customWidth="1"/>
    <col min="1505" max="1505" width="22.625" customWidth="1"/>
    <col min="1506" max="1508" width="10.875" customWidth="1"/>
    <col min="1509" max="1510" width="7.625" customWidth="1"/>
    <col min="1511" max="1511" width="8.75" customWidth="1"/>
    <col min="1512" max="1514" width="10.25" customWidth="1"/>
    <col min="1515" max="1515" width="27.75" customWidth="1"/>
    <col min="1761" max="1761" width="22.625" customWidth="1"/>
    <col min="1762" max="1764" width="10.875" customWidth="1"/>
    <col min="1765" max="1766" width="7.625" customWidth="1"/>
    <col min="1767" max="1767" width="8.75" customWidth="1"/>
    <col min="1768" max="1770" width="10.25" customWidth="1"/>
    <col min="1771" max="1771" width="27.75" customWidth="1"/>
    <col min="2017" max="2017" width="22.625" customWidth="1"/>
    <col min="2018" max="2020" width="10.875" customWidth="1"/>
    <col min="2021" max="2022" width="7.625" customWidth="1"/>
    <col min="2023" max="2023" width="8.75" customWidth="1"/>
    <col min="2024" max="2026" width="10.25" customWidth="1"/>
    <col min="2027" max="2027" width="27.75" customWidth="1"/>
    <col min="2273" max="2273" width="22.625" customWidth="1"/>
    <col min="2274" max="2276" width="10.875" customWidth="1"/>
    <col min="2277" max="2278" width="7.625" customWidth="1"/>
    <col min="2279" max="2279" width="8.75" customWidth="1"/>
    <col min="2280" max="2282" width="10.25" customWidth="1"/>
    <col min="2283" max="2283" width="27.75" customWidth="1"/>
    <col min="2529" max="2529" width="22.625" customWidth="1"/>
    <col min="2530" max="2532" width="10.875" customWidth="1"/>
    <col min="2533" max="2534" width="7.625" customWidth="1"/>
    <col min="2535" max="2535" width="8.75" customWidth="1"/>
    <col min="2536" max="2538" width="10.25" customWidth="1"/>
    <col min="2539" max="2539" width="27.75" customWidth="1"/>
    <col min="2785" max="2785" width="22.625" customWidth="1"/>
    <col min="2786" max="2788" width="10.875" customWidth="1"/>
    <col min="2789" max="2790" width="7.625" customWidth="1"/>
    <col min="2791" max="2791" width="8.75" customWidth="1"/>
    <col min="2792" max="2794" width="10.25" customWidth="1"/>
    <col min="2795" max="2795" width="27.75" customWidth="1"/>
    <col min="3041" max="3041" width="22.625" customWidth="1"/>
    <col min="3042" max="3044" width="10.875" customWidth="1"/>
    <col min="3045" max="3046" width="7.625" customWidth="1"/>
    <col min="3047" max="3047" width="8.75" customWidth="1"/>
    <col min="3048" max="3050" width="10.25" customWidth="1"/>
    <col min="3051" max="3051" width="27.75" customWidth="1"/>
    <col min="3297" max="3297" width="22.625" customWidth="1"/>
    <col min="3298" max="3300" width="10.875" customWidth="1"/>
    <col min="3301" max="3302" width="7.625" customWidth="1"/>
    <col min="3303" max="3303" width="8.75" customWidth="1"/>
    <col min="3304" max="3306" width="10.25" customWidth="1"/>
    <col min="3307" max="3307" width="27.75" customWidth="1"/>
    <col min="3553" max="3553" width="22.625" customWidth="1"/>
    <col min="3554" max="3556" width="10.875" customWidth="1"/>
    <col min="3557" max="3558" width="7.625" customWidth="1"/>
    <col min="3559" max="3559" width="8.75" customWidth="1"/>
    <col min="3560" max="3562" width="10.25" customWidth="1"/>
    <col min="3563" max="3563" width="27.75" customWidth="1"/>
    <col min="3809" max="3809" width="22.625" customWidth="1"/>
    <col min="3810" max="3812" width="10.875" customWidth="1"/>
    <col min="3813" max="3814" width="7.625" customWidth="1"/>
    <col min="3815" max="3815" width="8.75" customWidth="1"/>
    <col min="3816" max="3818" width="10.25" customWidth="1"/>
    <col min="3819" max="3819" width="27.75" customWidth="1"/>
    <col min="4065" max="4065" width="22.625" customWidth="1"/>
    <col min="4066" max="4068" width="10.875" customWidth="1"/>
    <col min="4069" max="4070" width="7.625" customWidth="1"/>
    <col min="4071" max="4071" width="8.75" customWidth="1"/>
    <col min="4072" max="4074" width="10.25" customWidth="1"/>
    <col min="4075" max="4075" width="27.75" customWidth="1"/>
    <col min="4321" max="4321" width="22.625" customWidth="1"/>
    <col min="4322" max="4324" width="10.875" customWidth="1"/>
    <col min="4325" max="4326" width="7.625" customWidth="1"/>
    <col min="4327" max="4327" width="8.75" customWidth="1"/>
    <col min="4328" max="4330" width="10.25" customWidth="1"/>
    <col min="4331" max="4331" width="27.75" customWidth="1"/>
    <col min="4577" max="4577" width="22.625" customWidth="1"/>
    <col min="4578" max="4580" width="10.875" customWidth="1"/>
    <col min="4581" max="4582" width="7.625" customWidth="1"/>
    <col min="4583" max="4583" width="8.75" customWidth="1"/>
    <col min="4584" max="4586" width="10.25" customWidth="1"/>
    <col min="4587" max="4587" width="27.75" customWidth="1"/>
    <col min="4833" max="4833" width="22.625" customWidth="1"/>
    <col min="4834" max="4836" width="10.875" customWidth="1"/>
    <col min="4837" max="4838" width="7.625" customWidth="1"/>
    <col min="4839" max="4839" width="8.75" customWidth="1"/>
    <col min="4840" max="4842" width="10.25" customWidth="1"/>
    <col min="4843" max="4843" width="27.75" customWidth="1"/>
    <col min="5089" max="5089" width="22.625" customWidth="1"/>
    <col min="5090" max="5092" width="10.875" customWidth="1"/>
    <col min="5093" max="5094" width="7.625" customWidth="1"/>
    <col min="5095" max="5095" width="8.75" customWidth="1"/>
    <col min="5096" max="5098" width="10.25" customWidth="1"/>
    <col min="5099" max="5099" width="27.75" customWidth="1"/>
    <col min="5345" max="5345" width="22.625" customWidth="1"/>
    <col min="5346" max="5348" width="10.875" customWidth="1"/>
    <col min="5349" max="5350" width="7.625" customWidth="1"/>
    <col min="5351" max="5351" width="8.75" customWidth="1"/>
    <col min="5352" max="5354" width="10.25" customWidth="1"/>
    <col min="5355" max="5355" width="27.75" customWidth="1"/>
    <col min="5601" max="5601" width="22.625" customWidth="1"/>
    <col min="5602" max="5604" width="10.875" customWidth="1"/>
    <col min="5605" max="5606" width="7.625" customWidth="1"/>
    <col min="5607" max="5607" width="8.75" customWidth="1"/>
    <col min="5608" max="5610" width="10.25" customWidth="1"/>
    <col min="5611" max="5611" width="27.75" customWidth="1"/>
    <col min="5857" max="5857" width="22.625" customWidth="1"/>
    <col min="5858" max="5860" width="10.875" customWidth="1"/>
    <col min="5861" max="5862" width="7.625" customWidth="1"/>
    <col min="5863" max="5863" width="8.75" customWidth="1"/>
    <col min="5864" max="5866" width="10.25" customWidth="1"/>
    <col min="5867" max="5867" width="27.75" customWidth="1"/>
    <col min="6113" max="6113" width="22.625" customWidth="1"/>
    <col min="6114" max="6116" width="10.875" customWidth="1"/>
    <col min="6117" max="6118" width="7.625" customWidth="1"/>
    <col min="6119" max="6119" width="8.75" customWidth="1"/>
    <col min="6120" max="6122" width="10.25" customWidth="1"/>
    <col min="6123" max="6123" width="27.75" customWidth="1"/>
    <col min="6369" max="6369" width="22.625" customWidth="1"/>
    <col min="6370" max="6372" width="10.875" customWidth="1"/>
    <col min="6373" max="6374" width="7.625" customWidth="1"/>
    <col min="6375" max="6375" width="8.75" customWidth="1"/>
    <col min="6376" max="6378" width="10.25" customWidth="1"/>
    <col min="6379" max="6379" width="27.75" customWidth="1"/>
    <col min="6625" max="6625" width="22.625" customWidth="1"/>
    <col min="6626" max="6628" width="10.875" customWidth="1"/>
    <col min="6629" max="6630" width="7.625" customWidth="1"/>
    <col min="6631" max="6631" width="8.75" customWidth="1"/>
    <col min="6632" max="6634" width="10.25" customWidth="1"/>
    <col min="6635" max="6635" width="27.75" customWidth="1"/>
    <col min="6881" max="6881" width="22.625" customWidth="1"/>
    <col min="6882" max="6884" width="10.875" customWidth="1"/>
    <col min="6885" max="6886" width="7.625" customWidth="1"/>
    <col min="6887" max="6887" width="8.75" customWidth="1"/>
    <col min="6888" max="6890" width="10.25" customWidth="1"/>
    <col min="6891" max="6891" width="27.75" customWidth="1"/>
    <col min="7137" max="7137" width="22.625" customWidth="1"/>
    <col min="7138" max="7140" width="10.875" customWidth="1"/>
    <col min="7141" max="7142" width="7.625" customWidth="1"/>
    <col min="7143" max="7143" width="8.75" customWidth="1"/>
    <col min="7144" max="7146" width="10.25" customWidth="1"/>
    <col min="7147" max="7147" width="27.75" customWidth="1"/>
    <col min="7393" max="7393" width="22.625" customWidth="1"/>
    <col min="7394" max="7396" width="10.875" customWidth="1"/>
    <col min="7397" max="7398" width="7.625" customWidth="1"/>
    <col min="7399" max="7399" width="8.75" customWidth="1"/>
    <col min="7400" max="7402" width="10.25" customWidth="1"/>
    <col min="7403" max="7403" width="27.75" customWidth="1"/>
    <col min="7649" max="7649" width="22.625" customWidth="1"/>
    <col min="7650" max="7652" width="10.875" customWidth="1"/>
    <col min="7653" max="7654" width="7.625" customWidth="1"/>
    <col min="7655" max="7655" width="8.75" customWidth="1"/>
    <col min="7656" max="7658" width="10.25" customWidth="1"/>
    <col min="7659" max="7659" width="27.75" customWidth="1"/>
    <col min="7905" max="7905" width="22.625" customWidth="1"/>
    <col min="7906" max="7908" width="10.875" customWidth="1"/>
    <col min="7909" max="7910" width="7.625" customWidth="1"/>
    <col min="7911" max="7911" width="8.75" customWidth="1"/>
    <col min="7912" max="7914" width="10.25" customWidth="1"/>
    <col min="7915" max="7915" width="27.75" customWidth="1"/>
    <col min="8161" max="8161" width="22.625" customWidth="1"/>
    <col min="8162" max="8164" width="10.875" customWidth="1"/>
    <col min="8165" max="8166" width="7.625" customWidth="1"/>
    <col min="8167" max="8167" width="8.75" customWidth="1"/>
    <col min="8168" max="8170" width="10.25" customWidth="1"/>
    <col min="8171" max="8171" width="27.75" customWidth="1"/>
    <col min="8417" max="8417" width="22.625" customWidth="1"/>
    <col min="8418" max="8420" width="10.875" customWidth="1"/>
    <col min="8421" max="8422" width="7.625" customWidth="1"/>
    <col min="8423" max="8423" width="8.75" customWidth="1"/>
    <col min="8424" max="8426" width="10.25" customWidth="1"/>
    <col min="8427" max="8427" width="27.75" customWidth="1"/>
    <col min="8673" max="8673" width="22.625" customWidth="1"/>
    <col min="8674" max="8676" width="10.875" customWidth="1"/>
    <col min="8677" max="8678" width="7.625" customWidth="1"/>
    <col min="8679" max="8679" width="8.75" customWidth="1"/>
    <col min="8680" max="8682" width="10.25" customWidth="1"/>
    <col min="8683" max="8683" width="27.75" customWidth="1"/>
    <col min="8929" max="8929" width="22.625" customWidth="1"/>
    <col min="8930" max="8932" width="10.875" customWidth="1"/>
    <col min="8933" max="8934" width="7.625" customWidth="1"/>
    <col min="8935" max="8935" width="8.75" customWidth="1"/>
    <col min="8936" max="8938" width="10.25" customWidth="1"/>
    <col min="8939" max="8939" width="27.75" customWidth="1"/>
    <col min="9185" max="9185" width="22.625" customWidth="1"/>
    <col min="9186" max="9188" width="10.875" customWidth="1"/>
    <col min="9189" max="9190" width="7.625" customWidth="1"/>
    <col min="9191" max="9191" width="8.75" customWidth="1"/>
    <col min="9192" max="9194" width="10.25" customWidth="1"/>
    <col min="9195" max="9195" width="27.75" customWidth="1"/>
    <col min="9441" max="9441" width="22.625" customWidth="1"/>
    <col min="9442" max="9444" width="10.875" customWidth="1"/>
    <col min="9445" max="9446" width="7.625" customWidth="1"/>
    <col min="9447" max="9447" width="8.75" customWidth="1"/>
    <col min="9448" max="9450" width="10.25" customWidth="1"/>
    <col min="9451" max="9451" width="27.75" customWidth="1"/>
    <col min="9697" max="9697" width="22.625" customWidth="1"/>
    <col min="9698" max="9700" width="10.875" customWidth="1"/>
    <col min="9701" max="9702" width="7.625" customWidth="1"/>
    <col min="9703" max="9703" width="8.75" customWidth="1"/>
    <col min="9704" max="9706" width="10.25" customWidth="1"/>
    <col min="9707" max="9707" width="27.75" customWidth="1"/>
    <col min="9953" max="9953" width="22.625" customWidth="1"/>
    <col min="9954" max="9956" width="10.875" customWidth="1"/>
    <col min="9957" max="9958" width="7.625" customWidth="1"/>
    <col min="9959" max="9959" width="8.75" customWidth="1"/>
    <col min="9960" max="9962" width="10.25" customWidth="1"/>
    <col min="9963" max="9963" width="27.75" customWidth="1"/>
    <col min="10209" max="10209" width="22.625" customWidth="1"/>
    <col min="10210" max="10212" width="10.875" customWidth="1"/>
    <col min="10213" max="10214" width="7.625" customWidth="1"/>
    <col min="10215" max="10215" width="8.75" customWidth="1"/>
    <col min="10216" max="10218" width="10.25" customWidth="1"/>
    <col min="10219" max="10219" width="27.75" customWidth="1"/>
    <col min="10465" max="10465" width="22.625" customWidth="1"/>
    <col min="10466" max="10468" width="10.875" customWidth="1"/>
    <col min="10469" max="10470" width="7.625" customWidth="1"/>
    <col min="10471" max="10471" width="8.75" customWidth="1"/>
    <col min="10472" max="10474" width="10.25" customWidth="1"/>
    <col min="10475" max="10475" width="27.75" customWidth="1"/>
    <col min="10721" max="10721" width="22.625" customWidth="1"/>
    <col min="10722" max="10724" width="10.875" customWidth="1"/>
    <col min="10725" max="10726" width="7.625" customWidth="1"/>
    <col min="10727" max="10727" width="8.75" customWidth="1"/>
    <col min="10728" max="10730" width="10.25" customWidth="1"/>
    <col min="10731" max="10731" width="27.75" customWidth="1"/>
    <col min="10977" max="10977" width="22.625" customWidth="1"/>
    <col min="10978" max="10980" width="10.875" customWidth="1"/>
    <col min="10981" max="10982" width="7.625" customWidth="1"/>
    <col min="10983" max="10983" width="8.75" customWidth="1"/>
    <col min="10984" max="10986" width="10.25" customWidth="1"/>
    <col min="10987" max="10987" width="27.75" customWidth="1"/>
    <col min="11233" max="11233" width="22.625" customWidth="1"/>
    <col min="11234" max="11236" width="10.875" customWidth="1"/>
    <col min="11237" max="11238" width="7.625" customWidth="1"/>
    <col min="11239" max="11239" width="8.75" customWidth="1"/>
    <col min="11240" max="11242" width="10.25" customWidth="1"/>
    <col min="11243" max="11243" width="27.75" customWidth="1"/>
    <col min="11489" max="11489" width="22.625" customWidth="1"/>
    <col min="11490" max="11492" width="10.875" customWidth="1"/>
    <col min="11493" max="11494" width="7.625" customWidth="1"/>
    <col min="11495" max="11495" width="8.75" customWidth="1"/>
    <col min="11496" max="11498" width="10.25" customWidth="1"/>
    <col min="11499" max="11499" width="27.75" customWidth="1"/>
    <col min="11745" max="11745" width="22.625" customWidth="1"/>
    <col min="11746" max="11748" width="10.875" customWidth="1"/>
    <col min="11749" max="11750" width="7.625" customWidth="1"/>
    <col min="11751" max="11751" width="8.75" customWidth="1"/>
    <col min="11752" max="11754" width="10.25" customWidth="1"/>
    <col min="11755" max="11755" width="27.75" customWidth="1"/>
    <col min="12001" max="12001" width="22.625" customWidth="1"/>
    <col min="12002" max="12004" width="10.875" customWidth="1"/>
    <col min="12005" max="12006" width="7.625" customWidth="1"/>
    <col min="12007" max="12007" width="8.75" customWidth="1"/>
    <col min="12008" max="12010" width="10.25" customWidth="1"/>
    <col min="12011" max="12011" width="27.75" customWidth="1"/>
    <col min="12257" max="12257" width="22.625" customWidth="1"/>
    <col min="12258" max="12260" width="10.875" customWidth="1"/>
    <col min="12261" max="12262" width="7.625" customWidth="1"/>
    <col min="12263" max="12263" width="8.75" customWidth="1"/>
    <col min="12264" max="12266" width="10.25" customWidth="1"/>
    <col min="12267" max="12267" width="27.75" customWidth="1"/>
    <col min="12513" max="12513" width="22.625" customWidth="1"/>
    <col min="12514" max="12516" width="10.875" customWidth="1"/>
    <col min="12517" max="12518" width="7.625" customWidth="1"/>
    <col min="12519" max="12519" width="8.75" customWidth="1"/>
    <col min="12520" max="12522" width="10.25" customWidth="1"/>
    <col min="12523" max="12523" width="27.75" customWidth="1"/>
    <col min="12769" max="12769" width="22.625" customWidth="1"/>
    <col min="12770" max="12772" width="10.875" customWidth="1"/>
    <col min="12773" max="12774" width="7.625" customWidth="1"/>
    <col min="12775" max="12775" width="8.75" customWidth="1"/>
    <col min="12776" max="12778" width="10.25" customWidth="1"/>
    <col min="12779" max="12779" width="27.75" customWidth="1"/>
    <col min="13025" max="13025" width="22.625" customWidth="1"/>
    <col min="13026" max="13028" width="10.875" customWidth="1"/>
    <col min="13029" max="13030" width="7.625" customWidth="1"/>
    <col min="13031" max="13031" width="8.75" customWidth="1"/>
    <col min="13032" max="13034" width="10.25" customWidth="1"/>
    <col min="13035" max="13035" width="27.75" customWidth="1"/>
    <col min="13281" max="13281" width="22.625" customWidth="1"/>
    <col min="13282" max="13284" width="10.875" customWidth="1"/>
    <col min="13285" max="13286" width="7.625" customWidth="1"/>
    <col min="13287" max="13287" width="8.75" customWidth="1"/>
    <col min="13288" max="13290" width="10.25" customWidth="1"/>
    <col min="13291" max="13291" width="27.75" customWidth="1"/>
    <col min="13537" max="13537" width="22.625" customWidth="1"/>
    <col min="13538" max="13540" width="10.875" customWidth="1"/>
    <col min="13541" max="13542" width="7.625" customWidth="1"/>
    <col min="13543" max="13543" width="8.75" customWidth="1"/>
    <col min="13544" max="13546" width="10.25" customWidth="1"/>
    <col min="13547" max="13547" width="27.75" customWidth="1"/>
    <col min="13793" max="13793" width="22.625" customWidth="1"/>
    <col min="13794" max="13796" width="10.875" customWidth="1"/>
    <col min="13797" max="13798" width="7.625" customWidth="1"/>
    <col min="13799" max="13799" width="8.75" customWidth="1"/>
    <col min="13800" max="13802" width="10.25" customWidth="1"/>
    <col min="13803" max="13803" width="27.75" customWidth="1"/>
    <col min="14049" max="14049" width="22.625" customWidth="1"/>
    <col min="14050" max="14052" width="10.875" customWidth="1"/>
    <col min="14053" max="14054" width="7.625" customWidth="1"/>
    <col min="14055" max="14055" width="8.75" customWidth="1"/>
    <col min="14056" max="14058" width="10.25" customWidth="1"/>
    <col min="14059" max="14059" width="27.75" customWidth="1"/>
    <col min="14305" max="14305" width="22.625" customWidth="1"/>
    <col min="14306" max="14308" width="10.875" customWidth="1"/>
    <col min="14309" max="14310" width="7.625" customWidth="1"/>
    <col min="14311" max="14311" width="8.75" customWidth="1"/>
    <col min="14312" max="14314" width="10.25" customWidth="1"/>
    <col min="14315" max="14315" width="27.75" customWidth="1"/>
    <col min="14561" max="14561" width="22.625" customWidth="1"/>
    <col min="14562" max="14564" width="10.875" customWidth="1"/>
    <col min="14565" max="14566" width="7.625" customWidth="1"/>
    <col min="14567" max="14567" width="8.75" customWidth="1"/>
    <col min="14568" max="14570" width="10.25" customWidth="1"/>
    <col min="14571" max="14571" width="27.75" customWidth="1"/>
    <col min="14817" max="14817" width="22.625" customWidth="1"/>
    <col min="14818" max="14820" width="10.875" customWidth="1"/>
    <col min="14821" max="14822" width="7.625" customWidth="1"/>
    <col min="14823" max="14823" width="8.75" customWidth="1"/>
    <col min="14824" max="14826" width="10.25" customWidth="1"/>
    <col min="14827" max="14827" width="27.75" customWidth="1"/>
    <col min="15073" max="15073" width="22.625" customWidth="1"/>
    <col min="15074" max="15076" width="10.875" customWidth="1"/>
    <col min="15077" max="15078" width="7.625" customWidth="1"/>
    <col min="15079" max="15079" width="8.75" customWidth="1"/>
    <col min="15080" max="15082" width="10.25" customWidth="1"/>
    <col min="15083" max="15083" width="27.75" customWidth="1"/>
    <col min="15329" max="15329" width="22.625" customWidth="1"/>
    <col min="15330" max="15332" width="10.875" customWidth="1"/>
    <col min="15333" max="15334" width="7.625" customWidth="1"/>
    <col min="15335" max="15335" width="8.75" customWidth="1"/>
    <col min="15336" max="15338" width="10.25" customWidth="1"/>
    <col min="15339" max="15339" width="27.75" customWidth="1"/>
    <col min="15585" max="15585" width="22.625" customWidth="1"/>
    <col min="15586" max="15588" width="10.875" customWidth="1"/>
    <col min="15589" max="15590" width="7.625" customWidth="1"/>
    <col min="15591" max="15591" width="8.75" customWidth="1"/>
    <col min="15592" max="15594" width="10.25" customWidth="1"/>
    <col min="15595" max="15595" width="27.75" customWidth="1"/>
    <col min="15841" max="15841" width="22.625" customWidth="1"/>
    <col min="15842" max="15844" width="10.875" customWidth="1"/>
    <col min="15845" max="15846" width="7.625" customWidth="1"/>
    <col min="15847" max="15847" width="8.75" customWidth="1"/>
    <col min="15848" max="15850" width="10.25" customWidth="1"/>
    <col min="15851" max="15851" width="27.75" customWidth="1"/>
    <col min="16097" max="16097" width="22.625" customWidth="1"/>
    <col min="16098" max="16100" width="10.875" customWidth="1"/>
    <col min="16101" max="16102" width="7.625" customWidth="1"/>
    <col min="16103" max="16103" width="8.75" customWidth="1"/>
    <col min="16104" max="16106" width="10.25" customWidth="1"/>
    <col min="16107" max="16107" width="27.75" customWidth="1"/>
  </cols>
  <sheetData>
    <row r="1" spans="1:11" ht="36.75" customHeight="1" x14ac:dyDescent="0.25">
      <c r="A1" s="117" t="s">
        <v>326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42" customHeight="1" x14ac:dyDescent="0.25">
      <c r="A2" s="114" t="s">
        <v>327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0.25" customHeight="1" thickBot="1" x14ac:dyDescent="0.3">
      <c r="A3" s="4" t="s">
        <v>250</v>
      </c>
      <c r="B3" s="1"/>
      <c r="C3" s="1"/>
      <c r="D3" s="1"/>
      <c r="E3" s="1"/>
      <c r="F3" s="1"/>
      <c r="G3" s="1"/>
      <c r="H3" s="1"/>
      <c r="I3" s="1"/>
      <c r="J3" s="1"/>
      <c r="K3" s="3" t="s">
        <v>251</v>
      </c>
    </row>
    <row r="4" spans="1:11" ht="20.100000000000001" customHeight="1" thickTop="1" x14ac:dyDescent="0.25">
      <c r="A4" s="111" t="s">
        <v>150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157</v>
      </c>
    </row>
    <row r="5" spans="1:11" ht="20.100000000000001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0.100000000000001" customHeight="1" x14ac:dyDescent="0.25">
      <c r="A6" s="112"/>
      <c r="B6" s="5" t="s">
        <v>8</v>
      </c>
      <c r="C6" s="5" t="s">
        <v>9</v>
      </c>
      <c r="D6" s="5" t="s">
        <v>10</v>
      </c>
      <c r="E6" s="5" t="s">
        <v>8</v>
      </c>
      <c r="F6" s="5" t="s">
        <v>9</v>
      </c>
      <c r="G6" s="5" t="s">
        <v>10</v>
      </c>
      <c r="H6" s="5" t="s">
        <v>8</v>
      </c>
      <c r="I6" s="5" t="s">
        <v>9</v>
      </c>
      <c r="J6" s="5" t="s">
        <v>10</v>
      </c>
      <c r="K6" s="112"/>
    </row>
    <row r="7" spans="1:11" ht="20.100000000000001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.95" customHeight="1" x14ac:dyDescent="0.2">
      <c r="A8" s="8" t="s">
        <v>13</v>
      </c>
      <c r="B8" s="7"/>
      <c r="C8" s="7"/>
      <c r="D8" s="7"/>
      <c r="E8" s="7"/>
      <c r="F8" s="7"/>
      <c r="G8" s="7"/>
      <c r="H8" s="7"/>
      <c r="I8" s="7"/>
      <c r="J8" s="7"/>
      <c r="K8" s="9" t="s">
        <v>103</v>
      </c>
    </row>
    <row r="9" spans="1:11" ht="18.95" customHeight="1" x14ac:dyDescent="0.2">
      <c r="A9" s="13" t="s">
        <v>158</v>
      </c>
      <c r="B9" s="14">
        <v>15455</v>
      </c>
      <c r="C9" s="14">
        <v>25745</v>
      </c>
      <c r="D9" s="14">
        <f>SUM(B9:C9)</f>
        <v>41200</v>
      </c>
      <c r="E9" s="14">
        <v>11</v>
      </c>
      <c r="F9" s="14">
        <v>30</v>
      </c>
      <c r="G9" s="14">
        <f>SUM(E9:F9)</f>
        <v>41</v>
      </c>
      <c r="H9" s="14">
        <f>SUM(E9,B9)</f>
        <v>15466</v>
      </c>
      <c r="I9" s="14">
        <f>SUM(F9,C9)</f>
        <v>25775</v>
      </c>
      <c r="J9" s="14">
        <f>SUM(H9:I9)</f>
        <v>41241</v>
      </c>
      <c r="K9" s="15" t="s">
        <v>159</v>
      </c>
    </row>
    <row r="10" spans="1:11" ht="18.95" customHeight="1" x14ac:dyDescent="0.2">
      <c r="A10" s="13" t="s">
        <v>160</v>
      </c>
      <c r="B10" s="14">
        <v>13059</v>
      </c>
      <c r="C10" s="14">
        <v>13546</v>
      </c>
      <c r="D10" s="14">
        <f t="shared" ref="D10:D13" si="0">SUM(B10:C10)</f>
        <v>26605</v>
      </c>
      <c r="E10" s="14">
        <v>0</v>
      </c>
      <c r="F10" s="14">
        <v>7</v>
      </c>
      <c r="G10" s="14">
        <f t="shared" ref="G10:G13" si="1">SUM(E10:F10)</f>
        <v>7</v>
      </c>
      <c r="H10" s="14">
        <f t="shared" ref="H10:H13" si="2">SUM(E10,B10)</f>
        <v>13059</v>
      </c>
      <c r="I10" s="14">
        <f t="shared" ref="I10:I13" si="3">SUM(F10,C10)</f>
        <v>13553</v>
      </c>
      <c r="J10" s="14">
        <f t="shared" ref="J10:J13" si="4">SUM(H10:I10)</f>
        <v>26612</v>
      </c>
      <c r="K10" s="15" t="s">
        <v>267</v>
      </c>
    </row>
    <row r="11" spans="1:11" ht="18.95" customHeight="1" x14ac:dyDescent="0.2">
      <c r="A11" s="13" t="s">
        <v>162</v>
      </c>
      <c r="B11" s="14">
        <v>3090</v>
      </c>
      <c r="C11" s="14">
        <v>3416</v>
      </c>
      <c r="D11" s="14">
        <f t="shared" si="0"/>
        <v>6506</v>
      </c>
      <c r="E11" s="14">
        <v>1</v>
      </c>
      <c r="F11" s="14">
        <v>5</v>
      </c>
      <c r="G11" s="14">
        <f t="shared" si="1"/>
        <v>6</v>
      </c>
      <c r="H11" s="14">
        <f t="shared" si="2"/>
        <v>3091</v>
      </c>
      <c r="I11" s="14">
        <f t="shared" si="3"/>
        <v>3421</v>
      </c>
      <c r="J11" s="14">
        <f t="shared" si="4"/>
        <v>6512</v>
      </c>
      <c r="K11" s="15" t="s">
        <v>337</v>
      </c>
    </row>
    <row r="12" spans="1:11" ht="18.95" customHeight="1" x14ac:dyDescent="0.2">
      <c r="A12" s="13" t="s">
        <v>164</v>
      </c>
      <c r="B12" s="14">
        <v>1287</v>
      </c>
      <c r="C12" s="14">
        <v>2362</v>
      </c>
      <c r="D12" s="14">
        <f t="shared" si="0"/>
        <v>3649</v>
      </c>
      <c r="E12" s="14">
        <v>0</v>
      </c>
      <c r="F12" s="14">
        <v>4</v>
      </c>
      <c r="G12" s="14">
        <f t="shared" si="1"/>
        <v>4</v>
      </c>
      <c r="H12" s="14">
        <f t="shared" si="2"/>
        <v>1287</v>
      </c>
      <c r="I12" s="14">
        <f t="shared" si="3"/>
        <v>2366</v>
      </c>
      <c r="J12" s="14">
        <f t="shared" si="4"/>
        <v>3653</v>
      </c>
      <c r="K12" s="15" t="s">
        <v>165</v>
      </c>
    </row>
    <row r="13" spans="1:11" ht="18.95" customHeight="1" x14ac:dyDescent="0.2">
      <c r="A13" s="13" t="s">
        <v>166</v>
      </c>
      <c r="B13" s="14">
        <v>4534</v>
      </c>
      <c r="C13" s="14">
        <v>6826</v>
      </c>
      <c r="D13" s="14">
        <f t="shared" si="0"/>
        <v>11360</v>
      </c>
      <c r="E13" s="14">
        <v>6</v>
      </c>
      <c r="F13" s="14">
        <v>5</v>
      </c>
      <c r="G13" s="14">
        <f t="shared" si="1"/>
        <v>11</v>
      </c>
      <c r="H13" s="14">
        <f t="shared" si="2"/>
        <v>4540</v>
      </c>
      <c r="I13" s="14">
        <f t="shared" si="3"/>
        <v>6831</v>
      </c>
      <c r="J13" s="14">
        <f t="shared" si="4"/>
        <v>11371</v>
      </c>
      <c r="K13" s="15" t="s">
        <v>167</v>
      </c>
    </row>
    <row r="14" spans="1:11" ht="18.95" customHeight="1" x14ac:dyDescent="0.2">
      <c r="A14" s="13" t="s">
        <v>168</v>
      </c>
      <c r="B14" s="14" t="s">
        <v>169</v>
      </c>
      <c r="C14" s="14" t="s">
        <v>169</v>
      </c>
      <c r="D14" s="14" t="s">
        <v>169</v>
      </c>
      <c r="E14" s="14" t="s">
        <v>169</v>
      </c>
      <c r="F14" s="14" t="s">
        <v>169</v>
      </c>
      <c r="G14" s="14" t="s">
        <v>169</v>
      </c>
      <c r="H14" s="14" t="s">
        <v>169</v>
      </c>
      <c r="I14" s="14" t="s">
        <v>169</v>
      </c>
      <c r="J14" s="14" t="s">
        <v>169</v>
      </c>
      <c r="K14" s="15" t="s">
        <v>341</v>
      </c>
    </row>
    <row r="15" spans="1:11" ht="18.95" customHeight="1" x14ac:dyDescent="0.2">
      <c r="A15" s="13" t="s">
        <v>170</v>
      </c>
      <c r="B15" s="14" t="s">
        <v>169</v>
      </c>
      <c r="C15" s="14" t="s">
        <v>169</v>
      </c>
      <c r="D15" s="14" t="s">
        <v>169</v>
      </c>
      <c r="E15" s="14" t="s">
        <v>169</v>
      </c>
      <c r="F15" s="14" t="s">
        <v>169</v>
      </c>
      <c r="G15" s="14" t="s">
        <v>169</v>
      </c>
      <c r="H15" s="14" t="s">
        <v>169</v>
      </c>
      <c r="I15" s="14" t="s">
        <v>169</v>
      </c>
      <c r="J15" s="14" t="s">
        <v>169</v>
      </c>
      <c r="K15" s="15" t="s">
        <v>171</v>
      </c>
    </row>
    <row r="16" spans="1:11" ht="18.95" customHeight="1" x14ac:dyDescent="0.2">
      <c r="A16" s="13" t="s">
        <v>224</v>
      </c>
      <c r="B16" s="14">
        <v>833</v>
      </c>
      <c r="C16" s="14">
        <v>438</v>
      </c>
      <c r="D16" s="14">
        <f>SUM(B16:C16)</f>
        <v>1271</v>
      </c>
      <c r="E16" s="14">
        <v>0</v>
      </c>
      <c r="F16" s="14">
        <v>0</v>
      </c>
      <c r="G16" s="14">
        <f>SUM(E16:F16)</f>
        <v>0</v>
      </c>
      <c r="H16" s="14">
        <f>SUM(E16,B16)</f>
        <v>833</v>
      </c>
      <c r="I16" s="14">
        <f>SUM(F16,C16)</f>
        <v>438</v>
      </c>
      <c r="J16" s="14">
        <f>SUM(H16:I16)</f>
        <v>1271</v>
      </c>
      <c r="K16" s="15" t="s">
        <v>268</v>
      </c>
    </row>
    <row r="17" spans="1:11" ht="18.95" customHeight="1" x14ac:dyDescent="0.2">
      <c r="A17" s="13" t="s">
        <v>225</v>
      </c>
      <c r="B17" s="14">
        <v>99</v>
      </c>
      <c r="C17" s="14">
        <v>66</v>
      </c>
      <c r="D17" s="14">
        <f t="shared" ref="D17:D24" si="5">SUM(B17:C17)</f>
        <v>165</v>
      </c>
      <c r="E17" s="14">
        <v>0</v>
      </c>
      <c r="F17" s="14">
        <v>0</v>
      </c>
      <c r="G17" s="14">
        <f t="shared" ref="G17:G24" si="6">SUM(E17:F17)</f>
        <v>0</v>
      </c>
      <c r="H17" s="14">
        <f t="shared" ref="H17:H24" si="7">SUM(E17,B17)</f>
        <v>99</v>
      </c>
      <c r="I17" s="14">
        <f t="shared" ref="I17:I24" si="8">SUM(F17,C17)</f>
        <v>66</v>
      </c>
      <c r="J17" s="14">
        <f t="shared" ref="J17:J24" si="9">SUM(H17:I17)</f>
        <v>165</v>
      </c>
      <c r="K17" s="15" t="s">
        <v>174</v>
      </c>
    </row>
    <row r="18" spans="1:11" ht="18.95" customHeight="1" x14ac:dyDescent="0.2">
      <c r="A18" s="13" t="s">
        <v>175</v>
      </c>
      <c r="B18" s="14">
        <v>9863</v>
      </c>
      <c r="C18" s="14">
        <v>15221</v>
      </c>
      <c r="D18" s="14">
        <f t="shared" si="5"/>
        <v>25084</v>
      </c>
      <c r="E18" s="14">
        <v>0</v>
      </c>
      <c r="F18" s="14">
        <v>0</v>
      </c>
      <c r="G18" s="14">
        <f t="shared" si="6"/>
        <v>0</v>
      </c>
      <c r="H18" s="14">
        <f t="shared" si="7"/>
        <v>9863</v>
      </c>
      <c r="I18" s="14">
        <f t="shared" si="8"/>
        <v>15221</v>
      </c>
      <c r="J18" s="14">
        <f t="shared" si="9"/>
        <v>25084</v>
      </c>
      <c r="K18" s="15" t="s">
        <v>340</v>
      </c>
    </row>
    <row r="19" spans="1:11" ht="18.95" customHeight="1" x14ac:dyDescent="0.2">
      <c r="A19" s="13" t="s">
        <v>176</v>
      </c>
      <c r="B19" s="14">
        <v>110</v>
      </c>
      <c r="C19" s="14">
        <v>63</v>
      </c>
      <c r="D19" s="14">
        <f t="shared" si="5"/>
        <v>173</v>
      </c>
      <c r="E19" s="14">
        <v>0</v>
      </c>
      <c r="F19" s="14">
        <v>0</v>
      </c>
      <c r="G19" s="14">
        <f t="shared" si="6"/>
        <v>0</v>
      </c>
      <c r="H19" s="14">
        <f t="shared" si="7"/>
        <v>110</v>
      </c>
      <c r="I19" s="14">
        <f t="shared" si="8"/>
        <v>63</v>
      </c>
      <c r="J19" s="14">
        <f t="shared" si="9"/>
        <v>173</v>
      </c>
      <c r="K19" s="15" t="s">
        <v>343</v>
      </c>
    </row>
    <row r="20" spans="1:11" ht="18.95" customHeight="1" x14ac:dyDescent="0.2">
      <c r="A20" s="13" t="s">
        <v>177</v>
      </c>
      <c r="B20" s="14">
        <v>8788</v>
      </c>
      <c r="C20" s="14">
        <v>12052</v>
      </c>
      <c r="D20" s="14">
        <f t="shared" si="5"/>
        <v>20840</v>
      </c>
      <c r="E20" s="14">
        <v>0</v>
      </c>
      <c r="F20" s="14">
        <v>1</v>
      </c>
      <c r="G20" s="14">
        <f t="shared" si="6"/>
        <v>1</v>
      </c>
      <c r="H20" s="14">
        <f t="shared" si="7"/>
        <v>8788</v>
      </c>
      <c r="I20" s="14">
        <f t="shared" si="8"/>
        <v>12053</v>
      </c>
      <c r="J20" s="14">
        <f t="shared" si="9"/>
        <v>20841</v>
      </c>
      <c r="K20" s="15" t="s">
        <v>342</v>
      </c>
    </row>
    <row r="21" spans="1:11" ht="18.95" customHeight="1" x14ac:dyDescent="0.2">
      <c r="A21" s="13" t="s">
        <v>179</v>
      </c>
      <c r="B21" s="14">
        <v>104</v>
      </c>
      <c r="C21" s="14">
        <v>154</v>
      </c>
      <c r="D21" s="14">
        <f t="shared" si="5"/>
        <v>258</v>
      </c>
      <c r="E21" s="14">
        <v>0</v>
      </c>
      <c r="F21" s="14">
        <v>0</v>
      </c>
      <c r="G21" s="14">
        <f t="shared" si="6"/>
        <v>0</v>
      </c>
      <c r="H21" s="14">
        <f t="shared" si="7"/>
        <v>104</v>
      </c>
      <c r="I21" s="14">
        <f t="shared" si="8"/>
        <v>154</v>
      </c>
      <c r="J21" s="14">
        <f t="shared" si="9"/>
        <v>258</v>
      </c>
      <c r="K21" s="15" t="s">
        <v>180</v>
      </c>
    </row>
    <row r="22" spans="1:11" ht="18.95" customHeight="1" x14ac:dyDescent="0.2">
      <c r="A22" s="13" t="s">
        <v>181</v>
      </c>
      <c r="B22" s="14">
        <v>8211</v>
      </c>
      <c r="C22" s="14">
        <v>6383</v>
      </c>
      <c r="D22" s="14">
        <f t="shared" si="5"/>
        <v>14594</v>
      </c>
      <c r="E22" s="14">
        <v>1</v>
      </c>
      <c r="F22" s="14">
        <v>1</v>
      </c>
      <c r="G22" s="14">
        <f t="shared" si="6"/>
        <v>2</v>
      </c>
      <c r="H22" s="14">
        <f t="shared" si="7"/>
        <v>8212</v>
      </c>
      <c r="I22" s="14">
        <f t="shared" si="8"/>
        <v>6384</v>
      </c>
      <c r="J22" s="14">
        <f t="shared" si="9"/>
        <v>14596</v>
      </c>
      <c r="K22" s="15" t="s">
        <v>182</v>
      </c>
    </row>
    <row r="23" spans="1:11" ht="18.95" customHeight="1" x14ac:dyDescent="0.2">
      <c r="A23" s="13" t="s">
        <v>183</v>
      </c>
      <c r="B23" s="14">
        <v>1438</v>
      </c>
      <c r="C23" s="14">
        <v>1408</v>
      </c>
      <c r="D23" s="14">
        <f t="shared" si="5"/>
        <v>2846</v>
      </c>
      <c r="E23" s="14">
        <v>0</v>
      </c>
      <c r="F23" s="14">
        <v>2</v>
      </c>
      <c r="G23" s="14">
        <f t="shared" si="6"/>
        <v>2</v>
      </c>
      <c r="H23" s="14">
        <f t="shared" si="7"/>
        <v>1438</v>
      </c>
      <c r="I23" s="14">
        <f t="shared" si="8"/>
        <v>1410</v>
      </c>
      <c r="J23" s="14">
        <f t="shared" si="9"/>
        <v>2848</v>
      </c>
      <c r="K23" s="15" t="s">
        <v>184</v>
      </c>
    </row>
    <row r="24" spans="1:11" ht="18.95" customHeight="1" x14ac:dyDescent="0.2">
      <c r="A24" s="13" t="s">
        <v>185</v>
      </c>
      <c r="B24" s="67">
        <v>7976</v>
      </c>
      <c r="C24" s="67">
        <v>8899</v>
      </c>
      <c r="D24" s="67">
        <f t="shared" si="5"/>
        <v>16875</v>
      </c>
      <c r="E24" s="67">
        <v>0</v>
      </c>
      <c r="F24" s="67">
        <v>0</v>
      </c>
      <c r="G24" s="67">
        <f t="shared" si="6"/>
        <v>0</v>
      </c>
      <c r="H24" s="67">
        <f t="shared" si="7"/>
        <v>7976</v>
      </c>
      <c r="I24" s="67">
        <f t="shared" si="8"/>
        <v>8899</v>
      </c>
      <c r="J24" s="67">
        <f t="shared" si="9"/>
        <v>16875</v>
      </c>
      <c r="K24" s="15" t="s">
        <v>186</v>
      </c>
    </row>
    <row r="25" spans="1:11" ht="18.95" customHeight="1" x14ac:dyDescent="0.2">
      <c r="A25" s="13" t="s">
        <v>187</v>
      </c>
      <c r="B25" s="67">
        <v>6902</v>
      </c>
      <c r="C25" s="67">
        <v>7326</v>
      </c>
      <c r="D25" s="67">
        <f t="shared" ref="D25:D32" si="10">SUM(B25:C25)</f>
        <v>14228</v>
      </c>
      <c r="E25" s="67">
        <v>0</v>
      </c>
      <c r="F25" s="67">
        <v>0</v>
      </c>
      <c r="G25" s="67">
        <f t="shared" ref="G25:G32" si="11">SUM(E25:F25)</f>
        <v>0</v>
      </c>
      <c r="H25" s="67">
        <f t="shared" ref="H25:H32" si="12">SUM(E25,B25)</f>
        <v>6902</v>
      </c>
      <c r="I25" s="67">
        <f t="shared" ref="I25:I32" si="13">SUM(F25,C25)</f>
        <v>7326</v>
      </c>
      <c r="J25" s="67">
        <f t="shared" ref="J25:J32" si="14">SUM(H25:I25)</f>
        <v>14228</v>
      </c>
      <c r="K25" s="15" t="s">
        <v>188</v>
      </c>
    </row>
    <row r="26" spans="1:11" ht="18.95" customHeight="1" x14ac:dyDescent="0.2">
      <c r="A26" s="13" t="s">
        <v>220</v>
      </c>
      <c r="B26" s="67">
        <v>1038</v>
      </c>
      <c r="C26" s="67">
        <v>397</v>
      </c>
      <c r="D26" s="67">
        <f t="shared" si="10"/>
        <v>1435</v>
      </c>
      <c r="E26" s="67">
        <v>0</v>
      </c>
      <c r="F26" s="67">
        <v>0</v>
      </c>
      <c r="G26" s="67">
        <f t="shared" si="11"/>
        <v>0</v>
      </c>
      <c r="H26" s="67">
        <f t="shared" si="12"/>
        <v>1038</v>
      </c>
      <c r="I26" s="67">
        <f t="shared" si="13"/>
        <v>397</v>
      </c>
      <c r="J26" s="67">
        <f t="shared" si="14"/>
        <v>1435</v>
      </c>
      <c r="K26" s="15" t="s">
        <v>266</v>
      </c>
    </row>
    <row r="27" spans="1:11" ht="18.95" customHeight="1" x14ac:dyDescent="0.2">
      <c r="A27" s="13" t="s">
        <v>190</v>
      </c>
      <c r="B27" s="67">
        <v>7654</v>
      </c>
      <c r="C27" s="67">
        <v>11561</v>
      </c>
      <c r="D27" s="67">
        <f t="shared" si="10"/>
        <v>19215</v>
      </c>
      <c r="E27" s="67">
        <v>0</v>
      </c>
      <c r="F27" s="67">
        <v>0</v>
      </c>
      <c r="G27" s="67">
        <f t="shared" si="11"/>
        <v>0</v>
      </c>
      <c r="H27" s="67">
        <f t="shared" si="12"/>
        <v>7654</v>
      </c>
      <c r="I27" s="67">
        <f t="shared" si="13"/>
        <v>11561</v>
      </c>
      <c r="J27" s="67">
        <f t="shared" si="14"/>
        <v>19215</v>
      </c>
      <c r="K27" s="15" t="s">
        <v>191</v>
      </c>
    </row>
    <row r="28" spans="1:11" ht="18.95" customHeight="1" x14ac:dyDescent="0.2">
      <c r="A28" s="13" t="s">
        <v>226</v>
      </c>
      <c r="B28" s="67">
        <v>1183</v>
      </c>
      <c r="C28" s="67">
        <v>1156</v>
      </c>
      <c r="D28" s="67">
        <f t="shared" si="10"/>
        <v>2339</v>
      </c>
      <c r="E28" s="67">
        <v>0</v>
      </c>
      <c r="F28" s="67">
        <v>0</v>
      </c>
      <c r="G28" s="67">
        <f t="shared" si="11"/>
        <v>0</v>
      </c>
      <c r="H28" s="67">
        <f t="shared" si="12"/>
        <v>1183</v>
      </c>
      <c r="I28" s="67">
        <f t="shared" si="13"/>
        <v>1156</v>
      </c>
      <c r="J28" s="67">
        <f t="shared" si="14"/>
        <v>2339</v>
      </c>
      <c r="K28" s="15" t="s">
        <v>279</v>
      </c>
    </row>
    <row r="29" spans="1:11" ht="18.95" customHeight="1" x14ac:dyDescent="0.2">
      <c r="A29" s="13" t="s">
        <v>193</v>
      </c>
      <c r="B29" s="67">
        <v>6895</v>
      </c>
      <c r="C29" s="67">
        <v>8995</v>
      </c>
      <c r="D29" s="67">
        <f t="shared" si="10"/>
        <v>15890</v>
      </c>
      <c r="E29" s="67">
        <v>0</v>
      </c>
      <c r="F29" s="67">
        <v>0</v>
      </c>
      <c r="G29" s="67">
        <f t="shared" si="11"/>
        <v>0</v>
      </c>
      <c r="H29" s="67">
        <f t="shared" si="12"/>
        <v>6895</v>
      </c>
      <c r="I29" s="67">
        <f t="shared" si="13"/>
        <v>8995</v>
      </c>
      <c r="J29" s="67">
        <f t="shared" si="14"/>
        <v>15890</v>
      </c>
      <c r="K29" s="15" t="s">
        <v>194</v>
      </c>
    </row>
    <row r="30" spans="1:11" ht="18.95" customHeight="1" x14ac:dyDescent="0.2">
      <c r="A30" s="13" t="s">
        <v>195</v>
      </c>
      <c r="B30" s="67">
        <v>5770</v>
      </c>
      <c r="C30" s="67">
        <v>8422</v>
      </c>
      <c r="D30" s="67">
        <f t="shared" si="10"/>
        <v>14192</v>
      </c>
      <c r="E30" s="67">
        <v>0</v>
      </c>
      <c r="F30" s="67">
        <v>0</v>
      </c>
      <c r="G30" s="67">
        <f t="shared" si="11"/>
        <v>0</v>
      </c>
      <c r="H30" s="67">
        <f t="shared" si="12"/>
        <v>5770</v>
      </c>
      <c r="I30" s="67">
        <f t="shared" si="13"/>
        <v>8422</v>
      </c>
      <c r="J30" s="67">
        <f t="shared" si="14"/>
        <v>14192</v>
      </c>
      <c r="K30" s="15" t="s">
        <v>196</v>
      </c>
    </row>
    <row r="31" spans="1:11" ht="18.95" customHeight="1" x14ac:dyDescent="0.2">
      <c r="A31" s="13" t="s">
        <v>197</v>
      </c>
      <c r="B31" s="67">
        <v>4177</v>
      </c>
      <c r="C31" s="67">
        <v>7592</v>
      </c>
      <c r="D31" s="67">
        <f t="shared" si="10"/>
        <v>11769</v>
      </c>
      <c r="E31" s="67">
        <v>0</v>
      </c>
      <c r="F31" s="67">
        <v>0</v>
      </c>
      <c r="G31" s="67">
        <f t="shared" si="11"/>
        <v>0</v>
      </c>
      <c r="H31" s="67">
        <f t="shared" si="12"/>
        <v>4177</v>
      </c>
      <c r="I31" s="67">
        <f t="shared" si="13"/>
        <v>7592</v>
      </c>
      <c r="J31" s="67">
        <f t="shared" si="14"/>
        <v>11769</v>
      </c>
      <c r="K31" s="15" t="s">
        <v>198</v>
      </c>
    </row>
    <row r="32" spans="1:11" ht="18.95" customHeight="1" x14ac:dyDescent="0.2">
      <c r="A32" s="13" t="s">
        <v>199</v>
      </c>
      <c r="B32" s="67">
        <v>1271</v>
      </c>
      <c r="C32" s="67">
        <v>1787</v>
      </c>
      <c r="D32" s="67">
        <f t="shared" si="10"/>
        <v>3058</v>
      </c>
      <c r="E32" s="67">
        <v>0</v>
      </c>
      <c r="F32" s="67">
        <v>0</v>
      </c>
      <c r="G32" s="67">
        <f t="shared" si="11"/>
        <v>0</v>
      </c>
      <c r="H32" s="67">
        <f t="shared" si="12"/>
        <v>1271</v>
      </c>
      <c r="I32" s="67">
        <f t="shared" si="13"/>
        <v>1787</v>
      </c>
      <c r="J32" s="67">
        <f t="shared" si="14"/>
        <v>3058</v>
      </c>
      <c r="K32" s="15" t="s">
        <v>200</v>
      </c>
    </row>
    <row r="33" spans="1:11" ht="18.95" customHeight="1" x14ac:dyDescent="0.2">
      <c r="A33" s="13" t="s">
        <v>201</v>
      </c>
      <c r="B33" s="67">
        <v>4847</v>
      </c>
      <c r="C33" s="67">
        <v>6195</v>
      </c>
      <c r="D33" s="67">
        <f>SUM(B33:C33)</f>
        <v>11042</v>
      </c>
      <c r="E33" s="67">
        <v>0</v>
      </c>
      <c r="F33" s="67">
        <v>0</v>
      </c>
      <c r="G33" s="67">
        <f>SUM(E33:F33)</f>
        <v>0</v>
      </c>
      <c r="H33" s="67">
        <f>SUM(E33,B33)</f>
        <v>4847</v>
      </c>
      <c r="I33" s="67">
        <f>SUM(F33,C33)</f>
        <v>6195</v>
      </c>
      <c r="J33" s="67">
        <f>SUM(H33:I33)</f>
        <v>11042</v>
      </c>
      <c r="K33" s="15" t="s">
        <v>202</v>
      </c>
    </row>
    <row r="34" spans="1:11" ht="18.95" customHeight="1" thickBot="1" x14ac:dyDescent="0.25">
      <c r="A34" s="22" t="s">
        <v>203</v>
      </c>
      <c r="B34" s="23">
        <v>6372</v>
      </c>
      <c r="C34" s="23">
        <v>6763</v>
      </c>
      <c r="D34" s="23">
        <f t="shared" ref="D34:D51" si="15">SUM(B34:C34)</f>
        <v>13135</v>
      </c>
      <c r="E34" s="23">
        <v>0</v>
      </c>
      <c r="F34" s="23">
        <v>0</v>
      </c>
      <c r="G34" s="23">
        <f t="shared" ref="G34:G51" si="16">SUM(E34:F34)</f>
        <v>0</v>
      </c>
      <c r="H34" s="23">
        <f t="shared" ref="H34:H51" si="17">SUM(E34,B34)</f>
        <v>6372</v>
      </c>
      <c r="I34" s="23">
        <f t="shared" ref="I34:I51" si="18">SUM(F34,C34)</f>
        <v>6763</v>
      </c>
      <c r="J34" s="23">
        <f t="shared" ref="J34:J51" si="19">SUM(H34:I34)</f>
        <v>13135</v>
      </c>
      <c r="K34" s="24" t="s">
        <v>204</v>
      </c>
    </row>
    <row r="35" spans="1:11" s="76" customFormat="1" ht="18.95" customHeight="1" thickTop="1" x14ac:dyDescent="0.2">
      <c r="A35" s="69"/>
      <c r="B35" s="74"/>
      <c r="C35" s="74"/>
      <c r="D35" s="74"/>
      <c r="E35" s="74"/>
      <c r="F35" s="74"/>
      <c r="G35" s="74"/>
      <c r="H35" s="74"/>
      <c r="I35" s="74"/>
      <c r="J35" s="74"/>
      <c r="K35" s="77"/>
    </row>
    <row r="36" spans="1:11" s="76" customFormat="1" ht="18.95" customHeight="1" x14ac:dyDescent="0.2">
      <c r="A36" s="69"/>
      <c r="B36" s="74"/>
      <c r="C36" s="74"/>
      <c r="D36" s="74"/>
      <c r="E36" s="74"/>
      <c r="F36" s="74"/>
      <c r="G36" s="74"/>
      <c r="H36" s="74"/>
      <c r="I36" s="74"/>
      <c r="J36" s="74"/>
      <c r="K36" s="77"/>
    </row>
    <row r="37" spans="1:11" s="76" customFormat="1" ht="18.95" customHeight="1" x14ac:dyDescent="0.2">
      <c r="A37" s="69"/>
      <c r="B37" s="74"/>
      <c r="C37" s="74"/>
      <c r="D37" s="74"/>
      <c r="E37" s="74"/>
      <c r="F37" s="74"/>
      <c r="G37" s="74"/>
      <c r="H37" s="74"/>
      <c r="I37" s="74"/>
      <c r="J37" s="74"/>
      <c r="K37" s="77"/>
    </row>
    <row r="38" spans="1:11" ht="27.75" customHeight="1" thickBot="1" x14ac:dyDescent="0.3">
      <c r="A38" s="4" t="s">
        <v>252</v>
      </c>
      <c r="K38" s="3" t="s">
        <v>253</v>
      </c>
    </row>
    <row r="39" spans="1:11" ht="18.75" customHeight="1" thickTop="1" x14ac:dyDescent="0.25">
      <c r="A39" s="111" t="s">
        <v>150</v>
      </c>
      <c r="B39" s="110" t="s">
        <v>1</v>
      </c>
      <c r="C39" s="110"/>
      <c r="D39" s="110"/>
      <c r="E39" s="110" t="s">
        <v>2</v>
      </c>
      <c r="F39" s="110"/>
      <c r="G39" s="110"/>
      <c r="H39" s="110" t="s">
        <v>3</v>
      </c>
      <c r="I39" s="110"/>
      <c r="J39" s="110"/>
      <c r="K39" s="111" t="s">
        <v>157</v>
      </c>
    </row>
    <row r="40" spans="1:11" ht="18.75" customHeight="1" x14ac:dyDescent="0.25">
      <c r="A40" s="112"/>
      <c r="B40" s="109" t="s">
        <v>5</v>
      </c>
      <c r="C40" s="109"/>
      <c r="D40" s="109"/>
      <c r="E40" s="109" t="s">
        <v>6</v>
      </c>
      <c r="F40" s="109"/>
      <c r="G40" s="109"/>
      <c r="H40" s="109" t="s">
        <v>7</v>
      </c>
      <c r="I40" s="109"/>
      <c r="J40" s="109"/>
      <c r="K40" s="112"/>
    </row>
    <row r="41" spans="1:11" ht="18.75" customHeight="1" x14ac:dyDescent="0.25">
      <c r="A41" s="112"/>
      <c r="B41" s="5" t="s">
        <v>8</v>
      </c>
      <c r="C41" s="5" t="s">
        <v>9</v>
      </c>
      <c r="D41" s="5" t="s">
        <v>10</v>
      </c>
      <c r="E41" s="5" t="s">
        <v>8</v>
      </c>
      <c r="F41" s="5" t="s">
        <v>9</v>
      </c>
      <c r="G41" s="5" t="s">
        <v>10</v>
      </c>
      <c r="H41" s="5" t="s">
        <v>8</v>
      </c>
      <c r="I41" s="5" t="s">
        <v>9</v>
      </c>
      <c r="J41" s="5" t="s">
        <v>10</v>
      </c>
      <c r="K41" s="112"/>
    </row>
    <row r="42" spans="1:11" ht="18.75" customHeight="1" thickBot="1" x14ac:dyDescent="0.3">
      <c r="A42" s="113"/>
      <c r="B42" s="6" t="s">
        <v>11</v>
      </c>
      <c r="C42" s="6" t="s">
        <v>12</v>
      </c>
      <c r="D42" s="6" t="s">
        <v>7</v>
      </c>
      <c r="E42" s="6" t="s">
        <v>11</v>
      </c>
      <c r="F42" s="6" t="s">
        <v>12</v>
      </c>
      <c r="G42" s="6" t="s">
        <v>7</v>
      </c>
      <c r="H42" s="6" t="s">
        <v>11</v>
      </c>
      <c r="I42" s="6" t="s">
        <v>12</v>
      </c>
      <c r="J42" s="6" t="s">
        <v>7</v>
      </c>
      <c r="K42" s="113"/>
    </row>
    <row r="43" spans="1:11" ht="18.95" customHeight="1" x14ac:dyDescent="0.2">
      <c r="A43" s="13" t="s">
        <v>206</v>
      </c>
      <c r="B43" s="14">
        <v>2708</v>
      </c>
      <c r="C43" s="14">
        <v>4408</v>
      </c>
      <c r="D43" s="14">
        <f t="shared" si="15"/>
        <v>7116</v>
      </c>
      <c r="E43" s="14">
        <v>0</v>
      </c>
      <c r="F43" s="14">
        <v>0</v>
      </c>
      <c r="G43" s="14">
        <f t="shared" si="16"/>
        <v>0</v>
      </c>
      <c r="H43" s="14">
        <f t="shared" si="17"/>
        <v>2708</v>
      </c>
      <c r="I43" s="14">
        <f t="shared" si="18"/>
        <v>4408</v>
      </c>
      <c r="J43" s="14">
        <f t="shared" si="19"/>
        <v>7116</v>
      </c>
      <c r="K43" s="15" t="s">
        <v>207</v>
      </c>
    </row>
    <row r="44" spans="1:11" ht="18.95" customHeight="1" x14ac:dyDescent="0.2">
      <c r="A44" s="13" t="s">
        <v>208</v>
      </c>
      <c r="B44" s="14">
        <v>4915</v>
      </c>
      <c r="C44" s="14">
        <v>5012</v>
      </c>
      <c r="D44" s="14">
        <f t="shared" si="15"/>
        <v>9927</v>
      </c>
      <c r="E44" s="14">
        <v>0</v>
      </c>
      <c r="F44" s="14">
        <v>0</v>
      </c>
      <c r="G44" s="14">
        <f t="shared" si="16"/>
        <v>0</v>
      </c>
      <c r="H44" s="14">
        <f t="shared" si="17"/>
        <v>4915</v>
      </c>
      <c r="I44" s="14">
        <f t="shared" si="18"/>
        <v>5012</v>
      </c>
      <c r="J44" s="14">
        <f t="shared" si="19"/>
        <v>9927</v>
      </c>
      <c r="K44" s="15" t="s">
        <v>209</v>
      </c>
    </row>
    <row r="45" spans="1:11" ht="18.95" customHeight="1" x14ac:dyDescent="0.2">
      <c r="A45" s="13" t="s">
        <v>210</v>
      </c>
      <c r="B45" s="14">
        <v>46</v>
      </c>
      <c r="C45" s="14">
        <v>46</v>
      </c>
      <c r="D45" s="14">
        <f t="shared" si="15"/>
        <v>92</v>
      </c>
      <c r="E45" s="14">
        <v>0</v>
      </c>
      <c r="F45" s="14">
        <v>0</v>
      </c>
      <c r="G45" s="14">
        <f t="shared" si="16"/>
        <v>0</v>
      </c>
      <c r="H45" s="14">
        <f t="shared" si="17"/>
        <v>46</v>
      </c>
      <c r="I45" s="14">
        <f t="shared" si="18"/>
        <v>46</v>
      </c>
      <c r="J45" s="14">
        <f t="shared" si="19"/>
        <v>92</v>
      </c>
      <c r="K45" s="15" t="s">
        <v>284</v>
      </c>
    </row>
    <row r="46" spans="1:11" ht="18.95" customHeight="1" x14ac:dyDescent="0.2">
      <c r="A46" s="13" t="s">
        <v>1528</v>
      </c>
      <c r="B46" s="14">
        <f t="shared" ref="B46:J46" si="20">SUM(B25:B45,B9:B24)</f>
        <v>128625</v>
      </c>
      <c r="C46" s="14">
        <f t="shared" si="20"/>
        <v>166239</v>
      </c>
      <c r="D46" s="14">
        <f t="shared" si="20"/>
        <v>294864</v>
      </c>
      <c r="E46" s="14">
        <f t="shared" si="20"/>
        <v>19</v>
      </c>
      <c r="F46" s="14">
        <f t="shared" si="20"/>
        <v>55</v>
      </c>
      <c r="G46" s="14">
        <f t="shared" si="20"/>
        <v>74</v>
      </c>
      <c r="H46" s="14">
        <f t="shared" si="20"/>
        <v>128644</v>
      </c>
      <c r="I46" s="14">
        <f t="shared" si="20"/>
        <v>166294</v>
      </c>
      <c r="J46" s="14">
        <f t="shared" si="20"/>
        <v>294938</v>
      </c>
      <c r="K46" s="15" t="s">
        <v>1529</v>
      </c>
    </row>
    <row r="47" spans="1:11" ht="18.95" customHeight="1" x14ac:dyDescent="0.2">
      <c r="A47" s="13" t="s">
        <v>214</v>
      </c>
      <c r="B47" s="14">
        <v>4489</v>
      </c>
      <c r="C47" s="14">
        <v>2857</v>
      </c>
      <c r="D47" s="14">
        <f t="shared" si="15"/>
        <v>7346</v>
      </c>
      <c r="E47" s="14">
        <v>1</v>
      </c>
      <c r="F47" s="14">
        <v>0</v>
      </c>
      <c r="G47" s="14">
        <f t="shared" si="16"/>
        <v>1</v>
      </c>
      <c r="H47" s="14">
        <f t="shared" si="17"/>
        <v>4490</v>
      </c>
      <c r="I47" s="14">
        <f t="shared" si="18"/>
        <v>2857</v>
      </c>
      <c r="J47" s="14">
        <f t="shared" si="19"/>
        <v>7347</v>
      </c>
      <c r="K47" s="15" t="s">
        <v>350</v>
      </c>
    </row>
    <row r="48" spans="1:11" ht="18.95" customHeight="1" x14ac:dyDescent="0.2">
      <c r="A48" s="13" t="s">
        <v>215</v>
      </c>
      <c r="B48" s="14">
        <v>12504</v>
      </c>
      <c r="C48" s="14">
        <v>10336</v>
      </c>
      <c r="D48" s="14">
        <f t="shared" si="15"/>
        <v>22840</v>
      </c>
      <c r="E48" s="14">
        <v>7</v>
      </c>
      <c r="F48" s="14">
        <v>8</v>
      </c>
      <c r="G48" s="14">
        <f t="shared" si="16"/>
        <v>15</v>
      </c>
      <c r="H48" s="14">
        <f t="shared" si="17"/>
        <v>12511</v>
      </c>
      <c r="I48" s="14">
        <f t="shared" si="18"/>
        <v>10344</v>
      </c>
      <c r="J48" s="14">
        <f t="shared" si="19"/>
        <v>22855</v>
      </c>
      <c r="K48" s="15" t="s">
        <v>352</v>
      </c>
    </row>
    <row r="49" spans="1:11" ht="18.95" customHeight="1" x14ac:dyDescent="0.2">
      <c r="A49" s="13" t="s">
        <v>216</v>
      </c>
      <c r="B49" s="14">
        <v>8670</v>
      </c>
      <c r="C49" s="14">
        <v>7182</v>
      </c>
      <c r="D49" s="14">
        <f t="shared" si="15"/>
        <v>15852</v>
      </c>
      <c r="E49" s="14">
        <v>0</v>
      </c>
      <c r="F49" s="14">
        <v>0</v>
      </c>
      <c r="G49" s="14">
        <f t="shared" si="16"/>
        <v>0</v>
      </c>
      <c r="H49" s="14">
        <f t="shared" si="17"/>
        <v>8670</v>
      </c>
      <c r="I49" s="14">
        <f t="shared" si="18"/>
        <v>7182</v>
      </c>
      <c r="J49" s="14">
        <f t="shared" si="19"/>
        <v>15852</v>
      </c>
      <c r="K49" s="15" t="s">
        <v>351</v>
      </c>
    </row>
    <row r="50" spans="1:11" ht="18.95" customHeight="1" x14ac:dyDescent="0.2">
      <c r="A50" s="8" t="s">
        <v>217</v>
      </c>
      <c r="B50" s="7">
        <v>6881</v>
      </c>
      <c r="C50" s="7">
        <v>5806</v>
      </c>
      <c r="D50" s="7">
        <f t="shared" si="15"/>
        <v>12687</v>
      </c>
      <c r="E50" s="7">
        <v>0</v>
      </c>
      <c r="F50" s="7">
        <v>0</v>
      </c>
      <c r="G50" s="7">
        <f t="shared" si="16"/>
        <v>0</v>
      </c>
      <c r="H50" s="7">
        <f t="shared" si="17"/>
        <v>6881</v>
      </c>
      <c r="I50" s="7">
        <f t="shared" si="18"/>
        <v>5806</v>
      </c>
      <c r="J50" s="7">
        <f t="shared" si="19"/>
        <v>12687</v>
      </c>
      <c r="K50" s="9" t="s">
        <v>353</v>
      </c>
    </row>
    <row r="51" spans="1:11" ht="18.95" customHeight="1" x14ac:dyDescent="0.2">
      <c r="A51" s="13" t="s">
        <v>218</v>
      </c>
      <c r="B51" s="67">
        <v>48037</v>
      </c>
      <c r="C51" s="67">
        <v>29484</v>
      </c>
      <c r="D51" s="67">
        <f t="shared" si="15"/>
        <v>77521</v>
      </c>
      <c r="E51" s="67">
        <v>18</v>
      </c>
      <c r="F51" s="67">
        <v>18</v>
      </c>
      <c r="G51" s="67">
        <f t="shared" si="16"/>
        <v>36</v>
      </c>
      <c r="H51" s="67">
        <f t="shared" si="17"/>
        <v>48055</v>
      </c>
      <c r="I51" s="67">
        <f t="shared" si="18"/>
        <v>29502</v>
      </c>
      <c r="J51" s="67">
        <f t="shared" si="19"/>
        <v>77557</v>
      </c>
      <c r="K51" s="15" t="s">
        <v>219</v>
      </c>
    </row>
    <row r="52" spans="1:11" ht="18.95" customHeight="1" x14ac:dyDescent="0.2">
      <c r="A52" s="13" t="s">
        <v>56</v>
      </c>
      <c r="B52" s="67">
        <f>SUM(B46,B47:B51)</f>
        <v>209206</v>
      </c>
      <c r="C52" s="67">
        <f t="shared" ref="C52:J52" si="21">SUM(C46,C47:C51)</f>
        <v>221904</v>
      </c>
      <c r="D52" s="67">
        <f t="shared" si="21"/>
        <v>431110</v>
      </c>
      <c r="E52" s="67">
        <f t="shared" si="21"/>
        <v>45</v>
      </c>
      <c r="F52" s="67">
        <f t="shared" si="21"/>
        <v>81</v>
      </c>
      <c r="G52" s="67">
        <f t="shared" si="21"/>
        <v>126</v>
      </c>
      <c r="H52" s="67">
        <f t="shared" si="21"/>
        <v>209251</v>
      </c>
      <c r="I52" s="67">
        <f t="shared" si="21"/>
        <v>221985</v>
      </c>
      <c r="J52" s="67">
        <f t="shared" si="21"/>
        <v>431236</v>
      </c>
      <c r="K52" s="15" t="s">
        <v>57</v>
      </c>
    </row>
    <row r="53" spans="1:11" ht="18.95" customHeight="1" x14ac:dyDescent="0.2">
      <c r="A53" s="13" t="s">
        <v>58</v>
      </c>
      <c r="B53" s="67"/>
      <c r="C53" s="67"/>
      <c r="D53" s="67"/>
      <c r="E53" s="67"/>
      <c r="F53" s="67"/>
      <c r="G53" s="67"/>
      <c r="H53" s="67"/>
      <c r="I53" s="67"/>
      <c r="J53" s="67"/>
      <c r="K53" s="15" t="s">
        <v>59</v>
      </c>
    </row>
    <row r="54" spans="1:11" ht="18.95" customHeight="1" x14ac:dyDescent="0.2">
      <c r="A54" s="13" t="s">
        <v>158</v>
      </c>
      <c r="B54" s="67">
        <v>7057</v>
      </c>
      <c r="C54" s="67">
        <v>6102</v>
      </c>
      <c r="D54" s="67">
        <f>SUM(B54:C54)</f>
        <v>13159</v>
      </c>
      <c r="E54" s="67">
        <v>8</v>
      </c>
      <c r="F54" s="67">
        <v>8</v>
      </c>
      <c r="G54" s="67">
        <f>SUM(E54:F54)</f>
        <v>16</v>
      </c>
      <c r="H54" s="67">
        <f>SUM(E54,B54)</f>
        <v>7065</v>
      </c>
      <c r="I54" s="67">
        <f>SUM(F54,C54)</f>
        <v>6110</v>
      </c>
      <c r="J54" s="67">
        <f>SUM(H54:I54)</f>
        <v>13175</v>
      </c>
      <c r="K54" s="15" t="s">
        <v>159</v>
      </c>
    </row>
    <row r="55" spans="1:11" ht="18.95" customHeight="1" x14ac:dyDescent="0.2">
      <c r="A55" s="13" t="s">
        <v>160</v>
      </c>
      <c r="B55" s="67">
        <v>5356</v>
      </c>
      <c r="C55" s="67">
        <v>3885</v>
      </c>
      <c r="D55" s="67">
        <f t="shared" ref="D55:D70" si="22">SUM(B55:C55)</f>
        <v>9241</v>
      </c>
      <c r="E55" s="67">
        <v>0</v>
      </c>
      <c r="F55" s="67">
        <v>1</v>
      </c>
      <c r="G55" s="67">
        <f t="shared" ref="G55:G70" si="23">SUM(E55:F55)</f>
        <v>1</v>
      </c>
      <c r="H55" s="67">
        <f t="shared" ref="H55:H70" si="24">SUM(E55,B55)</f>
        <v>5356</v>
      </c>
      <c r="I55" s="67">
        <f t="shared" ref="I55:I70" si="25">SUM(F55,C55)</f>
        <v>3886</v>
      </c>
      <c r="J55" s="67">
        <f t="shared" ref="J55:J70" si="26">SUM(H55:I55)</f>
        <v>9242</v>
      </c>
      <c r="K55" s="15" t="s">
        <v>161</v>
      </c>
    </row>
    <row r="56" spans="1:11" ht="18.95" customHeight="1" x14ac:dyDescent="0.2">
      <c r="A56" s="13" t="s">
        <v>162</v>
      </c>
      <c r="B56" s="67">
        <v>10</v>
      </c>
      <c r="C56" s="67">
        <v>3</v>
      </c>
      <c r="D56" s="67">
        <f t="shared" si="22"/>
        <v>13</v>
      </c>
      <c r="E56" s="67">
        <v>0</v>
      </c>
      <c r="F56" s="67">
        <v>0</v>
      </c>
      <c r="G56" s="67">
        <f t="shared" si="23"/>
        <v>0</v>
      </c>
      <c r="H56" s="67">
        <f t="shared" si="24"/>
        <v>10</v>
      </c>
      <c r="I56" s="67">
        <f t="shared" si="25"/>
        <v>3</v>
      </c>
      <c r="J56" s="67">
        <f t="shared" si="26"/>
        <v>13</v>
      </c>
      <c r="K56" s="15" t="s">
        <v>337</v>
      </c>
    </row>
    <row r="57" spans="1:11" ht="18.95" customHeight="1" x14ac:dyDescent="0.2">
      <c r="A57" s="13" t="s">
        <v>166</v>
      </c>
      <c r="B57" s="67">
        <v>2907</v>
      </c>
      <c r="C57" s="67">
        <v>2246</v>
      </c>
      <c r="D57" s="67">
        <f t="shared" si="22"/>
        <v>5153</v>
      </c>
      <c r="E57" s="67">
        <v>2</v>
      </c>
      <c r="F57" s="67">
        <v>4</v>
      </c>
      <c r="G57" s="67">
        <f t="shared" si="23"/>
        <v>6</v>
      </c>
      <c r="H57" s="67">
        <f t="shared" si="24"/>
        <v>2909</v>
      </c>
      <c r="I57" s="67">
        <f t="shared" si="25"/>
        <v>2250</v>
      </c>
      <c r="J57" s="67">
        <f t="shared" si="26"/>
        <v>5159</v>
      </c>
      <c r="K57" s="15" t="s">
        <v>167</v>
      </c>
    </row>
    <row r="58" spans="1:11" ht="18.95" customHeight="1" x14ac:dyDescent="0.2">
      <c r="A58" s="13" t="s">
        <v>168</v>
      </c>
      <c r="B58" s="67" t="s">
        <v>169</v>
      </c>
      <c r="C58" s="67" t="s">
        <v>169</v>
      </c>
      <c r="D58" s="67" t="s">
        <v>169</v>
      </c>
      <c r="E58" s="67" t="s">
        <v>169</v>
      </c>
      <c r="F58" s="67" t="s">
        <v>169</v>
      </c>
      <c r="G58" s="67" t="s">
        <v>169</v>
      </c>
      <c r="H58" s="67" t="s">
        <v>169</v>
      </c>
      <c r="I58" s="67" t="s">
        <v>169</v>
      </c>
      <c r="J58" s="67" t="s">
        <v>169</v>
      </c>
      <c r="K58" s="15" t="s">
        <v>341</v>
      </c>
    </row>
    <row r="59" spans="1:11" ht="18.95" customHeight="1" x14ac:dyDescent="0.2">
      <c r="A59" s="13" t="s">
        <v>175</v>
      </c>
      <c r="B59" s="67">
        <v>3431</v>
      </c>
      <c r="C59" s="67">
        <v>1541</v>
      </c>
      <c r="D59" s="67">
        <f t="shared" si="22"/>
        <v>4972</v>
      </c>
      <c r="E59" s="67">
        <v>0</v>
      </c>
      <c r="F59" s="67">
        <v>0</v>
      </c>
      <c r="G59" s="67">
        <f t="shared" si="23"/>
        <v>0</v>
      </c>
      <c r="H59" s="67">
        <f t="shared" si="24"/>
        <v>3431</v>
      </c>
      <c r="I59" s="67">
        <f t="shared" si="25"/>
        <v>1541</v>
      </c>
      <c r="J59" s="67">
        <f t="shared" si="26"/>
        <v>4972</v>
      </c>
      <c r="K59" s="15" t="s">
        <v>340</v>
      </c>
    </row>
    <row r="60" spans="1:11" ht="18.95" customHeight="1" x14ac:dyDescent="0.2">
      <c r="A60" s="13" t="s">
        <v>177</v>
      </c>
      <c r="B60" s="14">
        <v>2464</v>
      </c>
      <c r="C60" s="14">
        <v>1493</v>
      </c>
      <c r="D60" s="14">
        <f t="shared" si="22"/>
        <v>3957</v>
      </c>
      <c r="E60" s="14">
        <v>7</v>
      </c>
      <c r="F60" s="14">
        <v>0</v>
      </c>
      <c r="G60" s="14">
        <f t="shared" si="23"/>
        <v>7</v>
      </c>
      <c r="H60" s="14">
        <f t="shared" si="24"/>
        <v>2471</v>
      </c>
      <c r="I60" s="14">
        <f t="shared" si="25"/>
        <v>1493</v>
      </c>
      <c r="J60" s="14">
        <f t="shared" si="26"/>
        <v>3964</v>
      </c>
      <c r="K60" s="15" t="s">
        <v>342</v>
      </c>
    </row>
    <row r="61" spans="1:11" ht="18.95" customHeight="1" x14ac:dyDescent="0.2">
      <c r="A61" s="13" t="s">
        <v>181</v>
      </c>
      <c r="B61" s="14">
        <v>3849</v>
      </c>
      <c r="C61" s="14">
        <v>1398</v>
      </c>
      <c r="D61" s="14">
        <f t="shared" si="22"/>
        <v>5247</v>
      </c>
      <c r="E61" s="14">
        <v>2</v>
      </c>
      <c r="F61" s="14">
        <v>0</v>
      </c>
      <c r="G61" s="14">
        <f t="shared" si="23"/>
        <v>2</v>
      </c>
      <c r="H61" s="14">
        <f t="shared" si="24"/>
        <v>3851</v>
      </c>
      <c r="I61" s="14">
        <f t="shared" si="25"/>
        <v>1398</v>
      </c>
      <c r="J61" s="14">
        <f t="shared" si="26"/>
        <v>5249</v>
      </c>
      <c r="K61" s="15" t="s">
        <v>182</v>
      </c>
    </row>
    <row r="62" spans="1:11" ht="18.95" customHeight="1" x14ac:dyDescent="0.2">
      <c r="A62" s="13" t="s">
        <v>183</v>
      </c>
      <c r="B62" s="14">
        <v>807</v>
      </c>
      <c r="C62" s="14">
        <v>528</v>
      </c>
      <c r="D62" s="14">
        <f t="shared" si="22"/>
        <v>1335</v>
      </c>
      <c r="E62" s="14">
        <v>0</v>
      </c>
      <c r="F62" s="14">
        <v>0</v>
      </c>
      <c r="G62" s="14">
        <f t="shared" si="23"/>
        <v>0</v>
      </c>
      <c r="H62" s="14">
        <f t="shared" si="24"/>
        <v>807</v>
      </c>
      <c r="I62" s="14">
        <f t="shared" si="25"/>
        <v>528</v>
      </c>
      <c r="J62" s="14">
        <f t="shared" si="26"/>
        <v>1335</v>
      </c>
      <c r="K62" s="15" t="s">
        <v>184</v>
      </c>
    </row>
    <row r="63" spans="1:11" ht="18.95" customHeight="1" x14ac:dyDescent="0.2">
      <c r="A63" s="13" t="s">
        <v>185</v>
      </c>
      <c r="B63" s="14">
        <v>2627</v>
      </c>
      <c r="C63" s="14">
        <v>1589</v>
      </c>
      <c r="D63" s="14">
        <f t="shared" si="22"/>
        <v>4216</v>
      </c>
      <c r="E63" s="14">
        <v>0</v>
      </c>
      <c r="F63" s="14">
        <v>0</v>
      </c>
      <c r="G63" s="14">
        <f t="shared" si="23"/>
        <v>0</v>
      </c>
      <c r="H63" s="14">
        <f t="shared" si="24"/>
        <v>2627</v>
      </c>
      <c r="I63" s="14">
        <f t="shared" si="25"/>
        <v>1589</v>
      </c>
      <c r="J63" s="14">
        <f t="shared" si="26"/>
        <v>4216</v>
      </c>
      <c r="K63" s="15" t="s">
        <v>186</v>
      </c>
    </row>
    <row r="64" spans="1:11" ht="18.95" customHeight="1" x14ac:dyDescent="0.2">
      <c r="A64" s="13" t="s">
        <v>187</v>
      </c>
      <c r="B64" s="14">
        <v>525</v>
      </c>
      <c r="C64" s="14">
        <v>199</v>
      </c>
      <c r="D64" s="14">
        <f t="shared" si="22"/>
        <v>724</v>
      </c>
      <c r="E64" s="14">
        <v>0</v>
      </c>
      <c r="F64" s="14">
        <v>0</v>
      </c>
      <c r="G64" s="14">
        <f t="shared" si="23"/>
        <v>0</v>
      </c>
      <c r="H64" s="14">
        <f t="shared" si="24"/>
        <v>525</v>
      </c>
      <c r="I64" s="14">
        <f t="shared" si="25"/>
        <v>199</v>
      </c>
      <c r="J64" s="14">
        <f t="shared" si="26"/>
        <v>724</v>
      </c>
      <c r="K64" s="15" t="s">
        <v>188</v>
      </c>
    </row>
    <row r="65" spans="1:11" ht="18.95" customHeight="1" x14ac:dyDescent="0.2">
      <c r="A65" s="13" t="s">
        <v>220</v>
      </c>
      <c r="B65" s="14">
        <v>161</v>
      </c>
      <c r="C65" s="14">
        <v>41</v>
      </c>
      <c r="D65" s="14">
        <f t="shared" si="22"/>
        <v>202</v>
      </c>
      <c r="E65" s="14">
        <v>0</v>
      </c>
      <c r="F65" s="14">
        <v>0</v>
      </c>
      <c r="G65" s="14">
        <f t="shared" si="23"/>
        <v>0</v>
      </c>
      <c r="H65" s="14">
        <f t="shared" si="24"/>
        <v>161</v>
      </c>
      <c r="I65" s="14">
        <f t="shared" si="25"/>
        <v>41</v>
      </c>
      <c r="J65" s="14">
        <f t="shared" si="26"/>
        <v>202</v>
      </c>
      <c r="K65" s="15" t="s">
        <v>266</v>
      </c>
    </row>
    <row r="66" spans="1:11" ht="18.95" customHeight="1" x14ac:dyDescent="0.2">
      <c r="A66" s="13" t="s">
        <v>190</v>
      </c>
      <c r="B66" s="14">
        <v>3171</v>
      </c>
      <c r="C66" s="14">
        <v>1781</v>
      </c>
      <c r="D66" s="14">
        <f t="shared" si="22"/>
        <v>4952</v>
      </c>
      <c r="E66" s="14">
        <v>0</v>
      </c>
      <c r="F66" s="14">
        <v>0</v>
      </c>
      <c r="G66" s="14">
        <f t="shared" si="23"/>
        <v>0</v>
      </c>
      <c r="H66" s="14">
        <f t="shared" si="24"/>
        <v>3171</v>
      </c>
      <c r="I66" s="14">
        <f t="shared" si="25"/>
        <v>1781</v>
      </c>
      <c r="J66" s="14">
        <f t="shared" si="26"/>
        <v>4952</v>
      </c>
      <c r="K66" s="15" t="s">
        <v>191</v>
      </c>
    </row>
    <row r="67" spans="1:11" ht="18.95" customHeight="1" x14ac:dyDescent="0.2">
      <c r="A67" s="13" t="s">
        <v>193</v>
      </c>
      <c r="B67" s="14">
        <v>2263</v>
      </c>
      <c r="C67" s="14">
        <v>1372</v>
      </c>
      <c r="D67" s="14">
        <f t="shared" si="22"/>
        <v>3635</v>
      </c>
      <c r="E67" s="14">
        <v>0</v>
      </c>
      <c r="F67" s="14">
        <v>0</v>
      </c>
      <c r="G67" s="14">
        <f t="shared" si="23"/>
        <v>0</v>
      </c>
      <c r="H67" s="14">
        <f t="shared" si="24"/>
        <v>2263</v>
      </c>
      <c r="I67" s="14">
        <f t="shared" si="25"/>
        <v>1372</v>
      </c>
      <c r="J67" s="14">
        <f t="shared" si="26"/>
        <v>3635</v>
      </c>
      <c r="K67" s="15" t="s">
        <v>194</v>
      </c>
    </row>
    <row r="68" spans="1:11" ht="18.95" customHeight="1" x14ac:dyDescent="0.2">
      <c r="A68" s="13" t="s">
        <v>195</v>
      </c>
      <c r="B68" s="14">
        <v>2624</v>
      </c>
      <c r="C68" s="14">
        <v>2216</v>
      </c>
      <c r="D68" s="14">
        <f t="shared" si="22"/>
        <v>4840</v>
      </c>
      <c r="E68" s="14">
        <v>0</v>
      </c>
      <c r="F68" s="14">
        <v>0</v>
      </c>
      <c r="G68" s="14">
        <f t="shared" si="23"/>
        <v>0</v>
      </c>
      <c r="H68" s="14">
        <f t="shared" si="24"/>
        <v>2624</v>
      </c>
      <c r="I68" s="14">
        <f t="shared" si="25"/>
        <v>2216</v>
      </c>
      <c r="J68" s="14">
        <f t="shared" si="26"/>
        <v>4840</v>
      </c>
      <c r="K68" s="15" t="s">
        <v>196</v>
      </c>
    </row>
    <row r="69" spans="1:11" ht="18.95" customHeight="1" x14ac:dyDescent="0.2">
      <c r="A69" s="13" t="s">
        <v>197</v>
      </c>
      <c r="B69" s="14">
        <v>2761</v>
      </c>
      <c r="C69" s="14">
        <v>1375</v>
      </c>
      <c r="D69" s="14">
        <f t="shared" si="22"/>
        <v>4136</v>
      </c>
      <c r="E69" s="14">
        <v>0</v>
      </c>
      <c r="F69" s="14">
        <v>0</v>
      </c>
      <c r="G69" s="14">
        <f t="shared" si="23"/>
        <v>0</v>
      </c>
      <c r="H69" s="14">
        <f t="shared" si="24"/>
        <v>2761</v>
      </c>
      <c r="I69" s="14">
        <f t="shared" si="25"/>
        <v>1375</v>
      </c>
      <c r="J69" s="14">
        <f t="shared" si="26"/>
        <v>4136</v>
      </c>
      <c r="K69" s="15" t="s">
        <v>198</v>
      </c>
    </row>
    <row r="70" spans="1:11" ht="18.95" customHeight="1" thickBot="1" x14ac:dyDescent="0.25">
      <c r="A70" s="22" t="s">
        <v>199</v>
      </c>
      <c r="B70" s="23">
        <v>910</v>
      </c>
      <c r="C70" s="23">
        <v>647</v>
      </c>
      <c r="D70" s="23">
        <f t="shared" si="22"/>
        <v>1557</v>
      </c>
      <c r="E70" s="23">
        <v>0</v>
      </c>
      <c r="F70" s="23">
        <v>0</v>
      </c>
      <c r="G70" s="23">
        <f t="shared" si="23"/>
        <v>0</v>
      </c>
      <c r="H70" s="23">
        <f t="shared" si="24"/>
        <v>910</v>
      </c>
      <c r="I70" s="23">
        <f t="shared" si="25"/>
        <v>647</v>
      </c>
      <c r="J70" s="23">
        <f t="shared" si="26"/>
        <v>1557</v>
      </c>
      <c r="K70" s="24" t="s">
        <v>200</v>
      </c>
    </row>
    <row r="71" spans="1:11" ht="15.75" customHeight="1" thickTop="1" x14ac:dyDescent="0.2"/>
    <row r="72" spans="1:11" ht="15.75" customHeight="1" x14ac:dyDescent="0.2"/>
    <row r="73" spans="1:11" s="76" customFormat="1" ht="15.75" customHeight="1" x14ac:dyDescent="0.2"/>
    <row r="74" spans="1:11" ht="15.75" customHeight="1" x14ac:dyDescent="0.2"/>
    <row r="75" spans="1:11" s="76" customFormat="1" ht="15.75" customHeight="1" x14ac:dyDescent="0.2"/>
    <row r="76" spans="1:11" ht="15.75" customHeight="1" x14ac:dyDescent="0.2"/>
    <row r="77" spans="1:11" ht="15.75" customHeight="1" x14ac:dyDescent="0.2"/>
    <row r="78" spans="1:11" ht="15.75" customHeight="1" x14ac:dyDescent="0.2"/>
    <row r="79" spans="1:11" ht="22.5" customHeight="1" thickBot="1" x14ac:dyDescent="0.3">
      <c r="A79" s="4" t="s">
        <v>252</v>
      </c>
      <c r="K79" s="3" t="s">
        <v>253</v>
      </c>
    </row>
    <row r="80" spans="1:11" ht="21" customHeight="1" thickTop="1" x14ac:dyDescent="0.25">
      <c r="A80" s="111" t="s">
        <v>150</v>
      </c>
      <c r="B80" s="110" t="s">
        <v>1</v>
      </c>
      <c r="C80" s="110"/>
      <c r="D80" s="110"/>
      <c r="E80" s="110" t="s">
        <v>2</v>
      </c>
      <c r="F80" s="110"/>
      <c r="G80" s="110"/>
      <c r="H80" s="110" t="s">
        <v>3</v>
      </c>
      <c r="I80" s="110"/>
      <c r="J80" s="110"/>
      <c r="K80" s="111" t="s">
        <v>157</v>
      </c>
    </row>
    <row r="81" spans="1:11" ht="21" customHeight="1" x14ac:dyDescent="0.25">
      <c r="A81" s="112"/>
      <c r="B81" s="109" t="s">
        <v>5</v>
      </c>
      <c r="C81" s="109"/>
      <c r="D81" s="109"/>
      <c r="E81" s="109" t="s">
        <v>6</v>
      </c>
      <c r="F81" s="109"/>
      <c r="G81" s="109"/>
      <c r="H81" s="109" t="s">
        <v>7</v>
      </c>
      <c r="I81" s="109"/>
      <c r="J81" s="109"/>
      <c r="K81" s="112"/>
    </row>
    <row r="82" spans="1:11" ht="21" customHeight="1" x14ac:dyDescent="0.25">
      <c r="A82" s="112"/>
      <c r="B82" s="5" t="s">
        <v>8</v>
      </c>
      <c r="C82" s="5" t="s">
        <v>9</v>
      </c>
      <c r="D82" s="5" t="s">
        <v>10</v>
      </c>
      <c r="E82" s="5" t="s">
        <v>8</v>
      </c>
      <c r="F82" s="5" t="s">
        <v>9</v>
      </c>
      <c r="G82" s="5" t="s">
        <v>10</v>
      </c>
      <c r="H82" s="5" t="s">
        <v>8</v>
      </c>
      <c r="I82" s="5" t="s">
        <v>9</v>
      </c>
      <c r="J82" s="5" t="s">
        <v>10</v>
      </c>
      <c r="K82" s="112"/>
    </row>
    <row r="83" spans="1:11" ht="21" customHeight="1" thickBot="1" x14ac:dyDescent="0.3">
      <c r="A83" s="113"/>
      <c r="B83" s="6" t="s">
        <v>11</v>
      </c>
      <c r="C83" s="6" t="s">
        <v>12</v>
      </c>
      <c r="D83" s="6" t="s">
        <v>7</v>
      </c>
      <c r="E83" s="6" t="s">
        <v>11</v>
      </c>
      <c r="F83" s="6" t="s">
        <v>12</v>
      </c>
      <c r="G83" s="6" t="s">
        <v>7</v>
      </c>
      <c r="H83" s="6" t="s">
        <v>11</v>
      </c>
      <c r="I83" s="6" t="s">
        <v>12</v>
      </c>
      <c r="J83" s="6" t="s">
        <v>7</v>
      </c>
      <c r="K83" s="113"/>
    </row>
    <row r="84" spans="1:11" ht="26.25" customHeight="1" x14ac:dyDescent="0.2">
      <c r="A84" s="8" t="s">
        <v>201</v>
      </c>
      <c r="B84" s="7">
        <v>5428</v>
      </c>
      <c r="C84" s="7">
        <v>3147</v>
      </c>
      <c r="D84" s="7">
        <f>SUM(B84:C84)</f>
        <v>8575</v>
      </c>
      <c r="E84" s="7">
        <v>1</v>
      </c>
      <c r="F84" s="7">
        <v>0</v>
      </c>
      <c r="G84" s="7">
        <f>SUM(E84:F84)</f>
        <v>1</v>
      </c>
      <c r="H84" s="7">
        <f>SUM(E84,B84)</f>
        <v>5429</v>
      </c>
      <c r="I84" s="7">
        <f>SUM(F84,C84)</f>
        <v>3147</v>
      </c>
      <c r="J84" s="7">
        <f>SUM(H84:I84)</f>
        <v>8576</v>
      </c>
      <c r="K84" s="9" t="s">
        <v>202</v>
      </c>
    </row>
    <row r="85" spans="1:11" ht="26.25" customHeight="1" x14ac:dyDescent="0.2">
      <c r="A85" s="13" t="s">
        <v>203</v>
      </c>
      <c r="B85" s="14">
        <v>2902</v>
      </c>
      <c r="C85" s="14">
        <v>1128</v>
      </c>
      <c r="D85" s="14">
        <f t="shared" ref="D85:D94" si="27">SUM(B85:C85)</f>
        <v>4030</v>
      </c>
      <c r="E85" s="14">
        <v>0</v>
      </c>
      <c r="F85" s="14">
        <v>0</v>
      </c>
      <c r="G85" s="14">
        <f t="shared" ref="G85:G93" si="28">SUM(E85:F85)</f>
        <v>0</v>
      </c>
      <c r="H85" s="14">
        <f t="shared" ref="H85:H93" si="29">SUM(E85,B85)</f>
        <v>2902</v>
      </c>
      <c r="I85" s="14">
        <f t="shared" ref="I85:I93" si="30">SUM(F85,C85)</f>
        <v>1128</v>
      </c>
      <c r="J85" s="14">
        <f t="shared" ref="J85:J93" si="31">SUM(H85:I85)</f>
        <v>4030</v>
      </c>
      <c r="K85" s="15" t="s">
        <v>204</v>
      </c>
    </row>
    <row r="86" spans="1:11" ht="26.25" customHeight="1" x14ac:dyDescent="0.2">
      <c r="A86" s="13" t="s">
        <v>206</v>
      </c>
      <c r="B86" s="14">
        <v>1544</v>
      </c>
      <c r="C86" s="14">
        <v>948</v>
      </c>
      <c r="D86" s="14">
        <f t="shared" si="27"/>
        <v>2492</v>
      </c>
      <c r="E86" s="14">
        <v>0</v>
      </c>
      <c r="F86" s="14">
        <v>0</v>
      </c>
      <c r="G86" s="14">
        <f t="shared" si="28"/>
        <v>0</v>
      </c>
      <c r="H86" s="14">
        <f t="shared" si="29"/>
        <v>1544</v>
      </c>
      <c r="I86" s="14">
        <f t="shared" si="30"/>
        <v>948</v>
      </c>
      <c r="J86" s="14">
        <f t="shared" si="31"/>
        <v>2492</v>
      </c>
      <c r="K86" s="15" t="s">
        <v>207</v>
      </c>
    </row>
    <row r="87" spans="1:11" ht="26.25" customHeight="1" x14ac:dyDescent="0.2">
      <c r="A87" s="13" t="s">
        <v>208</v>
      </c>
      <c r="B87" s="14">
        <v>1585</v>
      </c>
      <c r="C87" s="14">
        <v>859</v>
      </c>
      <c r="D87" s="14">
        <f t="shared" si="27"/>
        <v>2444</v>
      </c>
      <c r="E87" s="14">
        <v>0</v>
      </c>
      <c r="F87" s="14">
        <v>0</v>
      </c>
      <c r="G87" s="14">
        <f t="shared" si="28"/>
        <v>0</v>
      </c>
      <c r="H87" s="14">
        <f t="shared" si="29"/>
        <v>1585</v>
      </c>
      <c r="I87" s="14">
        <f t="shared" si="30"/>
        <v>859</v>
      </c>
      <c r="J87" s="14">
        <f t="shared" si="31"/>
        <v>2444</v>
      </c>
      <c r="K87" s="15" t="s">
        <v>209</v>
      </c>
    </row>
    <row r="88" spans="1:11" ht="26.25" customHeight="1" x14ac:dyDescent="0.2">
      <c r="A88" s="13" t="s">
        <v>1442</v>
      </c>
      <c r="B88" s="14">
        <f t="shared" ref="B88:J88" si="32">SUM(B84:B87,B54:B70)</f>
        <v>52382</v>
      </c>
      <c r="C88" s="14">
        <f t="shared" si="32"/>
        <v>32498</v>
      </c>
      <c r="D88" s="14">
        <f t="shared" si="32"/>
        <v>84880</v>
      </c>
      <c r="E88" s="14">
        <f t="shared" si="32"/>
        <v>20</v>
      </c>
      <c r="F88" s="14">
        <f t="shared" si="32"/>
        <v>13</v>
      </c>
      <c r="G88" s="14">
        <f t="shared" si="32"/>
        <v>33</v>
      </c>
      <c r="H88" s="14">
        <f t="shared" si="32"/>
        <v>52402</v>
      </c>
      <c r="I88" s="14">
        <f t="shared" si="32"/>
        <v>32511</v>
      </c>
      <c r="J88" s="14">
        <f t="shared" si="32"/>
        <v>84913</v>
      </c>
      <c r="K88" s="15" t="s">
        <v>1443</v>
      </c>
    </row>
    <row r="89" spans="1:11" ht="26.25" customHeight="1" x14ac:dyDescent="0.2">
      <c r="A89" s="13" t="s">
        <v>214</v>
      </c>
      <c r="B89" s="14">
        <v>768</v>
      </c>
      <c r="C89" s="14">
        <v>251</v>
      </c>
      <c r="D89" s="14">
        <f t="shared" si="27"/>
        <v>1019</v>
      </c>
      <c r="E89" s="14">
        <v>0</v>
      </c>
      <c r="F89" s="14">
        <v>0</v>
      </c>
      <c r="G89" s="14">
        <f t="shared" si="28"/>
        <v>0</v>
      </c>
      <c r="H89" s="14">
        <f t="shared" si="29"/>
        <v>768</v>
      </c>
      <c r="I89" s="14">
        <f t="shared" si="30"/>
        <v>251</v>
      </c>
      <c r="J89" s="14">
        <f t="shared" si="31"/>
        <v>1019</v>
      </c>
      <c r="K89" s="15" t="s">
        <v>350</v>
      </c>
    </row>
    <row r="90" spans="1:11" ht="26.25" customHeight="1" x14ac:dyDescent="0.2">
      <c r="A90" s="13" t="s">
        <v>215</v>
      </c>
      <c r="B90" s="14">
        <v>2844</v>
      </c>
      <c r="C90" s="14">
        <v>1609</v>
      </c>
      <c r="D90" s="14">
        <f t="shared" si="27"/>
        <v>4453</v>
      </c>
      <c r="E90" s="14">
        <v>1</v>
      </c>
      <c r="F90" s="14">
        <v>0</v>
      </c>
      <c r="G90" s="14">
        <f t="shared" si="28"/>
        <v>1</v>
      </c>
      <c r="H90" s="14">
        <f t="shared" si="29"/>
        <v>2845</v>
      </c>
      <c r="I90" s="14">
        <f t="shared" si="30"/>
        <v>1609</v>
      </c>
      <c r="J90" s="14">
        <f t="shared" si="31"/>
        <v>4454</v>
      </c>
      <c r="K90" s="15" t="s">
        <v>352</v>
      </c>
    </row>
    <row r="91" spans="1:11" ht="26.25" customHeight="1" x14ac:dyDescent="0.2">
      <c r="A91" s="13" t="s">
        <v>216</v>
      </c>
      <c r="B91" s="14">
        <v>777</v>
      </c>
      <c r="C91" s="14">
        <v>176</v>
      </c>
      <c r="D91" s="14">
        <f t="shared" si="27"/>
        <v>953</v>
      </c>
      <c r="E91" s="14">
        <v>0</v>
      </c>
      <c r="F91" s="14">
        <v>0</v>
      </c>
      <c r="G91" s="14">
        <f t="shared" si="28"/>
        <v>0</v>
      </c>
      <c r="H91" s="14">
        <f t="shared" si="29"/>
        <v>777</v>
      </c>
      <c r="I91" s="14">
        <f t="shared" si="30"/>
        <v>176</v>
      </c>
      <c r="J91" s="14">
        <f t="shared" si="31"/>
        <v>953</v>
      </c>
      <c r="K91" s="15" t="s">
        <v>351</v>
      </c>
    </row>
    <row r="92" spans="1:11" ht="26.25" customHeight="1" x14ac:dyDescent="0.2">
      <c r="A92" s="13" t="s">
        <v>217</v>
      </c>
      <c r="B92" s="14">
        <v>1095</v>
      </c>
      <c r="C92" s="14">
        <v>335</v>
      </c>
      <c r="D92" s="14">
        <f t="shared" si="27"/>
        <v>1430</v>
      </c>
      <c r="E92" s="14">
        <v>0</v>
      </c>
      <c r="F92" s="14">
        <v>0</v>
      </c>
      <c r="G92" s="14">
        <f t="shared" si="28"/>
        <v>0</v>
      </c>
      <c r="H92" s="14">
        <f t="shared" si="29"/>
        <v>1095</v>
      </c>
      <c r="I92" s="14">
        <f t="shared" si="30"/>
        <v>335</v>
      </c>
      <c r="J92" s="14">
        <f t="shared" si="31"/>
        <v>1430</v>
      </c>
      <c r="K92" s="15" t="s">
        <v>353</v>
      </c>
    </row>
    <row r="93" spans="1:11" ht="26.25" customHeight="1" x14ac:dyDescent="0.2">
      <c r="A93" s="13" t="s">
        <v>218</v>
      </c>
      <c r="B93" s="14">
        <v>30368</v>
      </c>
      <c r="C93" s="14">
        <v>9739</v>
      </c>
      <c r="D93" s="14">
        <f t="shared" si="27"/>
        <v>40107</v>
      </c>
      <c r="E93" s="14">
        <v>5</v>
      </c>
      <c r="F93" s="14">
        <v>2</v>
      </c>
      <c r="G93" s="14">
        <f t="shared" si="28"/>
        <v>7</v>
      </c>
      <c r="H93" s="14">
        <f t="shared" si="29"/>
        <v>30373</v>
      </c>
      <c r="I93" s="14">
        <f t="shared" si="30"/>
        <v>9741</v>
      </c>
      <c r="J93" s="14">
        <f t="shared" si="31"/>
        <v>40114</v>
      </c>
      <c r="K93" s="15" t="s">
        <v>219</v>
      </c>
    </row>
    <row r="94" spans="1:11" ht="26.25" customHeight="1" thickBot="1" x14ac:dyDescent="0.25">
      <c r="A94" s="16" t="s">
        <v>61</v>
      </c>
      <c r="B94" s="17">
        <f>SUM(B89:B93,B88)</f>
        <v>88234</v>
      </c>
      <c r="C94" s="17">
        <f>SUM(C88,C89,C90,C91,C92,C93)</f>
        <v>44608</v>
      </c>
      <c r="D94" s="17">
        <f t="shared" si="27"/>
        <v>132842</v>
      </c>
      <c r="E94" s="17">
        <f>SUM(E88,E89,E90,E91,E92,E93)</f>
        <v>26</v>
      </c>
      <c r="F94" s="17">
        <f t="shared" ref="F94:G94" si="33">SUM(F88,F89,F90,F91,F92,F93)</f>
        <v>15</v>
      </c>
      <c r="G94" s="17">
        <f t="shared" si="33"/>
        <v>41</v>
      </c>
      <c r="H94" s="17">
        <f>SUM(H88,H89,H90,H91,H92,H93)</f>
        <v>88260</v>
      </c>
      <c r="I94" s="17">
        <f t="shared" ref="I94" si="34">SUM(I88,I89,I90,I91,I92,I93)</f>
        <v>44623</v>
      </c>
      <c r="J94" s="17">
        <f t="shared" ref="J94" si="35">SUM(J88,J89,J90,J91,J92,J93)</f>
        <v>132883</v>
      </c>
      <c r="K94" s="18" t="s">
        <v>105</v>
      </c>
    </row>
    <row r="95" spans="1:11" ht="24" customHeight="1" thickBot="1" x14ac:dyDescent="0.25">
      <c r="A95" s="19" t="s">
        <v>154</v>
      </c>
      <c r="B95" s="20">
        <f t="shared" ref="B95:J95" si="36">SUM(B94,B52)</f>
        <v>297440</v>
      </c>
      <c r="C95" s="20">
        <f t="shared" si="36"/>
        <v>266512</v>
      </c>
      <c r="D95" s="20">
        <f t="shared" si="36"/>
        <v>563952</v>
      </c>
      <c r="E95" s="20">
        <f t="shared" si="36"/>
        <v>71</v>
      </c>
      <c r="F95" s="20">
        <f t="shared" si="36"/>
        <v>96</v>
      </c>
      <c r="G95" s="20">
        <f t="shared" si="36"/>
        <v>167</v>
      </c>
      <c r="H95" s="20">
        <f t="shared" si="36"/>
        <v>297511</v>
      </c>
      <c r="I95" s="20">
        <f t="shared" si="36"/>
        <v>266608</v>
      </c>
      <c r="J95" s="20">
        <f t="shared" si="36"/>
        <v>564119</v>
      </c>
      <c r="K95" s="21" t="s">
        <v>7</v>
      </c>
    </row>
    <row r="96" spans="1:11" ht="15.75" customHeight="1" thickTop="1" x14ac:dyDescent="0.2"/>
    <row r="97" ht="15.75" customHeight="1" x14ac:dyDescent="0.2"/>
    <row r="98" s="76" customFormat="1" ht="15.75" customHeight="1" x14ac:dyDescent="0.2"/>
    <row r="99" s="76" customFormat="1" ht="15.75" customHeight="1" x14ac:dyDescent="0.2"/>
    <row r="100" s="76" customFormat="1" ht="15.75" customHeight="1" x14ac:dyDescent="0.2"/>
    <row r="101" s="76" customFormat="1" ht="15.75" customHeight="1" x14ac:dyDescent="0.2"/>
    <row r="102" s="76" customFormat="1" ht="15.75" customHeight="1" x14ac:dyDescent="0.2"/>
    <row r="103" s="76" customFormat="1" ht="15.75" customHeight="1" x14ac:dyDescent="0.2"/>
    <row r="104" s="76" customFormat="1" ht="15.75" customHeight="1" x14ac:dyDescent="0.2"/>
    <row r="105" s="92" customFormat="1" ht="15.75" customHeight="1" x14ac:dyDescent="0.2"/>
    <row r="106" s="92" customFormat="1" ht="15.75" customHeight="1" x14ac:dyDescent="0.2"/>
    <row r="107" s="92" customFormat="1" ht="15.75" customHeight="1" x14ac:dyDescent="0.2"/>
    <row r="108" s="92" customFormat="1" ht="15.75" customHeight="1" x14ac:dyDescent="0.2"/>
    <row r="109" s="92" customFormat="1" ht="15.75" customHeight="1" x14ac:dyDescent="0.2"/>
    <row r="110" s="92" customFormat="1" ht="15.75" customHeight="1" x14ac:dyDescent="0.2"/>
    <row r="111" s="92" customFormat="1" ht="15.75" customHeight="1" x14ac:dyDescent="0.2"/>
    <row r="112" s="92" customFormat="1" ht="15.75" customHeight="1" x14ac:dyDescent="0.2"/>
    <row r="113" spans="1:11" s="92" customFormat="1" ht="15.75" customHeight="1" x14ac:dyDescent="0.2"/>
    <row r="114" spans="1:11" s="92" customFormat="1" ht="15.75" customHeight="1" x14ac:dyDescent="0.2"/>
    <row r="115" spans="1:11" ht="26.25" customHeight="1" x14ac:dyDescent="0.25">
      <c r="A115" s="117" t="s">
        <v>328</v>
      </c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</row>
    <row r="116" spans="1:11" ht="25.5" customHeight="1" x14ac:dyDescent="0.2">
      <c r="A116" s="115" t="s">
        <v>329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</row>
    <row r="117" spans="1:11" ht="23.25" customHeight="1" thickBot="1" x14ac:dyDescent="0.3">
      <c r="A117" s="4" t="s">
        <v>254</v>
      </c>
      <c r="K117" s="3" t="s">
        <v>255</v>
      </c>
    </row>
    <row r="118" spans="1:11" ht="19.5" customHeight="1" thickTop="1" x14ac:dyDescent="0.25">
      <c r="A118" s="111" t="s">
        <v>150</v>
      </c>
      <c r="B118" s="110" t="s">
        <v>1</v>
      </c>
      <c r="C118" s="110"/>
      <c r="D118" s="110"/>
      <c r="E118" s="110" t="s">
        <v>2</v>
      </c>
      <c r="F118" s="110"/>
      <c r="G118" s="110"/>
      <c r="H118" s="110" t="s">
        <v>3</v>
      </c>
      <c r="I118" s="110"/>
      <c r="J118" s="110"/>
      <c r="K118" s="111" t="s">
        <v>157</v>
      </c>
    </row>
    <row r="119" spans="1:11" ht="19.5" customHeight="1" x14ac:dyDescent="0.25">
      <c r="A119" s="112"/>
      <c r="B119" s="109" t="s">
        <v>5</v>
      </c>
      <c r="C119" s="109"/>
      <c r="D119" s="109"/>
      <c r="E119" s="109" t="s">
        <v>6</v>
      </c>
      <c r="F119" s="109"/>
      <c r="G119" s="109"/>
      <c r="H119" s="109" t="s">
        <v>7</v>
      </c>
      <c r="I119" s="109"/>
      <c r="J119" s="109"/>
      <c r="K119" s="112"/>
    </row>
    <row r="120" spans="1:11" ht="19.5" customHeight="1" x14ac:dyDescent="0.25">
      <c r="A120" s="112"/>
      <c r="B120" s="5" t="s">
        <v>8</v>
      </c>
      <c r="C120" s="5" t="s">
        <v>9</v>
      </c>
      <c r="D120" s="5" t="s">
        <v>10</v>
      </c>
      <c r="E120" s="5" t="s">
        <v>8</v>
      </c>
      <c r="F120" s="5" t="s">
        <v>9</v>
      </c>
      <c r="G120" s="5" t="s">
        <v>10</v>
      </c>
      <c r="H120" s="5" t="s">
        <v>8</v>
      </c>
      <c r="I120" s="5" t="s">
        <v>9</v>
      </c>
      <c r="J120" s="5" t="s">
        <v>10</v>
      </c>
      <c r="K120" s="112"/>
    </row>
    <row r="121" spans="1:11" ht="19.5" customHeight="1" thickBot="1" x14ac:dyDescent="0.3">
      <c r="A121" s="113"/>
      <c r="B121" s="6" t="s">
        <v>11</v>
      </c>
      <c r="C121" s="6" t="s">
        <v>12</v>
      </c>
      <c r="D121" s="6" t="s">
        <v>7</v>
      </c>
      <c r="E121" s="6" t="s">
        <v>11</v>
      </c>
      <c r="F121" s="6" t="s">
        <v>12</v>
      </c>
      <c r="G121" s="6" t="s">
        <v>7</v>
      </c>
      <c r="H121" s="6" t="s">
        <v>11</v>
      </c>
      <c r="I121" s="6" t="s">
        <v>12</v>
      </c>
      <c r="J121" s="6" t="s">
        <v>7</v>
      </c>
      <c r="K121" s="113"/>
    </row>
    <row r="122" spans="1:11" ht="19.5" customHeight="1" x14ac:dyDescent="0.2">
      <c r="A122" s="8" t="s">
        <v>13</v>
      </c>
      <c r="B122" s="7"/>
      <c r="C122" s="7"/>
      <c r="D122" s="7"/>
      <c r="E122" s="7"/>
      <c r="F122" s="7"/>
      <c r="G122" s="7"/>
      <c r="H122" s="7"/>
      <c r="I122" s="7"/>
      <c r="J122" s="7"/>
      <c r="K122" s="9" t="s">
        <v>103</v>
      </c>
    </row>
    <row r="123" spans="1:11" ht="19.5" customHeight="1" x14ac:dyDescent="0.2">
      <c r="A123" s="13" t="s">
        <v>158</v>
      </c>
      <c r="B123" s="14">
        <v>12235</v>
      </c>
      <c r="C123" s="14">
        <v>22758</v>
      </c>
      <c r="D123" s="14">
        <f>SUM(B123:C123)</f>
        <v>34993</v>
      </c>
      <c r="E123" s="14">
        <v>11</v>
      </c>
      <c r="F123" s="14">
        <v>27</v>
      </c>
      <c r="G123" s="14">
        <f>SUM(E123:F123)</f>
        <v>38</v>
      </c>
      <c r="H123" s="14">
        <f>SUM(E123,B123)</f>
        <v>12246</v>
      </c>
      <c r="I123" s="14">
        <f>SUM(F123,C123)</f>
        <v>22785</v>
      </c>
      <c r="J123" s="14">
        <f>SUM(H123:I123)</f>
        <v>35031</v>
      </c>
      <c r="K123" s="15" t="s">
        <v>159</v>
      </c>
    </row>
    <row r="124" spans="1:11" ht="19.5" customHeight="1" x14ac:dyDescent="0.2">
      <c r="A124" s="13" t="s">
        <v>160</v>
      </c>
      <c r="B124" s="14">
        <v>9558</v>
      </c>
      <c r="C124" s="14">
        <v>11426</v>
      </c>
      <c r="D124" s="14">
        <f t="shared" ref="D124:D127" si="37">SUM(B124:C124)</f>
        <v>20984</v>
      </c>
      <c r="E124" s="14">
        <v>0</v>
      </c>
      <c r="F124" s="14">
        <v>7</v>
      </c>
      <c r="G124" s="14">
        <f t="shared" ref="G124:G127" si="38">SUM(E124:F124)</f>
        <v>7</v>
      </c>
      <c r="H124" s="14">
        <f t="shared" ref="H124:H139" si="39">SUM(E124,B124)</f>
        <v>9558</v>
      </c>
      <c r="I124" s="14">
        <f t="shared" ref="I124:I139" si="40">SUM(F124,C124)</f>
        <v>11433</v>
      </c>
      <c r="J124" s="14">
        <f t="shared" ref="J124:J139" si="41">SUM(H124:I124)</f>
        <v>20991</v>
      </c>
      <c r="K124" s="15" t="s">
        <v>267</v>
      </c>
    </row>
    <row r="125" spans="1:11" ht="19.5" customHeight="1" x14ac:dyDescent="0.2">
      <c r="A125" s="13" t="s">
        <v>162</v>
      </c>
      <c r="B125" s="14">
        <v>2444</v>
      </c>
      <c r="C125" s="14">
        <v>2993</v>
      </c>
      <c r="D125" s="14">
        <f t="shared" si="37"/>
        <v>5437</v>
      </c>
      <c r="E125" s="14">
        <v>1</v>
      </c>
      <c r="F125" s="14">
        <v>5</v>
      </c>
      <c r="G125" s="14">
        <f t="shared" si="38"/>
        <v>6</v>
      </c>
      <c r="H125" s="14">
        <f t="shared" si="39"/>
        <v>2445</v>
      </c>
      <c r="I125" s="14">
        <f t="shared" si="40"/>
        <v>2998</v>
      </c>
      <c r="J125" s="14">
        <f t="shared" si="41"/>
        <v>5443</v>
      </c>
      <c r="K125" s="15" t="s">
        <v>337</v>
      </c>
    </row>
    <row r="126" spans="1:11" ht="19.5" customHeight="1" x14ac:dyDescent="0.2">
      <c r="A126" s="13" t="s">
        <v>164</v>
      </c>
      <c r="B126" s="14">
        <v>1123</v>
      </c>
      <c r="C126" s="14">
        <v>2205</v>
      </c>
      <c r="D126" s="14">
        <f t="shared" si="37"/>
        <v>3328</v>
      </c>
      <c r="E126" s="14">
        <v>0</v>
      </c>
      <c r="F126" s="14">
        <v>4</v>
      </c>
      <c r="G126" s="14">
        <f t="shared" si="38"/>
        <v>4</v>
      </c>
      <c r="H126" s="14">
        <f t="shared" si="39"/>
        <v>1123</v>
      </c>
      <c r="I126" s="14">
        <f t="shared" si="40"/>
        <v>2209</v>
      </c>
      <c r="J126" s="14">
        <f t="shared" si="41"/>
        <v>3332</v>
      </c>
      <c r="K126" s="15" t="s">
        <v>165</v>
      </c>
    </row>
    <row r="127" spans="1:11" ht="19.5" customHeight="1" x14ac:dyDescent="0.2">
      <c r="A127" s="13" t="s">
        <v>166</v>
      </c>
      <c r="B127" s="14">
        <v>3885</v>
      </c>
      <c r="C127" s="14">
        <v>6270</v>
      </c>
      <c r="D127" s="14">
        <f t="shared" si="37"/>
        <v>10155</v>
      </c>
      <c r="E127" s="14">
        <v>4</v>
      </c>
      <c r="F127" s="14">
        <v>5</v>
      </c>
      <c r="G127" s="14">
        <f t="shared" si="38"/>
        <v>9</v>
      </c>
      <c r="H127" s="14">
        <f t="shared" si="39"/>
        <v>3889</v>
      </c>
      <c r="I127" s="14">
        <f t="shared" si="40"/>
        <v>6275</v>
      </c>
      <c r="J127" s="14">
        <f t="shared" si="41"/>
        <v>10164</v>
      </c>
      <c r="K127" s="15" t="s">
        <v>167</v>
      </c>
    </row>
    <row r="128" spans="1:11" ht="19.5" customHeight="1" x14ac:dyDescent="0.2">
      <c r="A128" s="13" t="s">
        <v>168</v>
      </c>
      <c r="B128" s="14" t="s">
        <v>169</v>
      </c>
      <c r="C128" s="14" t="s">
        <v>169</v>
      </c>
      <c r="D128" s="14" t="s">
        <v>169</v>
      </c>
      <c r="E128" s="14" t="s">
        <v>169</v>
      </c>
      <c r="F128" s="14" t="s">
        <v>169</v>
      </c>
      <c r="G128" s="14" t="s">
        <v>169</v>
      </c>
      <c r="H128" s="14" t="s">
        <v>169</v>
      </c>
      <c r="I128" s="14" t="s">
        <v>169</v>
      </c>
      <c r="J128" s="14" t="s">
        <v>169</v>
      </c>
      <c r="K128" s="15" t="s">
        <v>345</v>
      </c>
    </row>
    <row r="129" spans="1:11" ht="19.5" customHeight="1" x14ac:dyDescent="0.2">
      <c r="A129" s="13" t="s">
        <v>170</v>
      </c>
      <c r="B129" s="14" t="s">
        <v>169</v>
      </c>
      <c r="C129" s="14" t="s">
        <v>169</v>
      </c>
      <c r="D129" s="14" t="s">
        <v>169</v>
      </c>
      <c r="E129" s="14" t="s">
        <v>169</v>
      </c>
      <c r="F129" s="14" t="s">
        <v>169</v>
      </c>
      <c r="G129" s="14" t="s">
        <v>169</v>
      </c>
      <c r="H129" s="14" t="s">
        <v>169</v>
      </c>
      <c r="I129" s="14" t="s">
        <v>169</v>
      </c>
      <c r="J129" s="14" t="s">
        <v>169</v>
      </c>
      <c r="K129" s="15" t="s">
        <v>171</v>
      </c>
    </row>
    <row r="130" spans="1:11" ht="19.5" customHeight="1" x14ac:dyDescent="0.2">
      <c r="A130" s="13" t="s">
        <v>224</v>
      </c>
      <c r="B130" s="14">
        <v>779</v>
      </c>
      <c r="C130" s="14">
        <v>425</v>
      </c>
      <c r="D130" s="14">
        <f>SUM(B130:C130)</f>
        <v>1204</v>
      </c>
      <c r="E130" s="14">
        <v>0</v>
      </c>
      <c r="F130" s="14">
        <v>0</v>
      </c>
      <c r="G130" s="14">
        <f>SUM(E130:F130)</f>
        <v>0</v>
      </c>
      <c r="H130" s="14">
        <f t="shared" si="39"/>
        <v>779</v>
      </c>
      <c r="I130" s="14">
        <f t="shared" si="40"/>
        <v>425</v>
      </c>
      <c r="J130" s="14">
        <f t="shared" si="41"/>
        <v>1204</v>
      </c>
      <c r="K130" s="15" t="s">
        <v>268</v>
      </c>
    </row>
    <row r="131" spans="1:11" ht="19.5" customHeight="1" x14ac:dyDescent="0.2">
      <c r="A131" s="13" t="s">
        <v>225</v>
      </c>
      <c r="B131" s="14">
        <v>98</v>
      </c>
      <c r="C131" s="14">
        <v>64</v>
      </c>
      <c r="D131" s="14">
        <f t="shared" ref="D131:D139" si="42">SUM(B131:C131)</f>
        <v>162</v>
      </c>
      <c r="E131" s="14">
        <v>0</v>
      </c>
      <c r="F131" s="14">
        <v>0</v>
      </c>
      <c r="G131" s="14">
        <f t="shared" ref="G131:G139" si="43">SUM(E131:F131)</f>
        <v>0</v>
      </c>
      <c r="H131" s="14">
        <f t="shared" si="39"/>
        <v>98</v>
      </c>
      <c r="I131" s="14">
        <f t="shared" si="40"/>
        <v>64</v>
      </c>
      <c r="J131" s="14">
        <f t="shared" si="41"/>
        <v>162</v>
      </c>
      <c r="K131" s="15" t="s">
        <v>174</v>
      </c>
    </row>
    <row r="132" spans="1:11" ht="19.5" customHeight="1" x14ac:dyDescent="0.2">
      <c r="A132" s="13" t="s">
        <v>175</v>
      </c>
      <c r="B132" s="14">
        <v>7657</v>
      </c>
      <c r="C132" s="14">
        <v>13024</v>
      </c>
      <c r="D132" s="14">
        <f t="shared" si="42"/>
        <v>20681</v>
      </c>
      <c r="E132" s="14">
        <v>0</v>
      </c>
      <c r="F132" s="14">
        <v>0</v>
      </c>
      <c r="G132" s="14">
        <f t="shared" si="43"/>
        <v>0</v>
      </c>
      <c r="H132" s="14">
        <f t="shared" si="39"/>
        <v>7657</v>
      </c>
      <c r="I132" s="14">
        <f t="shared" si="40"/>
        <v>13024</v>
      </c>
      <c r="J132" s="14">
        <f t="shared" si="41"/>
        <v>20681</v>
      </c>
      <c r="K132" s="15" t="s">
        <v>346</v>
      </c>
    </row>
    <row r="133" spans="1:11" ht="19.5" customHeight="1" x14ac:dyDescent="0.2">
      <c r="A133" s="13" t="s">
        <v>176</v>
      </c>
      <c r="B133" s="14">
        <v>110</v>
      </c>
      <c r="C133" s="14">
        <v>63</v>
      </c>
      <c r="D133" s="14">
        <f t="shared" si="42"/>
        <v>173</v>
      </c>
      <c r="E133" s="14">
        <v>0</v>
      </c>
      <c r="F133" s="14">
        <v>0</v>
      </c>
      <c r="G133" s="14">
        <f t="shared" si="43"/>
        <v>0</v>
      </c>
      <c r="H133" s="14">
        <f t="shared" si="39"/>
        <v>110</v>
      </c>
      <c r="I133" s="14">
        <f t="shared" si="40"/>
        <v>63</v>
      </c>
      <c r="J133" s="14">
        <f t="shared" si="41"/>
        <v>173</v>
      </c>
      <c r="K133" s="15" t="s">
        <v>343</v>
      </c>
    </row>
    <row r="134" spans="1:11" ht="19.5" customHeight="1" x14ac:dyDescent="0.2">
      <c r="A134" s="8" t="s">
        <v>177</v>
      </c>
      <c r="B134" s="7">
        <v>7324</v>
      </c>
      <c r="C134" s="7">
        <v>10746</v>
      </c>
      <c r="D134" s="7">
        <f t="shared" si="42"/>
        <v>18070</v>
      </c>
      <c r="E134" s="7">
        <v>0</v>
      </c>
      <c r="F134" s="7">
        <v>1</v>
      </c>
      <c r="G134" s="7">
        <f t="shared" si="43"/>
        <v>1</v>
      </c>
      <c r="H134" s="7">
        <f t="shared" si="39"/>
        <v>7324</v>
      </c>
      <c r="I134" s="7">
        <f t="shared" si="40"/>
        <v>10747</v>
      </c>
      <c r="J134" s="7">
        <f t="shared" si="41"/>
        <v>18071</v>
      </c>
      <c r="K134" s="9" t="s">
        <v>342</v>
      </c>
    </row>
    <row r="135" spans="1:11" ht="19.5" customHeight="1" x14ac:dyDescent="0.2">
      <c r="A135" s="13" t="s">
        <v>179</v>
      </c>
      <c r="B135" s="14">
        <v>97</v>
      </c>
      <c r="C135" s="14">
        <v>151</v>
      </c>
      <c r="D135" s="14">
        <f t="shared" si="42"/>
        <v>248</v>
      </c>
      <c r="E135" s="14">
        <v>0</v>
      </c>
      <c r="F135" s="14">
        <v>0</v>
      </c>
      <c r="G135" s="14">
        <f t="shared" si="43"/>
        <v>0</v>
      </c>
      <c r="H135" s="14">
        <f t="shared" si="39"/>
        <v>97</v>
      </c>
      <c r="I135" s="14">
        <f t="shared" si="40"/>
        <v>151</v>
      </c>
      <c r="J135" s="14">
        <f t="shared" si="41"/>
        <v>248</v>
      </c>
      <c r="K135" s="15" t="s">
        <v>180</v>
      </c>
    </row>
    <row r="136" spans="1:11" ht="19.5" customHeight="1" x14ac:dyDescent="0.2">
      <c r="A136" s="13" t="s">
        <v>181</v>
      </c>
      <c r="B136" s="14">
        <v>6612</v>
      </c>
      <c r="C136" s="14">
        <v>5371</v>
      </c>
      <c r="D136" s="14">
        <f t="shared" si="42"/>
        <v>11983</v>
      </c>
      <c r="E136" s="14">
        <v>1</v>
      </c>
      <c r="F136" s="14">
        <v>1</v>
      </c>
      <c r="G136" s="14">
        <f t="shared" si="43"/>
        <v>2</v>
      </c>
      <c r="H136" s="14">
        <f t="shared" si="39"/>
        <v>6613</v>
      </c>
      <c r="I136" s="14">
        <f t="shared" si="40"/>
        <v>5372</v>
      </c>
      <c r="J136" s="14">
        <f t="shared" si="41"/>
        <v>11985</v>
      </c>
      <c r="K136" s="15" t="s">
        <v>182</v>
      </c>
    </row>
    <row r="137" spans="1:11" ht="19.5" customHeight="1" x14ac:dyDescent="0.2">
      <c r="A137" s="13" t="s">
        <v>183</v>
      </c>
      <c r="B137" s="14">
        <v>1229</v>
      </c>
      <c r="C137" s="14">
        <v>1258</v>
      </c>
      <c r="D137" s="14">
        <f t="shared" si="42"/>
        <v>2487</v>
      </c>
      <c r="E137" s="14">
        <v>0</v>
      </c>
      <c r="F137" s="14">
        <v>2</v>
      </c>
      <c r="G137" s="14">
        <f t="shared" si="43"/>
        <v>2</v>
      </c>
      <c r="H137" s="14">
        <f t="shared" si="39"/>
        <v>1229</v>
      </c>
      <c r="I137" s="14">
        <f t="shared" si="40"/>
        <v>1260</v>
      </c>
      <c r="J137" s="14">
        <f t="shared" si="41"/>
        <v>2489</v>
      </c>
      <c r="K137" s="15" t="s">
        <v>184</v>
      </c>
    </row>
    <row r="138" spans="1:11" ht="19.5" customHeight="1" x14ac:dyDescent="0.2">
      <c r="A138" s="13" t="s">
        <v>185</v>
      </c>
      <c r="B138" s="67">
        <v>6062</v>
      </c>
      <c r="C138" s="67">
        <v>7866</v>
      </c>
      <c r="D138" s="67">
        <f t="shared" si="42"/>
        <v>13928</v>
      </c>
      <c r="E138" s="67">
        <v>0</v>
      </c>
      <c r="F138" s="67">
        <v>0</v>
      </c>
      <c r="G138" s="67">
        <f t="shared" si="43"/>
        <v>0</v>
      </c>
      <c r="H138" s="67">
        <f t="shared" si="39"/>
        <v>6062</v>
      </c>
      <c r="I138" s="67">
        <f t="shared" si="40"/>
        <v>7866</v>
      </c>
      <c r="J138" s="67">
        <f t="shared" si="41"/>
        <v>13928</v>
      </c>
      <c r="K138" s="15" t="s">
        <v>186</v>
      </c>
    </row>
    <row r="139" spans="1:11" ht="19.5" customHeight="1" x14ac:dyDescent="0.2">
      <c r="A139" s="13" t="s">
        <v>187</v>
      </c>
      <c r="B139" s="67">
        <v>5812</v>
      </c>
      <c r="C139" s="67">
        <v>6379</v>
      </c>
      <c r="D139" s="67">
        <f t="shared" si="42"/>
        <v>12191</v>
      </c>
      <c r="E139" s="67">
        <v>0</v>
      </c>
      <c r="F139" s="67">
        <v>0</v>
      </c>
      <c r="G139" s="67">
        <f t="shared" si="43"/>
        <v>0</v>
      </c>
      <c r="H139" s="67">
        <f t="shared" si="39"/>
        <v>5812</v>
      </c>
      <c r="I139" s="67">
        <f t="shared" si="40"/>
        <v>6379</v>
      </c>
      <c r="J139" s="67">
        <f t="shared" si="41"/>
        <v>12191</v>
      </c>
      <c r="K139" s="15" t="s">
        <v>188</v>
      </c>
    </row>
    <row r="140" spans="1:11" ht="19.5" customHeight="1" x14ac:dyDescent="0.2">
      <c r="A140" s="13" t="s">
        <v>220</v>
      </c>
      <c r="B140" s="67">
        <v>759</v>
      </c>
      <c r="C140" s="67">
        <v>367</v>
      </c>
      <c r="D140" s="67">
        <f t="shared" ref="D140:D145" si="44">SUM(B140:C140)</f>
        <v>1126</v>
      </c>
      <c r="E140" s="67">
        <v>0</v>
      </c>
      <c r="F140" s="67">
        <v>0</v>
      </c>
      <c r="G140" s="67">
        <f t="shared" ref="G140:G145" si="45">SUM(E140:F140)</f>
        <v>0</v>
      </c>
      <c r="H140" s="67">
        <f t="shared" ref="H140:H145" si="46">SUM(E140,B140)</f>
        <v>759</v>
      </c>
      <c r="I140" s="67">
        <f t="shared" ref="I140:I145" si="47">SUM(F140,C140)</f>
        <v>367</v>
      </c>
      <c r="J140" s="67">
        <f t="shared" ref="J140:J145" si="48">SUM(H140:I140)</f>
        <v>1126</v>
      </c>
      <c r="K140" s="15" t="s">
        <v>266</v>
      </c>
    </row>
    <row r="141" spans="1:11" ht="19.5" customHeight="1" x14ac:dyDescent="0.2">
      <c r="A141" s="13" t="s">
        <v>190</v>
      </c>
      <c r="B141" s="67">
        <v>6503</v>
      </c>
      <c r="C141" s="67">
        <v>10496</v>
      </c>
      <c r="D141" s="67">
        <f t="shared" si="44"/>
        <v>16999</v>
      </c>
      <c r="E141" s="67">
        <v>0</v>
      </c>
      <c r="F141" s="67">
        <v>0</v>
      </c>
      <c r="G141" s="67">
        <f t="shared" si="45"/>
        <v>0</v>
      </c>
      <c r="H141" s="67">
        <f t="shared" si="46"/>
        <v>6503</v>
      </c>
      <c r="I141" s="67">
        <f t="shared" si="47"/>
        <v>10496</v>
      </c>
      <c r="J141" s="67">
        <f t="shared" si="48"/>
        <v>16999</v>
      </c>
      <c r="K141" s="15" t="s">
        <v>191</v>
      </c>
    </row>
    <row r="142" spans="1:11" ht="19.5" customHeight="1" x14ac:dyDescent="0.2">
      <c r="A142" s="13" t="s">
        <v>226</v>
      </c>
      <c r="B142" s="67">
        <v>1084</v>
      </c>
      <c r="C142" s="67">
        <v>1100</v>
      </c>
      <c r="D142" s="67">
        <f t="shared" si="44"/>
        <v>2184</v>
      </c>
      <c r="E142" s="67">
        <v>0</v>
      </c>
      <c r="F142" s="67">
        <v>0</v>
      </c>
      <c r="G142" s="67">
        <f t="shared" si="45"/>
        <v>0</v>
      </c>
      <c r="H142" s="67">
        <f t="shared" si="46"/>
        <v>1084</v>
      </c>
      <c r="I142" s="67">
        <f t="shared" si="47"/>
        <v>1100</v>
      </c>
      <c r="J142" s="67">
        <f t="shared" si="48"/>
        <v>2184</v>
      </c>
      <c r="K142" s="15" t="s">
        <v>279</v>
      </c>
    </row>
    <row r="143" spans="1:11" ht="19.5" customHeight="1" x14ac:dyDescent="0.2">
      <c r="A143" s="13" t="s">
        <v>193</v>
      </c>
      <c r="B143" s="67">
        <v>5860</v>
      </c>
      <c r="C143" s="67">
        <v>8475</v>
      </c>
      <c r="D143" s="67">
        <f t="shared" si="44"/>
        <v>14335</v>
      </c>
      <c r="E143" s="67">
        <v>0</v>
      </c>
      <c r="F143" s="67">
        <v>0</v>
      </c>
      <c r="G143" s="67">
        <f t="shared" si="45"/>
        <v>0</v>
      </c>
      <c r="H143" s="67">
        <f t="shared" si="46"/>
        <v>5860</v>
      </c>
      <c r="I143" s="67">
        <f t="shared" si="47"/>
        <v>8475</v>
      </c>
      <c r="J143" s="67">
        <f t="shared" si="48"/>
        <v>14335</v>
      </c>
      <c r="K143" s="15" t="s">
        <v>194</v>
      </c>
    </row>
    <row r="144" spans="1:11" ht="19.5" customHeight="1" x14ac:dyDescent="0.2">
      <c r="A144" s="13" t="s">
        <v>195</v>
      </c>
      <c r="B144" s="14">
        <v>4965</v>
      </c>
      <c r="C144" s="14">
        <v>7748</v>
      </c>
      <c r="D144" s="14">
        <f t="shared" si="44"/>
        <v>12713</v>
      </c>
      <c r="E144" s="14">
        <v>0</v>
      </c>
      <c r="F144" s="14">
        <v>0</v>
      </c>
      <c r="G144" s="14">
        <f t="shared" si="45"/>
        <v>0</v>
      </c>
      <c r="H144" s="14">
        <f t="shared" si="46"/>
        <v>4965</v>
      </c>
      <c r="I144" s="14">
        <f t="shared" si="47"/>
        <v>7748</v>
      </c>
      <c r="J144" s="14">
        <f t="shared" si="48"/>
        <v>12713</v>
      </c>
      <c r="K144" s="15" t="s">
        <v>196</v>
      </c>
    </row>
    <row r="145" spans="1:11" ht="19.5" customHeight="1" x14ac:dyDescent="0.2">
      <c r="A145" s="13" t="s">
        <v>197</v>
      </c>
      <c r="B145" s="14">
        <v>3469</v>
      </c>
      <c r="C145" s="14">
        <v>6896</v>
      </c>
      <c r="D145" s="14">
        <f t="shared" si="44"/>
        <v>10365</v>
      </c>
      <c r="E145" s="14">
        <v>0</v>
      </c>
      <c r="F145" s="14">
        <v>0</v>
      </c>
      <c r="G145" s="14">
        <f t="shared" si="45"/>
        <v>0</v>
      </c>
      <c r="H145" s="14">
        <f t="shared" si="46"/>
        <v>3469</v>
      </c>
      <c r="I145" s="14">
        <f t="shared" si="47"/>
        <v>6896</v>
      </c>
      <c r="J145" s="14">
        <f t="shared" si="48"/>
        <v>10365</v>
      </c>
      <c r="K145" s="15" t="s">
        <v>198</v>
      </c>
    </row>
    <row r="146" spans="1:11" ht="19.5" customHeight="1" x14ac:dyDescent="0.2">
      <c r="A146" s="13" t="s">
        <v>199</v>
      </c>
      <c r="B146" s="14">
        <v>1104</v>
      </c>
      <c r="C146" s="14">
        <v>1699</v>
      </c>
      <c r="D146" s="14">
        <f>SUM(B146:C146)</f>
        <v>2803</v>
      </c>
      <c r="E146" s="14">
        <v>0</v>
      </c>
      <c r="F146" s="14">
        <v>0</v>
      </c>
      <c r="G146" s="14">
        <f>SUM(E146:F146)</f>
        <v>0</v>
      </c>
      <c r="H146" s="14">
        <f>SUM(E146,B146)</f>
        <v>1104</v>
      </c>
      <c r="I146" s="14">
        <f>SUM(F146,C146)</f>
        <v>1699</v>
      </c>
      <c r="J146" s="14">
        <f>SUM(H146:I146)</f>
        <v>2803</v>
      </c>
      <c r="K146" s="15" t="s">
        <v>200</v>
      </c>
    </row>
    <row r="147" spans="1:11" ht="19.5" customHeight="1" x14ac:dyDescent="0.2">
      <c r="A147" s="13" t="s">
        <v>201</v>
      </c>
      <c r="B147" s="14">
        <v>4172</v>
      </c>
      <c r="C147" s="14">
        <v>5686</v>
      </c>
      <c r="D147" s="14">
        <f t="shared" ref="D147:D158" si="49">SUM(B147:C147)</f>
        <v>9858</v>
      </c>
      <c r="E147" s="14">
        <v>0</v>
      </c>
      <c r="F147" s="14">
        <v>0</v>
      </c>
      <c r="G147" s="14">
        <f t="shared" ref="G147:G158" si="50">SUM(E147:F147)</f>
        <v>0</v>
      </c>
      <c r="H147" s="14">
        <f t="shared" ref="H147:H158" si="51">SUM(E147,B147)</f>
        <v>4172</v>
      </c>
      <c r="I147" s="14">
        <f t="shared" ref="I147:I158" si="52">SUM(F147,C147)</f>
        <v>5686</v>
      </c>
      <c r="J147" s="14">
        <f t="shared" ref="J147:J158" si="53">SUM(H147:I147)</f>
        <v>9858</v>
      </c>
      <c r="K147" s="15" t="s">
        <v>202</v>
      </c>
    </row>
    <row r="148" spans="1:11" ht="19.5" customHeight="1" thickBot="1" x14ac:dyDescent="0.25">
      <c r="A148" s="22" t="s">
        <v>203</v>
      </c>
      <c r="B148" s="23">
        <v>5421</v>
      </c>
      <c r="C148" s="23">
        <v>6136</v>
      </c>
      <c r="D148" s="23">
        <f t="shared" si="49"/>
        <v>11557</v>
      </c>
      <c r="E148" s="23">
        <v>0</v>
      </c>
      <c r="F148" s="23">
        <v>0</v>
      </c>
      <c r="G148" s="23">
        <f t="shared" si="50"/>
        <v>0</v>
      </c>
      <c r="H148" s="23">
        <f t="shared" si="51"/>
        <v>5421</v>
      </c>
      <c r="I148" s="23">
        <f t="shared" si="52"/>
        <v>6136</v>
      </c>
      <c r="J148" s="23">
        <f t="shared" si="53"/>
        <v>11557</v>
      </c>
      <c r="K148" s="24" t="s">
        <v>204</v>
      </c>
    </row>
    <row r="149" spans="1:11" s="76" customFormat="1" ht="19.5" customHeight="1" thickTop="1" x14ac:dyDescent="0.2">
      <c r="A149" s="69"/>
      <c r="B149" s="74"/>
      <c r="C149" s="74"/>
      <c r="D149" s="74"/>
      <c r="E149" s="74"/>
      <c r="F149" s="74"/>
      <c r="G149" s="74"/>
      <c r="H149" s="74"/>
      <c r="I149" s="74"/>
      <c r="J149" s="74"/>
      <c r="K149" s="77"/>
    </row>
    <row r="150" spans="1:11" s="76" customFormat="1" ht="19.5" customHeight="1" x14ac:dyDescent="0.2">
      <c r="A150" s="69"/>
      <c r="B150" s="74"/>
      <c r="C150" s="74"/>
      <c r="D150" s="74"/>
      <c r="E150" s="74"/>
      <c r="F150" s="74"/>
      <c r="G150" s="74"/>
      <c r="H150" s="74"/>
      <c r="I150" s="74"/>
      <c r="J150" s="74"/>
      <c r="K150" s="77"/>
    </row>
    <row r="151" spans="1:11" s="76" customFormat="1" ht="19.5" customHeight="1" x14ac:dyDescent="0.2">
      <c r="A151" s="69"/>
      <c r="B151" s="74"/>
      <c r="C151" s="74"/>
      <c r="D151" s="74"/>
      <c r="E151" s="74"/>
      <c r="F151" s="74"/>
      <c r="G151" s="74"/>
      <c r="H151" s="74"/>
      <c r="I151" s="74"/>
      <c r="J151" s="74"/>
      <c r="K151" s="77"/>
    </row>
    <row r="152" spans="1:11" ht="24.75" customHeight="1" thickBot="1" x14ac:dyDescent="0.3">
      <c r="A152" s="4" t="s">
        <v>1538</v>
      </c>
      <c r="K152" s="3" t="s">
        <v>256</v>
      </c>
    </row>
    <row r="153" spans="1:11" ht="24.75" customHeight="1" thickTop="1" x14ac:dyDescent="0.25">
      <c r="A153" s="111" t="s">
        <v>150</v>
      </c>
      <c r="B153" s="110" t="s">
        <v>1</v>
      </c>
      <c r="C153" s="110"/>
      <c r="D153" s="110"/>
      <c r="E153" s="110" t="s">
        <v>2</v>
      </c>
      <c r="F153" s="110"/>
      <c r="G153" s="110"/>
      <c r="H153" s="110" t="s">
        <v>3</v>
      </c>
      <c r="I153" s="110"/>
      <c r="J153" s="110"/>
      <c r="K153" s="111" t="s">
        <v>157</v>
      </c>
    </row>
    <row r="154" spans="1:11" ht="24.75" customHeight="1" x14ac:dyDescent="0.25">
      <c r="A154" s="112"/>
      <c r="B154" s="109" t="s">
        <v>5</v>
      </c>
      <c r="C154" s="109"/>
      <c r="D154" s="109"/>
      <c r="E154" s="109" t="s">
        <v>6</v>
      </c>
      <c r="F154" s="109"/>
      <c r="G154" s="109"/>
      <c r="H154" s="109" t="s">
        <v>7</v>
      </c>
      <c r="I154" s="109"/>
      <c r="J154" s="109"/>
      <c r="K154" s="112"/>
    </row>
    <row r="155" spans="1:11" ht="24.75" customHeight="1" x14ac:dyDescent="0.25">
      <c r="A155" s="112"/>
      <c r="B155" s="5" t="s">
        <v>8</v>
      </c>
      <c r="C155" s="5" t="s">
        <v>9</v>
      </c>
      <c r="D155" s="5" t="s">
        <v>10</v>
      </c>
      <c r="E155" s="5" t="s">
        <v>8</v>
      </c>
      <c r="F155" s="5" t="s">
        <v>9</v>
      </c>
      <c r="G155" s="5" t="s">
        <v>10</v>
      </c>
      <c r="H155" s="5" t="s">
        <v>8</v>
      </c>
      <c r="I155" s="5" t="s">
        <v>9</v>
      </c>
      <c r="J155" s="5" t="s">
        <v>10</v>
      </c>
      <c r="K155" s="112"/>
    </row>
    <row r="156" spans="1:11" ht="24.75" customHeight="1" thickBot="1" x14ac:dyDescent="0.3">
      <c r="A156" s="113"/>
      <c r="B156" s="6" t="s">
        <v>11</v>
      </c>
      <c r="C156" s="6" t="s">
        <v>12</v>
      </c>
      <c r="D156" s="6" t="s">
        <v>7</v>
      </c>
      <c r="E156" s="6" t="s">
        <v>11</v>
      </c>
      <c r="F156" s="6" t="s">
        <v>12</v>
      </c>
      <c r="G156" s="6" t="s">
        <v>7</v>
      </c>
      <c r="H156" s="6" t="s">
        <v>11</v>
      </c>
      <c r="I156" s="6" t="s">
        <v>12</v>
      </c>
      <c r="J156" s="6" t="s">
        <v>7</v>
      </c>
      <c r="K156" s="113"/>
    </row>
    <row r="157" spans="1:11" ht="19.5" customHeight="1" x14ac:dyDescent="0.2">
      <c r="A157" s="13" t="s">
        <v>206</v>
      </c>
      <c r="B157" s="14">
        <v>2512</v>
      </c>
      <c r="C157" s="14">
        <v>4191</v>
      </c>
      <c r="D157" s="14">
        <f t="shared" si="49"/>
        <v>6703</v>
      </c>
      <c r="E157" s="14">
        <v>0</v>
      </c>
      <c r="F157" s="14">
        <v>0</v>
      </c>
      <c r="G157" s="14">
        <f t="shared" si="50"/>
        <v>0</v>
      </c>
      <c r="H157" s="14">
        <f t="shared" si="51"/>
        <v>2512</v>
      </c>
      <c r="I157" s="14">
        <f t="shared" si="52"/>
        <v>4191</v>
      </c>
      <c r="J157" s="14">
        <f t="shared" si="53"/>
        <v>6703</v>
      </c>
      <c r="K157" s="15" t="s">
        <v>207</v>
      </c>
    </row>
    <row r="158" spans="1:11" ht="19.5" customHeight="1" x14ac:dyDescent="0.2">
      <c r="A158" s="13" t="s">
        <v>208</v>
      </c>
      <c r="B158" s="14">
        <v>4187</v>
      </c>
      <c r="C158" s="14">
        <v>4568</v>
      </c>
      <c r="D158" s="14">
        <f t="shared" si="49"/>
        <v>8755</v>
      </c>
      <c r="E158" s="14">
        <v>0</v>
      </c>
      <c r="F158" s="14">
        <v>0</v>
      </c>
      <c r="G158" s="14">
        <f t="shared" si="50"/>
        <v>0</v>
      </c>
      <c r="H158" s="14">
        <f t="shared" si="51"/>
        <v>4187</v>
      </c>
      <c r="I158" s="14">
        <f t="shared" si="52"/>
        <v>4568</v>
      </c>
      <c r="J158" s="14">
        <f t="shared" si="53"/>
        <v>8755</v>
      </c>
      <c r="K158" s="15" t="s">
        <v>209</v>
      </c>
    </row>
    <row r="159" spans="1:11" ht="19.5" customHeight="1" x14ac:dyDescent="0.2">
      <c r="A159" s="13" t="s">
        <v>210</v>
      </c>
      <c r="B159" s="14">
        <v>39</v>
      </c>
      <c r="C159" s="14">
        <v>44</v>
      </c>
      <c r="D159" s="14">
        <f>SUM(B159:C159)</f>
        <v>83</v>
      </c>
      <c r="E159" s="14">
        <v>0</v>
      </c>
      <c r="F159" s="14">
        <v>0</v>
      </c>
      <c r="G159" s="14">
        <f>SUM(E159:F159)</f>
        <v>0</v>
      </c>
      <c r="H159" s="14">
        <f>SUM(E159,B159)</f>
        <v>39</v>
      </c>
      <c r="I159" s="14">
        <f>SUM(F159,C159)</f>
        <v>44</v>
      </c>
      <c r="J159" s="14">
        <f>SUM(H159:I159)</f>
        <v>83</v>
      </c>
      <c r="K159" s="15" t="s">
        <v>211</v>
      </c>
    </row>
    <row r="160" spans="1:11" ht="19.5" customHeight="1" x14ac:dyDescent="0.2">
      <c r="A160" s="8" t="s">
        <v>214</v>
      </c>
      <c r="B160" s="7">
        <v>3960</v>
      </c>
      <c r="C160" s="7">
        <v>2660</v>
      </c>
      <c r="D160" s="7">
        <f t="shared" ref="D160:D164" si="54">SUM(B160:C160)</f>
        <v>6620</v>
      </c>
      <c r="E160" s="7">
        <v>1</v>
      </c>
      <c r="F160" s="7">
        <v>0</v>
      </c>
      <c r="G160" s="7">
        <f t="shared" ref="G160:G164" si="55">SUM(E160:F160)</f>
        <v>1</v>
      </c>
      <c r="H160" s="7">
        <f t="shared" ref="H160:H205" si="56">SUM(E160,B160)</f>
        <v>3961</v>
      </c>
      <c r="I160" s="7">
        <f t="shared" ref="I160:I205" si="57">SUM(F160,C160)</f>
        <v>2660</v>
      </c>
      <c r="J160" s="7">
        <f t="shared" ref="J160:J205" si="58">SUM(H160:I160)</f>
        <v>6621</v>
      </c>
      <c r="K160" s="9" t="s">
        <v>350</v>
      </c>
    </row>
    <row r="161" spans="1:11" ht="19.5" customHeight="1" x14ac:dyDescent="0.2">
      <c r="A161" s="13" t="s">
        <v>215</v>
      </c>
      <c r="B161" s="14">
        <v>8900</v>
      </c>
      <c r="C161" s="14">
        <v>8725</v>
      </c>
      <c r="D161" s="14">
        <f t="shared" si="54"/>
        <v>17625</v>
      </c>
      <c r="E161" s="14">
        <v>3</v>
      </c>
      <c r="F161" s="14">
        <v>7</v>
      </c>
      <c r="G161" s="14">
        <f t="shared" si="55"/>
        <v>10</v>
      </c>
      <c r="H161" s="14">
        <f t="shared" si="56"/>
        <v>8903</v>
      </c>
      <c r="I161" s="14">
        <f t="shared" si="57"/>
        <v>8732</v>
      </c>
      <c r="J161" s="14">
        <f t="shared" si="58"/>
        <v>17635</v>
      </c>
      <c r="K161" s="15" t="s">
        <v>352</v>
      </c>
    </row>
    <row r="162" spans="1:11" ht="19.5" customHeight="1" x14ac:dyDescent="0.2">
      <c r="A162" s="13" t="s">
        <v>216</v>
      </c>
      <c r="B162" s="14">
        <v>6579</v>
      </c>
      <c r="C162" s="14">
        <v>6329</v>
      </c>
      <c r="D162" s="14">
        <f t="shared" si="54"/>
        <v>12908</v>
      </c>
      <c r="E162" s="14">
        <v>0</v>
      </c>
      <c r="F162" s="14">
        <v>0</v>
      </c>
      <c r="G162" s="14">
        <f t="shared" si="55"/>
        <v>0</v>
      </c>
      <c r="H162" s="14">
        <f t="shared" si="56"/>
        <v>6579</v>
      </c>
      <c r="I162" s="14">
        <f t="shared" si="57"/>
        <v>6329</v>
      </c>
      <c r="J162" s="14">
        <f t="shared" si="58"/>
        <v>12908</v>
      </c>
      <c r="K162" s="15" t="s">
        <v>351</v>
      </c>
    </row>
    <row r="163" spans="1:11" ht="19.5" customHeight="1" x14ac:dyDescent="0.2">
      <c r="A163" s="13" t="s">
        <v>217</v>
      </c>
      <c r="B163" s="14">
        <v>5541</v>
      </c>
      <c r="C163" s="14">
        <v>5272</v>
      </c>
      <c r="D163" s="14">
        <f t="shared" si="54"/>
        <v>10813</v>
      </c>
      <c r="E163" s="14">
        <v>0</v>
      </c>
      <c r="F163" s="14">
        <v>0</v>
      </c>
      <c r="G163" s="14">
        <f t="shared" si="55"/>
        <v>0</v>
      </c>
      <c r="H163" s="14">
        <f t="shared" si="56"/>
        <v>5541</v>
      </c>
      <c r="I163" s="14">
        <f t="shared" si="57"/>
        <v>5272</v>
      </c>
      <c r="J163" s="14">
        <f t="shared" si="58"/>
        <v>10813</v>
      </c>
      <c r="K163" s="15" t="s">
        <v>353</v>
      </c>
    </row>
    <row r="164" spans="1:11" ht="19.5" customHeight="1" x14ac:dyDescent="0.2">
      <c r="A164" s="13" t="s">
        <v>218</v>
      </c>
      <c r="B164" s="67">
        <v>41103</v>
      </c>
      <c r="C164" s="67">
        <v>27202</v>
      </c>
      <c r="D164" s="67">
        <f t="shared" si="54"/>
        <v>68305</v>
      </c>
      <c r="E164" s="67">
        <v>16</v>
      </c>
      <c r="F164" s="67">
        <v>18</v>
      </c>
      <c r="G164" s="67">
        <f t="shared" si="55"/>
        <v>34</v>
      </c>
      <c r="H164" s="67">
        <f t="shared" si="56"/>
        <v>41119</v>
      </c>
      <c r="I164" s="67">
        <f t="shared" si="57"/>
        <v>27220</v>
      </c>
      <c r="J164" s="67">
        <f t="shared" si="58"/>
        <v>68339</v>
      </c>
      <c r="K164" s="15" t="s">
        <v>219</v>
      </c>
    </row>
    <row r="165" spans="1:11" ht="19.5" customHeight="1" x14ac:dyDescent="0.2">
      <c r="A165" s="13" t="s">
        <v>56</v>
      </c>
      <c r="B165" s="67">
        <f t="shared" ref="B165:J165" si="59">SUM(B123:B139,B140:B164)</f>
        <v>171183</v>
      </c>
      <c r="C165" s="67">
        <f t="shared" si="59"/>
        <v>198593</v>
      </c>
      <c r="D165" s="67">
        <f t="shared" si="59"/>
        <v>369776</v>
      </c>
      <c r="E165" s="67">
        <f t="shared" si="59"/>
        <v>37</v>
      </c>
      <c r="F165" s="67">
        <f t="shared" si="59"/>
        <v>77</v>
      </c>
      <c r="G165" s="67">
        <f t="shared" si="59"/>
        <v>114</v>
      </c>
      <c r="H165" s="67">
        <f t="shared" si="59"/>
        <v>171220</v>
      </c>
      <c r="I165" s="67">
        <f t="shared" si="59"/>
        <v>198670</v>
      </c>
      <c r="J165" s="67">
        <f t="shared" si="59"/>
        <v>369890</v>
      </c>
      <c r="K165" s="15" t="s">
        <v>57</v>
      </c>
    </row>
    <row r="166" spans="1:11" ht="20.25" customHeight="1" x14ac:dyDescent="0.2">
      <c r="A166" s="13" t="s">
        <v>58</v>
      </c>
      <c r="B166" s="67"/>
      <c r="C166" s="67"/>
      <c r="D166" s="67"/>
      <c r="E166" s="67"/>
      <c r="F166" s="67"/>
      <c r="G166" s="67"/>
      <c r="H166" s="67"/>
      <c r="I166" s="67"/>
      <c r="J166" s="67"/>
      <c r="K166" s="15" t="s">
        <v>59</v>
      </c>
    </row>
    <row r="167" spans="1:11" ht="20.25" customHeight="1" x14ac:dyDescent="0.2">
      <c r="A167" s="13" t="s">
        <v>158</v>
      </c>
      <c r="B167" s="14">
        <v>4894</v>
      </c>
      <c r="C167" s="14">
        <v>4817</v>
      </c>
      <c r="D167" s="14">
        <v>9711</v>
      </c>
      <c r="E167" s="14">
        <v>6</v>
      </c>
      <c r="F167" s="14">
        <v>7</v>
      </c>
      <c r="G167" s="14">
        <v>13</v>
      </c>
      <c r="H167" s="14">
        <f t="shared" si="56"/>
        <v>4900</v>
      </c>
      <c r="I167" s="14">
        <f t="shared" si="57"/>
        <v>4824</v>
      </c>
      <c r="J167" s="14">
        <f t="shared" si="58"/>
        <v>9724</v>
      </c>
      <c r="K167" s="15" t="s">
        <v>159</v>
      </c>
    </row>
    <row r="168" spans="1:11" ht="20.25" customHeight="1" x14ac:dyDescent="0.2">
      <c r="A168" s="13" t="s">
        <v>160</v>
      </c>
      <c r="B168" s="14">
        <v>3860</v>
      </c>
      <c r="C168" s="14">
        <v>3176</v>
      </c>
      <c r="D168" s="14">
        <v>7036</v>
      </c>
      <c r="E168" s="14">
        <v>0</v>
      </c>
      <c r="F168" s="14">
        <v>1</v>
      </c>
      <c r="G168" s="14">
        <v>1</v>
      </c>
      <c r="H168" s="14">
        <f t="shared" si="56"/>
        <v>3860</v>
      </c>
      <c r="I168" s="14">
        <f t="shared" si="57"/>
        <v>3177</v>
      </c>
      <c r="J168" s="14">
        <f t="shared" si="58"/>
        <v>7037</v>
      </c>
      <c r="K168" s="15" t="s">
        <v>161</v>
      </c>
    </row>
    <row r="169" spans="1:11" ht="20.25" customHeight="1" x14ac:dyDescent="0.2">
      <c r="A169" s="13" t="s">
        <v>162</v>
      </c>
      <c r="B169" s="14">
        <v>4</v>
      </c>
      <c r="C169" s="14">
        <v>2</v>
      </c>
      <c r="D169" s="14">
        <v>6</v>
      </c>
      <c r="E169" s="14">
        <v>0</v>
      </c>
      <c r="F169" s="14">
        <v>0</v>
      </c>
      <c r="G169" s="14">
        <v>0</v>
      </c>
      <c r="H169" s="14">
        <f t="shared" si="56"/>
        <v>4</v>
      </c>
      <c r="I169" s="14">
        <f t="shared" si="57"/>
        <v>2</v>
      </c>
      <c r="J169" s="14">
        <f t="shared" si="58"/>
        <v>6</v>
      </c>
      <c r="K169" s="15" t="s">
        <v>163</v>
      </c>
    </row>
    <row r="170" spans="1:11" ht="20.25" customHeight="1" x14ac:dyDescent="0.2">
      <c r="A170" s="13" t="s">
        <v>166</v>
      </c>
      <c r="B170" s="14">
        <v>2418</v>
      </c>
      <c r="C170" s="14">
        <v>2061</v>
      </c>
      <c r="D170" s="14">
        <v>4479</v>
      </c>
      <c r="E170" s="14">
        <v>1</v>
      </c>
      <c r="F170" s="14">
        <v>4</v>
      </c>
      <c r="G170" s="14">
        <v>5</v>
      </c>
      <c r="H170" s="14">
        <f t="shared" si="56"/>
        <v>2419</v>
      </c>
      <c r="I170" s="14">
        <f t="shared" si="57"/>
        <v>2065</v>
      </c>
      <c r="J170" s="14">
        <f t="shared" si="58"/>
        <v>4484</v>
      </c>
      <c r="K170" s="15" t="s">
        <v>167</v>
      </c>
    </row>
    <row r="171" spans="1:11" ht="20.25" customHeight="1" x14ac:dyDescent="0.2">
      <c r="A171" s="13" t="s">
        <v>168</v>
      </c>
      <c r="B171" s="14" t="s">
        <v>169</v>
      </c>
      <c r="C171" s="14" t="s">
        <v>169</v>
      </c>
      <c r="D171" s="14" t="s">
        <v>169</v>
      </c>
      <c r="E171" s="14" t="s">
        <v>169</v>
      </c>
      <c r="F171" s="14" t="s">
        <v>169</v>
      </c>
      <c r="G171" s="14" t="s">
        <v>169</v>
      </c>
      <c r="H171" s="14" t="s">
        <v>169</v>
      </c>
      <c r="I171" s="14" t="s">
        <v>169</v>
      </c>
      <c r="J171" s="14" t="s">
        <v>169</v>
      </c>
      <c r="K171" s="15" t="s">
        <v>345</v>
      </c>
    </row>
    <row r="172" spans="1:11" ht="20.25" customHeight="1" x14ac:dyDescent="0.2">
      <c r="A172" s="13" t="s">
        <v>175</v>
      </c>
      <c r="B172" s="14">
        <v>2762</v>
      </c>
      <c r="C172" s="14">
        <v>1280</v>
      </c>
      <c r="D172" s="14">
        <v>4042</v>
      </c>
      <c r="E172" s="14">
        <v>0</v>
      </c>
      <c r="F172" s="14">
        <v>0</v>
      </c>
      <c r="G172" s="14">
        <v>0</v>
      </c>
      <c r="H172" s="14">
        <f t="shared" si="56"/>
        <v>2762</v>
      </c>
      <c r="I172" s="14">
        <f t="shared" si="57"/>
        <v>1280</v>
      </c>
      <c r="J172" s="14">
        <f t="shared" si="58"/>
        <v>4042</v>
      </c>
      <c r="K172" s="15" t="s">
        <v>340</v>
      </c>
    </row>
    <row r="173" spans="1:11" ht="20.25" customHeight="1" x14ac:dyDescent="0.2">
      <c r="A173" s="13" t="s">
        <v>177</v>
      </c>
      <c r="B173" s="14">
        <v>1851</v>
      </c>
      <c r="C173" s="14">
        <v>1285</v>
      </c>
      <c r="D173" s="14">
        <v>3136</v>
      </c>
      <c r="E173" s="14">
        <v>7</v>
      </c>
      <c r="F173" s="14">
        <v>0</v>
      </c>
      <c r="G173" s="14">
        <v>7</v>
      </c>
      <c r="H173" s="14">
        <f t="shared" si="56"/>
        <v>1858</v>
      </c>
      <c r="I173" s="14">
        <f t="shared" si="57"/>
        <v>1285</v>
      </c>
      <c r="J173" s="14">
        <f t="shared" si="58"/>
        <v>3143</v>
      </c>
      <c r="K173" s="15" t="s">
        <v>342</v>
      </c>
    </row>
    <row r="174" spans="1:11" ht="20.25" customHeight="1" x14ac:dyDescent="0.2">
      <c r="A174" s="13" t="s">
        <v>181</v>
      </c>
      <c r="B174" s="14">
        <v>2922</v>
      </c>
      <c r="C174" s="14">
        <v>1122</v>
      </c>
      <c r="D174" s="14">
        <v>4044</v>
      </c>
      <c r="E174" s="14">
        <v>2</v>
      </c>
      <c r="F174" s="14">
        <v>0</v>
      </c>
      <c r="G174" s="14">
        <v>2</v>
      </c>
      <c r="H174" s="14">
        <f t="shared" si="56"/>
        <v>2924</v>
      </c>
      <c r="I174" s="14">
        <f t="shared" si="57"/>
        <v>1122</v>
      </c>
      <c r="J174" s="14">
        <f t="shared" si="58"/>
        <v>4046</v>
      </c>
      <c r="K174" s="15" t="s">
        <v>182</v>
      </c>
    </row>
    <row r="175" spans="1:11" ht="20.25" customHeight="1" x14ac:dyDescent="0.2">
      <c r="A175" s="13" t="s">
        <v>183</v>
      </c>
      <c r="B175" s="14">
        <v>726</v>
      </c>
      <c r="C175" s="14">
        <v>466</v>
      </c>
      <c r="D175" s="14">
        <v>1192</v>
      </c>
      <c r="E175" s="14">
        <v>0</v>
      </c>
      <c r="F175" s="14">
        <v>0</v>
      </c>
      <c r="G175" s="14">
        <v>0</v>
      </c>
      <c r="H175" s="14">
        <f t="shared" si="56"/>
        <v>726</v>
      </c>
      <c r="I175" s="14">
        <f t="shared" si="57"/>
        <v>466</v>
      </c>
      <c r="J175" s="14">
        <f t="shared" si="58"/>
        <v>1192</v>
      </c>
      <c r="K175" s="15" t="s">
        <v>184</v>
      </c>
    </row>
    <row r="176" spans="1:11" ht="20.25" customHeight="1" x14ac:dyDescent="0.2">
      <c r="A176" s="13" t="s">
        <v>185</v>
      </c>
      <c r="B176" s="14">
        <v>1794</v>
      </c>
      <c r="C176" s="14">
        <v>1195</v>
      </c>
      <c r="D176" s="14">
        <v>2989</v>
      </c>
      <c r="E176" s="14">
        <v>0</v>
      </c>
      <c r="F176" s="14">
        <v>0</v>
      </c>
      <c r="G176" s="14">
        <v>0</v>
      </c>
      <c r="H176" s="14">
        <f t="shared" si="56"/>
        <v>1794</v>
      </c>
      <c r="I176" s="14">
        <f t="shared" si="57"/>
        <v>1195</v>
      </c>
      <c r="J176" s="14">
        <f t="shared" si="58"/>
        <v>2989</v>
      </c>
      <c r="K176" s="15" t="s">
        <v>186</v>
      </c>
    </row>
    <row r="177" spans="1:14" ht="20.25" customHeight="1" x14ac:dyDescent="0.2">
      <c r="A177" s="13" t="s">
        <v>187</v>
      </c>
      <c r="B177" s="14">
        <v>394</v>
      </c>
      <c r="C177" s="14">
        <v>158</v>
      </c>
      <c r="D177" s="14">
        <v>552</v>
      </c>
      <c r="E177" s="14">
        <v>0</v>
      </c>
      <c r="F177" s="14">
        <v>0</v>
      </c>
      <c r="G177" s="14">
        <v>0</v>
      </c>
      <c r="H177" s="14">
        <f t="shared" si="56"/>
        <v>394</v>
      </c>
      <c r="I177" s="14">
        <f t="shared" si="57"/>
        <v>158</v>
      </c>
      <c r="J177" s="14">
        <f t="shared" si="58"/>
        <v>552</v>
      </c>
      <c r="K177" s="15" t="s">
        <v>188</v>
      </c>
    </row>
    <row r="178" spans="1:14" ht="20.25" customHeight="1" x14ac:dyDescent="0.2">
      <c r="A178" s="8" t="s">
        <v>220</v>
      </c>
      <c r="B178" s="7">
        <v>117</v>
      </c>
      <c r="C178" s="7">
        <v>27</v>
      </c>
      <c r="D178" s="7">
        <v>144</v>
      </c>
      <c r="E178" s="7">
        <v>0</v>
      </c>
      <c r="F178" s="7">
        <v>0</v>
      </c>
      <c r="G178" s="7">
        <v>0</v>
      </c>
      <c r="H178" s="7">
        <f t="shared" si="56"/>
        <v>117</v>
      </c>
      <c r="I178" s="7">
        <f t="shared" si="57"/>
        <v>27</v>
      </c>
      <c r="J178" s="7">
        <f t="shared" si="58"/>
        <v>144</v>
      </c>
      <c r="K178" s="9" t="s">
        <v>266</v>
      </c>
    </row>
    <row r="179" spans="1:14" ht="20.25" customHeight="1" x14ac:dyDescent="0.2">
      <c r="A179" s="13" t="s">
        <v>190</v>
      </c>
      <c r="B179" s="14">
        <v>2451</v>
      </c>
      <c r="C179" s="14">
        <v>1341</v>
      </c>
      <c r="D179" s="14">
        <v>3792</v>
      </c>
      <c r="E179" s="14">
        <v>0</v>
      </c>
      <c r="F179" s="14">
        <v>0</v>
      </c>
      <c r="G179" s="14">
        <v>0</v>
      </c>
      <c r="H179" s="14">
        <f t="shared" si="56"/>
        <v>2451</v>
      </c>
      <c r="I179" s="14">
        <f t="shared" si="57"/>
        <v>1341</v>
      </c>
      <c r="J179" s="14">
        <f t="shared" si="58"/>
        <v>3792</v>
      </c>
      <c r="K179" s="15" t="s">
        <v>191</v>
      </c>
    </row>
    <row r="180" spans="1:14" ht="20.25" customHeight="1" x14ac:dyDescent="0.2">
      <c r="A180" s="13" t="s">
        <v>193</v>
      </c>
      <c r="B180" s="14">
        <v>1573</v>
      </c>
      <c r="C180" s="14">
        <v>1118</v>
      </c>
      <c r="D180" s="14">
        <v>2691</v>
      </c>
      <c r="E180" s="14">
        <v>0</v>
      </c>
      <c r="F180" s="14">
        <v>0</v>
      </c>
      <c r="G180" s="14">
        <v>0</v>
      </c>
      <c r="H180" s="14">
        <f t="shared" si="56"/>
        <v>1573</v>
      </c>
      <c r="I180" s="14">
        <f t="shared" si="57"/>
        <v>1118</v>
      </c>
      <c r="J180" s="14">
        <f t="shared" si="58"/>
        <v>2691</v>
      </c>
      <c r="K180" s="15" t="s">
        <v>194</v>
      </c>
    </row>
    <row r="181" spans="1:14" ht="20.25" customHeight="1" thickBot="1" x14ac:dyDescent="0.25">
      <c r="A181" s="22" t="s">
        <v>195</v>
      </c>
      <c r="B181" s="23">
        <v>1909</v>
      </c>
      <c r="C181" s="23">
        <v>1734</v>
      </c>
      <c r="D181" s="23">
        <v>3643</v>
      </c>
      <c r="E181" s="23">
        <v>0</v>
      </c>
      <c r="F181" s="23">
        <v>0</v>
      </c>
      <c r="G181" s="23">
        <v>0</v>
      </c>
      <c r="H181" s="23">
        <f t="shared" si="56"/>
        <v>1909</v>
      </c>
      <c r="I181" s="23">
        <f t="shared" si="57"/>
        <v>1734</v>
      </c>
      <c r="J181" s="23">
        <f t="shared" si="58"/>
        <v>3643</v>
      </c>
      <c r="K181" s="24" t="s">
        <v>196</v>
      </c>
    </row>
    <row r="182" spans="1:14" ht="19.5" customHeight="1" thickTop="1" x14ac:dyDescent="0.2"/>
    <row r="183" spans="1:14" s="76" customFormat="1" ht="19.5" customHeight="1" x14ac:dyDescent="0.2"/>
    <row r="184" spans="1:14" s="76" customFormat="1" ht="19.5" customHeight="1" x14ac:dyDescent="0.2"/>
    <row r="185" spans="1:14" s="76" customFormat="1" ht="19.5" customHeight="1" x14ac:dyDescent="0.2"/>
    <row r="186" spans="1:14" s="76" customFormat="1" ht="19.5" customHeight="1" x14ac:dyDescent="0.2"/>
    <row r="187" spans="1:14" ht="19.5" customHeight="1" x14ac:dyDescent="0.25">
      <c r="N187" s="4"/>
    </row>
    <row r="188" spans="1:14" ht="19.5" customHeight="1" x14ac:dyDescent="0.2"/>
    <row r="189" spans="1:14" ht="15.75" customHeight="1" x14ac:dyDescent="0.2"/>
    <row r="190" spans="1:14" ht="22.5" customHeight="1" thickBot="1" x14ac:dyDescent="0.3">
      <c r="A190" s="4" t="s">
        <v>1538</v>
      </c>
      <c r="K190" s="3" t="s">
        <v>256</v>
      </c>
    </row>
    <row r="191" spans="1:14" ht="18.75" customHeight="1" thickTop="1" x14ac:dyDescent="0.25">
      <c r="A191" s="111" t="s">
        <v>150</v>
      </c>
      <c r="B191" s="110" t="s">
        <v>1</v>
      </c>
      <c r="C191" s="110"/>
      <c r="D191" s="110"/>
      <c r="E191" s="110" t="s">
        <v>2</v>
      </c>
      <c r="F191" s="110"/>
      <c r="G191" s="110"/>
      <c r="H191" s="110" t="s">
        <v>3</v>
      </c>
      <c r="I191" s="110"/>
      <c r="J191" s="110"/>
      <c r="K191" s="111" t="s">
        <v>157</v>
      </c>
    </row>
    <row r="192" spans="1:14" ht="18.75" customHeight="1" x14ac:dyDescent="0.25">
      <c r="A192" s="112"/>
      <c r="B192" s="109" t="s">
        <v>5</v>
      </c>
      <c r="C192" s="109"/>
      <c r="D192" s="109"/>
      <c r="E192" s="109" t="s">
        <v>6</v>
      </c>
      <c r="F192" s="109"/>
      <c r="G192" s="109"/>
      <c r="H192" s="109" t="s">
        <v>7</v>
      </c>
      <c r="I192" s="109"/>
      <c r="J192" s="109"/>
      <c r="K192" s="112"/>
    </row>
    <row r="193" spans="1:11" ht="18.75" customHeight="1" x14ac:dyDescent="0.25">
      <c r="A193" s="112"/>
      <c r="B193" s="5" t="s">
        <v>8</v>
      </c>
      <c r="C193" s="5" t="s">
        <v>9</v>
      </c>
      <c r="D193" s="5" t="s">
        <v>10</v>
      </c>
      <c r="E193" s="5" t="s">
        <v>8</v>
      </c>
      <c r="F193" s="5" t="s">
        <v>9</v>
      </c>
      <c r="G193" s="5" t="s">
        <v>10</v>
      </c>
      <c r="H193" s="5" t="s">
        <v>8</v>
      </c>
      <c r="I193" s="5" t="s">
        <v>9</v>
      </c>
      <c r="J193" s="5" t="s">
        <v>10</v>
      </c>
      <c r="K193" s="112"/>
    </row>
    <row r="194" spans="1:11" ht="18.75" customHeight="1" thickBot="1" x14ac:dyDescent="0.3">
      <c r="A194" s="113"/>
      <c r="B194" s="6" t="s">
        <v>11</v>
      </c>
      <c r="C194" s="6" t="s">
        <v>12</v>
      </c>
      <c r="D194" s="6" t="s">
        <v>7</v>
      </c>
      <c r="E194" s="6" t="s">
        <v>11</v>
      </c>
      <c r="F194" s="6" t="s">
        <v>12</v>
      </c>
      <c r="G194" s="6" t="s">
        <v>7</v>
      </c>
      <c r="H194" s="6" t="s">
        <v>11</v>
      </c>
      <c r="I194" s="6" t="s">
        <v>12</v>
      </c>
      <c r="J194" s="6" t="s">
        <v>7</v>
      </c>
      <c r="K194" s="113"/>
    </row>
    <row r="195" spans="1:11" ht="21.75" customHeight="1" x14ac:dyDescent="0.2">
      <c r="A195" s="8" t="s">
        <v>197</v>
      </c>
      <c r="B195" s="7">
        <v>2173</v>
      </c>
      <c r="C195" s="7">
        <v>1100</v>
      </c>
      <c r="D195" s="7">
        <v>3273</v>
      </c>
      <c r="E195" s="7">
        <v>0</v>
      </c>
      <c r="F195" s="7">
        <v>0</v>
      </c>
      <c r="G195" s="7">
        <v>0</v>
      </c>
      <c r="H195" s="7">
        <f t="shared" si="56"/>
        <v>2173</v>
      </c>
      <c r="I195" s="7">
        <f t="shared" si="57"/>
        <v>1100</v>
      </c>
      <c r="J195" s="7">
        <f t="shared" si="58"/>
        <v>3273</v>
      </c>
      <c r="K195" s="9" t="s">
        <v>198</v>
      </c>
    </row>
    <row r="196" spans="1:11" ht="21.75" customHeight="1" x14ac:dyDescent="0.2">
      <c r="A196" s="13" t="s">
        <v>199</v>
      </c>
      <c r="B196" s="14">
        <v>779</v>
      </c>
      <c r="C196" s="14">
        <v>593</v>
      </c>
      <c r="D196" s="14">
        <v>1372</v>
      </c>
      <c r="E196" s="14">
        <v>0</v>
      </c>
      <c r="F196" s="14">
        <v>0</v>
      </c>
      <c r="G196" s="14">
        <v>0</v>
      </c>
      <c r="H196" s="14">
        <f t="shared" si="56"/>
        <v>779</v>
      </c>
      <c r="I196" s="14">
        <f t="shared" si="57"/>
        <v>593</v>
      </c>
      <c r="J196" s="14">
        <f t="shared" si="58"/>
        <v>1372</v>
      </c>
      <c r="K196" s="15" t="s">
        <v>200</v>
      </c>
    </row>
    <row r="197" spans="1:11" ht="21.75" customHeight="1" x14ac:dyDescent="0.2">
      <c r="A197" s="13" t="s">
        <v>201</v>
      </c>
      <c r="B197" s="14">
        <v>4579</v>
      </c>
      <c r="C197" s="14">
        <v>2758</v>
      </c>
      <c r="D197" s="14">
        <v>7337</v>
      </c>
      <c r="E197" s="14">
        <v>1</v>
      </c>
      <c r="F197" s="14">
        <v>0</v>
      </c>
      <c r="G197" s="14">
        <v>1</v>
      </c>
      <c r="H197" s="14">
        <f t="shared" si="56"/>
        <v>4580</v>
      </c>
      <c r="I197" s="14">
        <f t="shared" si="57"/>
        <v>2758</v>
      </c>
      <c r="J197" s="14">
        <f t="shared" si="58"/>
        <v>7338</v>
      </c>
      <c r="K197" s="15" t="s">
        <v>202</v>
      </c>
    </row>
    <row r="198" spans="1:11" ht="21.75" customHeight="1" x14ac:dyDescent="0.2">
      <c r="A198" s="13" t="s">
        <v>203</v>
      </c>
      <c r="B198" s="14">
        <v>2368</v>
      </c>
      <c r="C198" s="14">
        <v>975</v>
      </c>
      <c r="D198" s="14">
        <v>3343</v>
      </c>
      <c r="E198" s="14">
        <v>0</v>
      </c>
      <c r="F198" s="14">
        <v>0</v>
      </c>
      <c r="G198" s="14">
        <v>0</v>
      </c>
      <c r="H198" s="14">
        <f t="shared" si="56"/>
        <v>2368</v>
      </c>
      <c r="I198" s="14">
        <f t="shared" si="57"/>
        <v>975</v>
      </c>
      <c r="J198" s="14">
        <f t="shared" si="58"/>
        <v>3343</v>
      </c>
      <c r="K198" s="15" t="s">
        <v>204</v>
      </c>
    </row>
    <row r="199" spans="1:11" ht="21.75" customHeight="1" x14ac:dyDescent="0.2">
      <c r="A199" s="13" t="s">
        <v>206</v>
      </c>
      <c r="B199" s="14">
        <v>1325</v>
      </c>
      <c r="C199" s="14">
        <v>844</v>
      </c>
      <c r="D199" s="14">
        <v>2169</v>
      </c>
      <c r="E199" s="14">
        <v>0</v>
      </c>
      <c r="F199" s="14">
        <v>0</v>
      </c>
      <c r="G199" s="14">
        <v>0</v>
      </c>
      <c r="H199" s="14">
        <f t="shared" si="56"/>
        <v>1325</v>
      </c>
      <c r="I199" s="14">
        <f t="shared" si="57"/>
        <v>844</v>
      </c>
      <c r="J199" s="14">
        <f t="shared" si="58"/>
        <v>2169</v>
      </c>
      <c r="K199" s="15" t="s">
        <v>207</v>
      </c>
    </row>
    <row r="200" spans="1:11" ht="21.75" customHeight="1" x14ac:dyDescent="0.2">
      <c r="A200" s="13" t="s">
        <v>208</v>
      </c>
      <c r="B200" s="14">
        <v>1270</v>
      </c>
      <c r="C200" s="14">
        <v>668</v>
      </c>
      <c r="D200" s="14">
        <v>1938</v>
      </c>
      <c r="E200" s="14">
        <v>0</v>
      </c>
      <c r="F200" s="14">
        <v>0</v>
      </c>
      <c r="G200" s="14">
        <v>0</v>
      </c>
      <c r="H200" s="14">
        <f t="shared" si="56"/>
        <v>1270</v>
      </c>
      <c r="I200" s="14">
        <f t="shared" si="57"/>
        <v>668</v>
      </c>
      <c r="J200" s="14">
        <f t="shared" si="58"/>
        <v>1938</v>
      </c>
      <c r="K200" s="15" t="s">
        <v>209</v>
      </c>
    </row>
    <row r="201" spans="1:11" ht="21.75" customHeight="1" x14ac:dyDescent="0.2">
      <c r="A201" s="13" t="s">
        <v>214</v>
      </c>
      <c r="B201" s="14">
        <v>750</v>
      </c>
      <c r="C201" s="14">
        <v>248</v>
      </c>
      <c r="D201" s="14">
        <v>998</v>
      </c>
      <c r="E201" s="14">
        <v>0</v>
      </c>
      <c r="F201" s="14">
        <v>0</v>
      </c>
      <c r="G201" s="14">
        <v>0</v>
      </c>
      <c r="H201" s="14">
        <f t="shared" si="56"/>
        <v>750</v>
      </c>
      <c r="I201" s="14">
        <f t="shared" si="57"/>
        <v>248</v>
      </c>
      <c r="J201" s="14">
        <f t="shared" si="58"/>
        <v>998</v>
      </c>
      <c r="K201" s="15" t="s">
        <v>350</v>
      </c>
    </row>
    <row r="202" spans="1:11" ht="21.75" customHeight="1" x14ac:dyDescent="0.2">
      <c r="A202" s="13" t="s">
        <v>215</v>
      </c>
      <c r="B202" s="14">
        <v>2382</v>
      </c>
      <c r="C202" s="14">
        <v>1452</v>
      </c>
      <c r="D202" s="14">
        <v>3834</v>
      </c>
      <c r="E202" s="14">
        <v>1</v>
      </c>
      <c r="F202" s="14">
        <v>0</v>
      </c>
      <c r="G202" s="14">
        <v>1</v>
      </c>
      <c r="H202" s="14">
        <f t="shared" si="56"/>
        <v>2383</v>
      </c>
      <c r="I202" s="14">
        <f t="shared" si="57"/>
        <v>1452</v>
      </c>
      <c r="J202" s="14">
        <f t="shared" si="58"/>
        <v>3835</v>
      </c>
      <c r="K202" s="15" t="s">
        <v>352</v>
      </c>
    </row>
    <row r="203" spans="1:11" ht="21.75" customHeight="1" x14ac:dyDescent="0.2">
      <c r="A203" s="13" t="s">
        <v>216</v>
      </c>
      <c r="B203" s="14">
        <v>704</v>
      </c>
      <c r="C203" s="14">
        <v>161</v>
      </c>
      <c r="D203" s="14">
        <v>865</v>
      </c>
      <c r="E203" s="14">
        <v>0</v>
      </c>
      <c r="F203" s="14">
        <v>0</v>
      </c>
      <c r="G203" s="14">
        <v>0</v>
      </c>
      <c r="H203" s="14">
        <f t="shared" si="56"/>
        <v>704</v>
      </c>
      <c r="I203" s="14">
        <f t="shared" si="57"/>
        <v>161</v>
      </c>
      <c r="J203" s="14">
        <f t="shared" si="58"/>
        <v>865</v>
      </c>
      <c r="K203" s="15" t="s">
        <v>351</v>
      </c>
    </row>
    <row r="204" spans="1:11" ht="21.75" customHeight="1" x14ac:dyDescent="0.2">
      <c r="A204" s="13" t="s">
        <v>217</v>
      </c>
      <c r="B204" s="14">
        <v>891</v>
      </c>
      <c r="C204" s="14">
        <v>272</v>
      </c>
      <c r="D204" s="14">
        <v>1163</v>
      </c>
      <c r="E204" s="14">
        <v>0</v>
      </c>
      <c r="F204" s="14">
        <v>0</v>
      </c>
      <c r="G204" s="14">
        <v>0</v>
      </c>
      <c r="H204" s="14">
        <f t="shared" si="56"/>
        <v>891</v>
      </c>
      <c r="I204" s="14">
        <f t="shared" si="57"/>
        <v>272</v>
      </c>
      <c r="J204" s="14">
        <f t="shared" si="58"/>
        <v>1163</v>
      </c>
      <c r="K204" s="15" t="s">
        <v>2074</v>
      </c>
    </row>
    <row r="205" spans="1:11" ht="21.75" customHeight="1" x14ac:dyDescent="0.2">
      <c r="A205" s="13" t="s">
        <v>218</v>
      </c>
      <c r="B205" s="14">
        <v>27265</v>
      </c>
      <c r="C205" s="14">
        <v>9031</v>
      </c>
      <c r="D205" s="14">
        <v>36296</v>
      </c>
      <c r="E205" s="14">
        <v>4</v>
      </c>
      <c r="F205" s="14">
        <v>2</v>
      </c>
      <c r="G205" s="14">
        <v>6</v>
      </c>
      <c r="H205" s="14">
        <f t="shared" si="56"/>
        <v>27269</v>
      </c>
      <c r="I205" s="14">
        <f t="shared" si="57"/>
        <v>9033</v>
      </c>
      <c r="J205" s="14">
        <f t="shared" si="58"/>
        <v>36302</v>
      </c>
      <c r="K205" s="15" t="s">
        <v>219</v>
      </c>
    </row>
    <row r="206" spans="1:11" ht="21.75" customHeight="1" thickBot="1" x14ac:dyDescent="0.25">
      <c r="A206" s="16" t="s">
        <v>61</v>
      </c>
      <c r="B206" s="17">
        <f>SUM(B167:B181,B195:B205)</f>
        <v>72161</v>
      </c>
      <c r="C206" s="17">
        <f t="shared" ref="C206:J206" si="60">SUM(C167:C181,C195:C205)</f>
        <v>37884</v>
      </c>
      <c r="D206" s="17">
        <f t="shared" si="60"/>
        <v>110045</v>
      </c>
      <c r="E206" s="17">
        <f t="shared" si="60"/>
        <v>22</v>
      </c>
      <c r="F206" s="17">
        <f t="shared" si="60"/>
        <v>14</v>
      </c>
      <c r="G206" s="17">
        <f t="shared" si="60"/>
        <v>36</v>
      </c>
      <c r="H206" s="17">
        <f t="shared" si="60"/>
        <v>72183</v>
      </c>
      <c r="I206" s="17">
        <f t="shared" si="60"/>
        <v>37898</v>
      </c>
      <c r="J206" s="17">
        <f t="shared" si="60"/>
        <v>110081</v>
      </c>
      <c r="K206" s="18" t="s">
        <v>105</v>
      </c>
    </row>
    <row r="207" spans="1:11" ht="23.25" customHeight="1" thickBot="1" x14ac:dyDescent="0.25">
      <c r="A207" s="19" t="s">
        <v>154</v>
      </c>
      <c r="B207" s="20">
        <f t="shared" ref="B207:J207" si="61">SUM(B206,B165)</f>
        <v>243344</v>
      </c>
      <c r="C207" s="20">
        <f t="shared" si="61"/>
        <v>236477</v>
      </c>
      <c r="D207" s="20">
        <f t="shared" si="61"/>
        <v>479821</v>
      </c>
      <c r="E207" s="20">
        <f t="shared" si="61"/>
        <v>59</v>
      </c>
      <c r="F207" s="20">
        <f t="shared" si="61"/>
        <v>91</v>
      </c>
      <c r="G207" s="20">
        <f t="shared" si="61"/>
        <v>150</v>
      </c>
      <c r="H207" s="20">
        <f t="shared" si="61"/>
        <v>243403</v>
      </c>
      <c r="I207" s="20">
        <f t="shared" si="61"/>
        <v>236568</v>
      </c>
      <c r="J207" s="20">
        <f t="shared" si="61"/>
        <v>479971</v>
      </c>
      <c r="K207" s="21" t="s">
        <v>7</v>
      </c>
    </row>
    <row r="208" spans="1:11" ht="15" thickTop="1" x14ac:dyDescent="0.2"/>
  </sheetData>
  <mergeCells count="52">
    <mergeCell ref="K39:K42"/>
    <mergeCell ref="K153:K156"/>
    <mergeCell ref="B154:D154"/>
    <mergeCell ref="E154:G154"/>
    <mergeCell ref="H154:J154"/>
    <mergeCell ref="E119:G119"/>
    <mergeCell ref="H119:J119"/>
    <mergeCell ref="H80:J80"/>
    <mergeCell ref="B81:D81"/>
    <mergeCell ref="E81:G81"/>
    <mergeCell ref="K191:K194"/>
    <mergeCell ref="B192:D192"/>
    <mergeCell ref="E192:G192"/>
    <mergeCell ref="H192:J192"/>
    <mergeCell ref="H81:J81"/>
    <mergeCell ref="A116:K116"/>
    <mergeCell ref="A118:A121"/>
    <mergeCell ref="B118:D118"/>
    <mergeCell ref="E118:G118"/>
    <mergeCell ref="H118:J118"/>
    <mergeCell ref="K118:K121"/>
    <mergeCell ref="B119:D119"/>
    <mergeCell ref="A115:K115"/>
    <mergeCell ref="K80:K83"/>
    <mergeCell ref="A191:A194"/>
    <mergeCell ref="E80:G80"/>
    <mergeCell ref="A39:A42"/>
    <mergeCell ref="B39:D39"/>
    <mergeCell ref="B191:D191"/>
    <mergeCell ref="E191:G191"/>
    <mergeCell ref="H191:J191"/>
    <mergeCell ref="A153:A156"/>
    <mergeCell ref="B153:D153"/>
    <mergeCell ref="E153:G153"/>
    <mergeCell ref="H153:J153"/>
    <mergeCell ref="B40:D40"/>
    <mergeCell ref="E40:G40"/>
    <mergeCell ref="H40:J40"/>
    <mergeCell ref="E39:G39"/>
    <mergeCell ref="H39:J39"/>
    <mergeCell ref="A80:A83"/>
    <mergeCell ref="B80:D80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2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12"/>
  <sheetViews>
    <sheetView rightToLeft="1" view="pageBreakPreview" zoomScale="80" zoomScaleNormal="80" zoomScaleSheetLayoutView="80" workbookViewId="0">
      <selection sqref="A1:K1"/>
    </sheetView>
  </sheetViews>
  <sheetFormatPr defaultRowHeight="14.25" x14ac:dyDescent="0.2"/>
  <cols>
    <col min="1" max="1" width="20" customWidth="1"/>
    <col min="2" max="2" width="7.375" customWidth="1"/>
    <col min="3" max="3" width="10.375" customWidth="1"/>
    <col min="4" max="5" width="7.375" customWidth="1"/>
    <col min="6" max="6" width="9.375" customWidth="1"/>
    <col min="7" max="8" width="7.375" customWidth="1"/>
    <col min="9" max="9" width="9.625" customWidth="1"/>
    <col min="10" max="11" width="7.375" customWidth="1"/>
    <col min="12" max="12" width="10.25" customWidth="1"/>
    <col min="13" max="13" width="7.375" customWidth="1"/>
    <col min="14" max="14" width="28.25" customWidth="1"/>
  </cols>
  <sheetData>
    <row r="1" spans="1:14" ht="18" customHeight="1" x14ac:dyDescent="0.2"/>
    <row r="2" spans="1:14" ht="36" customHeight="1" x14ac:dyDescent="0.2">
      <c r="A2" s="118" t="s">
        <v>336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 ht="42" customHeight="1" x14ac:dyDescent="0.25">
      <c r="A3" s="114" t="s">
        <v>304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ht="23.25" customHeight="1" thickBot="1" x14ac:dyDescent="0.3">
      <c r="A4" s="4" t="s">
        <v>1735</v>
      </c>
      <c r="N4" s="36" t="s">
        <v>1736</v>
      </c>
    </row>
    <row r="5" spans="1:14" ht="16.5" thickTop="1" x14ac:dyDescent="0.25">
      <c r="A5" s="111" t="s">
        <v>0</v>
      </c>
      <c r="B5" s="110" t="s">
        <v>96</v>
      </c>
      <c r="C5" s="110"/>
      <c r="D5" s="110"/>
      <c r="E5" s="110" t="s">
        <v>97</v>
      </c>
      <c r="F5" s="110"/>
      <c r="G5" s="110"/>
      <c r="H5" s="110" t="s">
        <v>98</v>
      </c>
      <c r="I5" s="110"/>
      <c r="J5" s="110"/>
      <c r="K5" s="110" t="s">
        <v>3</v>
      </c>
      <c r="L5" s="110"/>
      <c r="M5" s="110"/>
      <c r="N5" s="111" t="s">
        <v>4</v>
      </c>
    </row>
    <row r="6" spans="1:14" ht="15.75" customHeight="1" x14ac:dyDescent="0.25">
      <c r="A6" s="112"/>
      <c r="B6" s="109" t="s">
        <v>99</v>
      </c>
      <c r="C6" s="109"/>
      <c r="D6" s="109"/>
      <c r="E6" s="109" t="s">
        <v>100</v>
      </c>
      <c r="F6" s="109"/>
      <c r="G6" s="109"/>
      <c r="H6" s="109" t="s">
        <v>101</v>
      </c>
      <c r="I6" s="109"/>
      <c r="J6" s="109"/>
      <c r="K6" s="109" t="s">
        <v>7</v>
      </c>
      <c r="L6" s="109"/>
      <c r="M6" s="109"/>
      <c r="N6" s="112"/>
    </row>
    <row r="7" spans="1:14" ht="15.75" x14ac:dyDescent="0.25">
      <c r="A7" s="112"/>
      <c r="B7" s="31" t="s">
        <v>8</v>
      </c>
      <c r="C7" s="31" t="s">
        <v>67</v>
      </c>
      <c r="D7" s="31" t="s">
        <v>10</v>
      </c>
      <c r="E7" s="31" t="s">
        <v>8</v>
      </c>
      <c r="F7" s="31" t="s">
        <v>67</v>
      </c>
      <c r="G7" s="31" t="s">
        <v>10</v>
      </c>
      <c r="H7" s="31" t="s">
        <v>8</v>
      </c>
      <c r="I7" s="31" t="s">
        <v>67</v>
      </c>
      <c r="J7" s="31" t="s">
        <v>10</v>
      </c>
      <c r="K7" s="31" t="s">
        <v>8</v>
      </c>
      <c r="L7" s="31" t="s">
        <v>67</v>
      </c>
      <c r="M7" s="31" t="s">
        <v>10</v>
      </c>
      <c r="N7" s="112"/>
    </row>
    <row r="8" spans="1:14" ht="16.5" thickBot="1" x14ac:dyDescent="0.3">
      <c r="A8" s="113"/>
      <c r="B8" s="6" t="s">
        <v>11</v>
      </c>
      <c r="C8" s="6" t="s">
        <v>12</v>
      </c>
      <c r="D8" s="6" t="s">
        <v>7</v>
      </c>
      <c r="E8" s="6" t="s">
        <v>11</v>
      </c>
      <c r="F8" s="6" t="s">
        <v>12</v>
      </c>
      <c r="G8" s="6" t="s">
        <v>7</v>
      </c>
      <c r="H8" s="6" t="s">
        <v>11</v>
      </c>
      <c r="I8" s="6" t="s">
        <v>12</v>
      </c>
      <c r="J8" s="6" t="s">
        <v>7</v>
      </c>
      <c r="K8" s="6" t="s">
        <v>11</v>
      </c>
      <c r="L8" s="6" t="s">
        <v>12</v>
      </c>
      <c r="M8" s="6" t="s">
        <v>7</v>
      </c>
      <c r="N8" s="113"/>
    </row>
    <row r="9" spans="1:14" ht="26.25" customHeight="1" x14ac:dyDescent="0.25">
      <c r="A9" s="13" t="s">
        <v>13</v>
      </c>
      <c r="N9" s="46" t="s">
        <v>103</v>
      </c>
    </row>
    <row r="10" spans="1:14" ht="29.25" customHeight="1" thickBot="1" x14ac:dyDescent="0.25">
      <c r="A10" s="16" t="s">
        <v>293</v>
      </c>
      <c r="B10" s="17">
        <v>1</v>
      </c>
      <c r="C10" s="17">
        <v>0</v>
      </c>
      <c r="D10" s="17">
        <f>SUM(B10:C10)</f>
        <v>1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f>SUM(H10:I10)</f>
        <v>0</v>
      </c>
      <c r="K10" s="17">
        <f>SUM(B10,E10,H10)</f>
        <v>1</v>
      </c>
      <c r="L10" s="17">
        <f t="shared" ref="L10:M10" si="0">SUM(C10,F10,I10)</f>
        <v>0</v>
      </c>
      <c r="M10" s="17">
        <f t="shared" si="0"/>
        <v>1</v>
      </c>
      <c r="N10" s="18" t="s">
        <v>292</v>
      </c>
    </row>
    <row r="11" spans="1:14" ht="29.25" customHeight="1" thickBot="1" x14ac:dyDescent="0.25">
      <c r="A11" s="19" t="s">
        <v>151</v>
      </c>
      <c r="B11" s="20">
        <f>SUM(B10)</f>
        <v>1</v>
      </c>
      <c r="C11" s="20">
        <f t="shared" ref="C11:M11" si="1">SUM(C10)</f>
        <v>0</v>
      </c>
      <c r="D11" s="20">
        <f t="shared" si="1"/>
        <v>1</v>
      </c>
      <c r="E11" s="20">
        <f t="shared" si="1"/>
        <v>0</v>
      </c>
      <c r="F11" s="20">
        <f t="shared" si="1"/>
        <v>0</v>
      </c>
      <c r="G11" s="20">
        <f t="shared" si="1"/>
        <v>0</v>
      </c>
      <c r="H11" s="20">
        <f t="shared" si="1"/>
        <v>0</v>
      </c>
      <c r="I11" s="20">
        <f t="shared" si="1"/>
        <v>0</v>
      </c>
      <c r="J11" s="20">
        <f t="shared" si="1"/>
        <v>0</v>
      </c>
      <c r="K11" s="20">
        <f t="shared" si="1"/>
        <v>1</v>
      </c>
      <c r="L11" s="20">
        <f t="shared" si="1"/>
        <v>0</v>
      </c>
      <c r="M11" s="20">
        <f t="shared" si="1"/>
        <v>1</v>
      </c>
      <c r="N11" s="21" t="s">
        <v>289</v>
      </c>
    </row>
    <row r="12" spans="1:14" ht="15" thickTop="1" x14ac:dyDescent="0.2"/>
  </sheetData>
  <mergeCells count="12">
    <mergeCell ref="H6:J6"/>
    <mergeCell ref="K6:M6"/>
    <mergeCell ref="A2:N2"/>
    <mergeCell ref="A3:N3"/>
    <mergeCell ref="A5:A8"/>
    <mergeCell ref="B5:D5"/>
    <mergeCell ref="E5:G5"/>
    <mergeCell ref="H5:J5"/>
    <mergeCell ref="K5:M5"/>
    <mergeCell ref="N5:N8"/>
    <mergeCell ref="B6:D6"/>
    <mergeCell ref="E6:G6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firstPageNumber="1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25"/>
  <sheetViews>
    <sheetView rightToLeft="1" view="pageBreakPreview" zoomScale="90" zoomScaleNormal="90" zoomScaleSheetLayoutView="90" workbookViewId="0">
      <selection sqref="A1:K1"/>
    </sheetView>
  </sheetViews>
  <sheetFormatPr defaultRowHeight="14.25" x14ac:dyDescent="0.2"/>
  <cols>
    <col min="1" max="1" width="18.25" customWidth="1"/>
    <col min="2" max="10" width="9.75" customWidth="1"/>
    <col min="13" max="13" width="11.25" customWidth="1"/>
  </cols>
  <sheetData>
    <row r="1" spans="1:13" ht="9.75" customHeight="1" x14ac:dyDescent="0.2"/>
    <row r="3" spans="1:13" ht="30" customHeight="1" x14ac:dyDescent="0.2">
      <c r="A3" s="118" t="s">
        <v>305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3" ht="42.75" customHeight="1" x14ac:dyDescent="0.25">
      <c r="A4" s="114" t="s">
        <v>307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ht="16.5" thickBot="1" x14ac:dyDescent="0.3">
      <c r="A5" s="4" t="s">
        <v>1737</v>
      </c>
      <c r="K5" s="123" t="s">
        <v>1597</v>
      </c>
      <c r="L5" s="123"/>
      <c r="M5" s="123"/>
    </row>
    <row r="6" spans="1:13" ht="16.5" thickTop="1" x14ac:dyDescent="0.25">
      <c r="A6" s="111" t="s">
        <v>0</v>
      </c>
      <c r="B6" s="110" t="s">
        <v>1</v>
      </c>
      <c r="C6" s="110"/>
      <c r="D6" s="110"/>
      <c r="E6" s="110" t="s">
        <v>2</v>
      </c>
      <c r="F6" s="110"/>
      <c r="G6" s="110"/>
      <c r="H6" s="110" t="s">
        <v>3</v>
      </c>
      <c r="I6" s="110"/>
      <c r="J6" s="110"/>
      <c r="K6" s="111" t="s">
        <v>4</v>
      </c>
      <c r="L6" s="111"/>
      <c r="M6" s="111"/>
    </row>
    <row r="7" spans="1:13" ht="18" customHeight="1" x14ac:dyDescent="0.25">
      <c r="A7" s="112"/>
      <c r="B7" s="109" t="s">
        <v>5</v>
      </c>
      <c r="C7" s="109"/>
      <c r="D7" s="109"/>
      <c r="E7" s="109" t="s">
        <v>6</v>
      </c>
      <c r="F7" s="109"/>
      <c r="G7" s="109"/>
      <c r="H7" s="109" t="s">
        <v>7</v>
      </c>
      <c r="I7" s="109"/>
      <c r="J7" s="109"/>
      <c r="K7" s="112"/>
      <c r="L7" s="112"/>
      <c r="M7" s="112"/>
    </row>
    <row r="8" spans="1:13" ht="15.75" x14ac:dyDescent="0.25">
      <c r="A8" s="112"/>
      <c r="B8" s="31" t="s">
        <v>8</v>
      </c>
      <c r="C8" s="31" t="s">
        <v>67</v>
      </c>
      <c r="D8" s="31" t="s">
        <v>10</v>
      </c>
      <c r="E8" s="31" t="s">
        <v>8</v>
      </c>
      <c r="F8" s="31" t="s">
        <v>67</v>
      </c>
      <c r="G8" s="31" t="s">
        <v>10</v>
      </c>
      <c r="H8" s="31" t="s">
        <v>8</v>
      </c>
      <c r="I8" s="31" t="s">
        <v>67</v>
      </c>
      <c r="J8" s="31" t="s">
        <v>10</v>
      </c>
      <c r="K8" s="112"/>
      <c r="L8" s="112"/>
      <c r="M8" s="112"/>
    </row>
    <row r="9" spans="1:13" ht="16.5" thickBot="1" x14ac:dyDescent="0.3">
      <c r="A9" s="113"/>
      <c r="B9" s="6" t="s">
        <v>11</v>
      </c>
      <c r="C9" s="6" t="s">
        <v>12</v>
      </c>
      <c r="D9" s="6" t="s">
        <v>7</v>
      </c>
      <c r="E9" s="6" t="s">
        <v>11</v>
      </c>
      <c r="F9" s="6" t="s">
        <v>12</v>
      </c>
      <c r="G9" s="6" t="s">
        <v>7</v>
      </c>
      <c r="H9" s="6" t="s">
        <v>11</v>
      </c>
      <c r="I9" s="6" t="s">
        <v>12</v>
      </c>
      <c r="J9" s="6" t="s">
        <v>7</v>
      </c>
      <c r="K9" s="113"/>
      <c r="L9" s="113"/>
      <c r="M9" s="113"/>
    </row>
    <row r="10" spans="1:13" ht="27" customHeight="1" x14ac:dyDescent="0.25">
      <c r="A10" s="16" t="s">
        <v>13</v>
      </c>
      <c r="B10" s="32"/>
      <c r="C10" s="32"/>
      <c r="D10" s="32"/>
      <c r="E10" s="32"/>
      <c r="F10" s="32"/>
      <c r="G10" s="32"/>
      <c r="H10" s="32"/>
      <c r="I10" s="32"/>
      <c r="K10" s="125" t="s">
        <v>103</v>
      </c>
      <c r="L10" s="125"/>
      <c r="M10" s="125"/>
    </row>
    <row r="11" spans="1:13" ht="27" customHeight="1" thickBot="1" x14ac:dyDescent="0.25">
      <c r="A11" s="103" t="s">
        <v>293</v>
      </c>
      <c r="B11" s="104">
        <v>110</v>
      </c>
      <c r="C11" s="104">
        <v>63</v>
      </c>
      <c r="D11" s="104">
        <f>SUM(B11:C11)</f>
        <v>173</v>
      </c>
      <c r="E11" s="104">
        <v>0</v>
      </c>
      <c r="F11" s="104">
        <v>0</v>
      </c>
      <c r="G11" s="104">
        <f>SUM(E11:F11)</f>
        <v>0</v>
      </c>
      <c r="H11" s="104">
        <f>SUM(B11,E11)</f>
        <v>110</v>
      </c>
      <c r="I11" s="104">
        <f t="shared" ref="I11:J11" si="0">SUM(C11,F11)</f>
        <v>63</v>
      </c>
      <c r="J11" s="104">
        <f t="shared" si="0"/>
        <v>173</v>
      </c>
      <c r="K11" s="126" t="s">
        <v>292</v>
      </c>
      <c r="L11" s="126"/>
      <c r="M11" s="126"/>
    </row>
    <row r="12" spans="1:13" ht="27" customHeight="1" thickBot="1" x14ac:dyDescent="0.25">
      <c r="A12" s="19" t="s">
        <v>151</v>
      </c>
      <c r="B12" s="20">
        <f>SUM(B11)</f>
        <v>110</v>
      </c>
      <c r="C12" s="20">
        <f t="shared" ref="C12:J12" si="1">SUM(C11)</f>
        <v>63</v>
      </c>
      <c r="D12" s="20">
        <f t="shared" si="1"/>
        <v>173</v>
      </c>
      <c r="E12" s="20">
        <f t="shared" si="1"/>
        <v>0</v>
      </c>
      <c r="F12" s="20">
        <f t="shared" si="1"/>
        <v>0</v>
      </c>
      <c r="G12" s="20">
        <f t="shared" si="1"/>
        <v>0</v>
      </c>
      <c r="H12" s="20">
        <f t="shared" si="1"/>
        <v>110</v>
      </c>
      <c r="I12" s="20">
        <f t="shared" si="1"/>
        <v>63</v>
      </c>
      <c r="J12" s="20">
        <f t="shared" si="1"/>
        <v>173</v>
      </c>
      <c r="K12" s="124" t="s">
        <v>289</v>
      </c>
      <c r="L12" s="124"/>
      <c r="M12" s="124"/>
    </row>
    <row r="13" spans="1:13" ht="24" customHeight="1" thickTop="1" x14ac:dyDescent="0.2"/>
    <row r="14" spans="1:13" ht="24" customHeight="1" x14ac:dyDescent="0.2"/>
    <row r="15" spans="1:13" ht="24" customHeight="1" x14ac:dyDescent="0.2">
      <c r="A15" s="118" t="s">
        <v>306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</row>
    <row r="16" spans="1:13" ht="37.5" customHeight="1" x14ac:dyDescent="0.25">
      <c r="A16" s="114" t="s">
        <v>308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3" ht="16.5" thickBot="1" x14ac:dyDescent="0.3">
      <c r="A17" s="4" t="s">
        <v>1598</v>
      </c>
      <c r="L17" s="123" t="s">
        <v>1599</v>
      </c>
      <c r="M17" s="123"/>
    </row>
    <row r="18" spans="1:13" ht="16.5" thickTop="1" x14ac:dyDescent="0.25">
      <c r="A18" s="111" t="s">
        <v>0</v>
      </c>
      <c r="B18" s="110" t="s">
        <v>1</v>
      </c>
      <c r="C18" s="110"/>
      <c r="D18" s="110"/>
      <c r="E18" s="110" t="s">
        <v>2</v>
      </c>
      <c r="F18" s="110"/>
      <c r="G18" s="110"/>
      <c r="H18" s="110" t="s">
        <v>3</v>
      </c>
      <c r="I18" s="110"/>
      <c r="J18" s="110"/>
      <c r="K18" s="111" t="s">
        <v>4</v>
      </c>
      <c r="L18" s="111"/>
      <c r="M18" s="111"/>
    </row>
    <row r="19" spans="1:13" ht="15.75" x14ac:dyDescent="0.25">
      <c r="A19" s="112"/>
      <c r="B19" s="109" t="s">
        <v>5</v>
      </c>
      <c r="C19" s="109"/>
      <c r="D19" s="109"/>
      <c r="E19" s="109" t="s">
        <v>6</v>
      </c>
      <c r="F19" s="109"/>
      <c r="G19" s="109"/>
      <c r="H19" s="109" t="s">
        <v>7</v>
      </c>
      <c r="I19" s="109"/>
      <c r="J19" s="109"/>
      <c r="K19" s="112"/>
      <c r="L19" s="112"/>
      <c r="M19" s="112"/>
    </row>
    <row r="20" spans="1:13" ht="15.75" x14ac:dyDescent="0.25">
      <c r="A20" s="112"/>
      <c r="B20" s="31" t="s">
        <v>8</v>
      </c>
      <c r="C20" s="31" t="s">
        <v>67</v>
      </c>
      <c r="D20" s="31" t="s">
        <v>10</v>
      </c>
      <c r="E20" s="31" t="s">
        <v>8</v>
      </c>
      <c r="F20" s="31" t="s">
        <v>67</v>
      </c>
      <c r="G20" s="31" t="s">
        <v>10</v>
      </c>
      <c r="H20" s="31" t="s">
        <v>8</v>
      </c>
      <c r="I20" s="31" t="s">
        <v>67</v>
      </c>
      <c r="J20" s="31" t="s">
        <v>10</v>
      </c>
      <c r="K20" s="112"/>
      <c r="L20" s="112"/>
      <c r="M20" s="112"/>
    </row>
    <row r="21" spans="1:13" ht="16.5" thickBot="1" x14ac:dyDescent="0.3">
      <c r="A21" s="113"/>
      <c r="B21" s="6" t="s">
        <v>11</v>
      </c>
      <c r="C21" s="6" t="s">
        <v>12</v>
      </c>
      <c r="D21" s="6" t="s">
        <v>7</v>
      </c>
      <c r="E21" s="6" t="s">
        <v>11</v>
      </c>
      <c r="F21" s="6" t="s">
        <v>12</v>
      </c>
      <c r="G21" s="6" t="s">
        <v>7</v>
      </c>
      <c r="H21" s="6" t="s">
        <v>11</v>
      </c>
      <c r="I21" s="6" t="s">
        <v>12</v>
      </c>
      <c r="J21" s="6" t="s">
        <v>7</v>
      </c>
      <c r="K21" s="113"/>
      <c r="L21" s="113"/>
      <c r="M21" s="113"/>
    </row>
    <row r="22" spans="1:13" ht="23.25" customHeight="1" x14ac:dyDescent="0.2">
      <c r="A22" s="16" t="s">
        <v>13</v>
      </c>
      <c r="B22" s="32"/>
      <c r="C22" s="32"/>
      <c r="D22" s="32"/>
      <c r="E22" s="32"/>
      <c r="F22" s="32"/>
      <c r="G22" s="32"/>
      <c r="H22" s="32"/>
      <c r="I22" s="32"/>
      <c r="J22" s="32"/>
      <c r="K22" s="127" t="s">
        <v>103</v>
      </c>
      <c r="L22" s="127"/>
      <c r="M22" s="127"/>
    </row>
    <row r="23" spans="1:13" ht="23.25" customHeight="1" thickBot="1" x14ac:dyDescent="0.25">
      <c r="A23" s="103" t="s">
        <v>293</v>
      </c>
      <c r="B23" s="104">
        <v>110</v>
      </c>
      <c r="C23" s="104">
        <v>63</v>
      </c>
      <c r="D23" s="104">
        <f>SUM(B23:C23)</f>
        <v>173</v>
      </c>
      <c r="E23" s="104">
        <v>0</v>
      </c>
      <c r="F23" s="104">
        <v>0</v>
      </c>
      <c r="G23" s="104">
        <f>SUM(E23:F23)</f>
        <v>0</v>
      </c>
      <c r="H23" s="104">
        <f>SUM(B23,E23)</f>
        <v>110</v>
      </c>
      <c r="I23" s="104">
        <f t="shared" ref="I23" si="2">SUM(C23,F23)</f>
        <v>63</v>
      </c>
      <c r="J23" s="104">
        <f>SUM(D23,G23)</f>
        <v>173</v>
      </c>
      <c r="K23" s="126" t="s">
        <v>292</v>
      </c>
      <c r="L23" s="126"/>
      <c r="M23" s="126"/>
    </row>
    <row r="24" spans="1:13" ht="23.25" customHeight="1" thickBot="1" x14ac:dyDescent="0.25">
      <c r="A24" s="19" t="s">
        <v>151</v>
      </c>
      <c r="B24" s="20">
        <f>SUM(B23)</f>
        <v>110</v>
      </c>
      <c r="C24" s="20">
        <f t="shared" ref="C24:J24" si="3">SUM(C23)</f>
        <v>63</v>
      </c>
      <c r="D24" s="20">
        <f>SUM(D23)</f>
        <v>173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110</v>
      </c>
      <c r="I24" s="20">
        <f t="shared" si="3"/>
        <v>63</v>
      </c>
      <c r="J24" s="20">
        <f t="shared" si="3"/>
        <v>173</v>
      </c>
      <c r="K24" s="124" t="s">
        <v>289</v>
      </c>
      <c r="L24" s="124"/>
      <c r="M24" s="124"/>
    </row>
    <row r="25" spans="1:13" ht="33" customHeight="1" thickTop="1" x14ac:dyDescent="0.2"/>
  </sheetData>
  <mergeCells count="28">
    <mergeCell ref="K10:M10"/>
    <mergeCell ref="K11:M11"/>
    <mergeCell ref="K12:M12"/>
    <mergeCell ref="K22:M22"/>
    <mergeCell ref="K23:M23"/>
    <mergeCell ref="K24:M24"/>
    <mergeCell ref="A15:M15"/>
    <mergeCell ref="A16:M16"/>
    <mergeCell ref="L17:M17"/>
    <mergeCell ref="A18:A21"/>
    <mergeCell ref="B18:D18"/>
    <mergeCell ref="E18:G18"/>
    <mergeCell ref="H18:J18"/>
    <mergeCell ref="K18:M21"/>
    <mergeCell ref="B19:D19"/>
    <mergeCell ref="E19:G19"/>
    <mergeCell ref="H19:J19"/>
    <mergeCell ref="K6:M9"/>
    <mergeCell ref="A3:M3"/>
    <mergeCell ref="A4:M4"/>
    <mergeCell ref="A6:A9"/>
    <mergeCell ref="B6:D6"/>
    <mergeCell ref="E6:G6"/>
    <mergeCell ref="H6:J6"/>
    <mergeCell ref="B7:D7"/>
    <mergeCell ref="E7:G7"/>
    <mergeCell ref="H7:J7"/>
    <mergeCell ref="K5:M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firstPageNumber="1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213"/>
  <sheetViews>
    <sheetView rightToLeft="1" view="pageBreakPreview" topLeftCell="A214" zoomScale="80" zoomScaleSheetLayoutView="80" workbookViewId="0">
      <selection sqref="A1:K1"/>
    </sheetView>
  </sheetViews>
  <sheetFormatPr defaultRowHeight="14.25" x14ac:dyDescent="0.2"/>
  <cols>
    <col min="1" max="1" width="27.75" customWidth="1"/>
    <col min="5" max="5" width="7" customWidth="1"/>
    <col min="6" max="6" width="8.25" customWidth="1"/>
    <col min="7" max="7" width="7.125" customWidth="1"/>
    <col min="11" max="11" width="34.875" customWidth="1"/>
  </cols>
  <sheetData>
    <row r="1" spans="1:11" ht="32.25" customHeight="1" x14ac:dyDescent="0.2">
      <c r="A1" s="118" t="s">
        <v>582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8.25" customHeight="1" x14ac:dyDescent="0.25">
      <c r="A2" s="114" t="s">
        <v>583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6.25" customHeight="1" thickBot="1" x14ac:dyDescent="0.3">
      <c r="A3" s="4" t="s">
        <v>1600</v>
      </c>
      <c r="K3" s="30" t="s">
        <v>1738</v>
      </c>
    </row>
    <row r="4" spans="1:11" ht="22.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0.2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1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7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2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9.5" customHeight="1" x14ac:dyDescent="0.2">
      <c r="A9" s="13" t="s">
        <v>15</v>
      </c>
      <c r="B9" s="14">
        <v>73</v>
      </c>
      <c r="C9" s="14">
        <v>79</v>
      </c>
      <c r="D9" s="14">
        <f>SUM(B9:C9)</f>
        <v>152</v>
      </c>
      <c r="E9" s="14">
        <v>0</v>
      </c>
      <c r="F9" s="14">
        <v>0</v>
      </c>
      <c r="G9" s="14">
        <v>0</v>
      </c>
      <c r="H9" s="14">
        <f>SUM(B9,E9)</f>
        <v>73</v>
      </c>
      <c r="I9" s="14">
        <f>SUM(C9,F9)</f>
        <v>79</v>
      </c>
      <c r="J9" s="14">
        <f>SUM(H9:I9)</f>
        <v>152</v>
      </c>
      <c r="K9" s="15" t="s">
        <v>16</v>
      </c>
    </row>
    <row r="10" spans="1:11" ht="22.5" customHeight="1" x14ac:dyDescent="0.2">
      <c r="A10" s="13" t="s">
        <v>18</v>
      </c>
      <c r="B10" s="14">
        <v>37</v>
      </c>
      <c r="C10" s="14">
        <v>60</v>
      </c>
      <c r="D10" s="14">
        <f t="shared" ref="D10:D21" si="0">SUM(B10:C10)</f>
        <v>97</v>
      </c>
      <c r="E10" s="14">
        <v>0</v>
      </c>
      <c r="F10" s="14">
        <v>0</v>
      </c>
      <c r="G10" s="14">
        <v>0</v>
      </c>
      <c r="H10" s="14">
        <f t="shared" ref="H10:I22" si="1">SUM(B10,E10)</f>
        <v>37</v>
      </c>
      <c r="I10" s="14">
        <f t="shared" si="1"/>
        <v>60</v>
      </c>
      <c r="J10" s="14">
        <f t="shared" ref="J10:J22" si="2">SUM(H10:I10)</f>
        <v>97</v>
      </c>
      <c r="K10" s="15" t="s">
        <v>19</v>
      </c>
    </row>
    <row r="11" spans="1:11" ht="22.5" customHeight="1" x14ac:dyDescent="0.2">
      <c r="A11" s="13" t="s">
        <v>20</v>
      </c>
      <c r="B11" s="14">
        <v>59</v>
      </c>
      <c r="C11" s="14">
        <v>128</v>
      </c>
      <c r="D11" s="14">
        <f t="shared" si="0"/>
        <v>187</v>
      </c>
      <c r="E11" s="14">
        <v>0</v>
      </c>
      <c r="F11" s="14">
        <v>0</v>
      </c>
      <c r="G11" s="14">
        <v>0</v>
      </c>
      <c r="H11" s="14">
        <f t="shared" si="1"/>
        <v>59</v>
      </c>
      <c r="I11" s="14">
        <f t="shared" si="1"/>
        <v>128</v>
      </c>
      <c r="J11" s="14">
        <f t="shared" si="2"/>
        <v>187</v>
      </c>
      <c r="K11" s="15" t="s">
        <v>372</v>
      </c>
    </row>
    <row r="12" spans="1:11" ht="22.5" customHeight="1" x14ac:dyDescent="0.2">
      <c r="A12" s="13" t="s">
        <v>22</v>
      </c>
      <c r="B12" s="14">
        <v>19</v>
      </c>
      <c r="C12" s="14">
        <v>78</v>
      </c>
      <c r="D12" s="14">
        <f t="shared" si="0"/>
        <v>97</v>
      </c>
      <c r="E12" s="14">
        <v>0</v>
      </c>
      <c r="F12" s="14">
        <v>0</v>
      </c>
      <c r="G12" s="14">
        <v>0</v>
      </c>
      <c r="H12" s="14">
        <f t="shared" si="1"/>
        <v>19</v>
      </c>
      <c r="I12" s="14">
        <f t="shared" si="1"/>
        <v>78</v>
      </c>
      <c r="J12" s="14">
        <f t="shared" si="2"/>
        <v>97</v>
      </c>
      <c r="K12" s="15" t="s">
        <v>23</v>
      </c>
    </row>
    <row r="13" spans="1:11" ht="22.5" customHeight="1" x14ac:dyDescent="0.2">
      <c r="A13" s="13" t="s">
        <v>24</v>
      </c>
      <c r="B13" s="14">
        <v>130</v>
      </c>
      <c r="C13" s="14">
        <v>225</v>
      </c>
      <c r="D13" s="14">
        <f t="shared" si="0"/>
        <v>355</v>
      </c>
      <c r="E13" s="14">
        <v>0</v>
      </c>
      <c r="F13" s="14">
        <v>0</v>
      </c>
      <c r="G13" s="14">
        <v>0</v>
      </c>
      <c r="H13" s="14">
        <f t="shared" si="1"/>
        <v>130</v>
      </c>
      <c r="I13" s="14">
        <f t="shared" si="1"/>
        <v>225</v>
      </c>
      <c r="J13" s="14">
        <f t="shared" si="2"/>
        <v>355</v>
      </c>
      <c r="K13" s="15" t="s">
        <v>25</v>
      </c>
    </row>
    <row r="14" spans="1:11" ht="22.5" customHeight="1" x14ac:dyDescent="0.2">
      <c r="A14" s="13" t="s">
        <v>584</v>
      </c>
      <c r="B14" s="14">
        <v>71</v>
      </c>
      <c r="C14" s="14">
        <v>55</v>
      </c>
      <c r="D14" s="14">
        <f t="shared" si="0"/>
        <v>126</v>
      </c>
      <c r="E14" s="14">
        <v>0</v>
      </c>
      <c r="F14" s="14">
        <v>0</v>
      </c>
      <c r="G14" s="14">
        <v>0</v>
      </c>
      <c r="H14" s="14">
        <f t="shared" si="1"/>
        <v>71</v>
      </c>
      <c r="I14" s="14">
        <f t="shared" si="1"/>
        <v>55</v>
      </c>
      <c r="J14" s="14">
        <f t="shared" si="2"/>
        <v>126</v>
      </c>
      <c r="K14" s="15" t="s">
        <v>585</v>
      </c>
    </row>
    <row r="15" spans="1:11" ht="22.5" customHeight="1" x14ac:dyDescent="0.2">
      <c r="A15" s="13" t="s">
        <v>28</v>
      </c>
      <c r="B15" s="14">
        <v>109</v>
      </c>
      <c r="C15" s="14">
        <v>95</v>
      </c>
      <c r="D15" s="14">
        <f t="shared" si="0"/>
        <v>204</v>
      </c>
      <c r="E15" s="14">
        <v>0</v>
      </c>
      <c r="F15" s="14">
        <v>0</v>
      </c>
      <c r="G15" s="14">
        <v>0</v>
      </c>
      <c r="H15" s="14">
        <f t="shared" si="1"/>
        <v>109</v>
      </c>
      <c r="I15" s="14">
        <f t="shared" si="1"/>
        <v>95</v>
      </c>
      <c r="J15" s="14">
        <f t="shared" si="2"/>
        <v>204</v>
      </c>
      <c r="K15" s="15" t="s">
        <v>29</v>
      </c>
    </row>
    <row r="16" spans="1:11" ht="22.5" customHeight="1" x14ac:dyDescent="0.2">
      <c r="A16" s="13" t="s">
        <v>30</v>
      </c>
      <c r="B16" s="14">
        <v>20</v>
      </c>
      <c r="C16" s="14">
        <v>19</v>
      </c>
      <c r="D16" s="14">
        <f t="shared" si="0"/>
        <v>39</v>
      </c>
      <c r="E16" s="14">
        <v>0</v>
      </c>
      <c r="F16" s="14">
        <v>0</v>
      </c>
      <c r="G16" s="14">
        <v>0</v>
      </c>
      <c r="H16" s="14">
        <f t="shared" si="1"/>
        <v>20</v>
      </c>
      <c r="I16" s="14">
        <f t="shared" si="1"/>
        <v>19</v>
      </c>
      <c r="J16" s="14">
        <f t="shared" si="2"/>
        <v>39</v>
      </c>
      <c r="K16" s="15" t="s">
        <v>31</v>
      </c>
    </row>
    <row r="17" spans="1:11" ht="22.5" customHeight="1" x14ac:dyDescent="0.2">
      <c r="A17" s="13" t="s">
        <v>32</v>
      </c>
      <c r="B17" s="14">
        <v>314</v>
      </c>
      <c r="C17" s="14">
        <v>290</v>
      </c>
      <c r="D17" s="14">
        <f t="shared" si="0"/>
        <v>604</v>
      </c>
      <c r="E17" s="14">
        <v>0</v>
      </c>
      <c r="F17" s="14">
        <v>0</v>
      </c>
      <c r="G17" s="14">
        <v>0</v>
      </c>
      <c r="H17" s="14">
        <f t="shared" si="1"/>
        <v>314</v>
      </c>
      <c r="I17" s="14">
        <f t="shared" si="1"/>
        <v>290</v>
      </c>
      <c r="J17" s="14">
        <f t="shared" si="2"/>
        <v>604</v>
      </c>
      <c r="K17" s="15" t="s">
        <v>586</v>
      </c>
    </row>
    <row r="18" spans="1:11" ht="22.5" customHeight="1" x14ac:dyDescent="0.2">
      <c r="A18" s="13" t="s">
        <v>453</v>
      </c>
      <c r="B18" s="14">
        <v>50</v>
      </c>
      <c r="C18" s="14">
        <v>62</v>
      </c>
      <c r="D18" s="14">
        <f t="shared" si="0"/>
        <v>112</v>
      </c>
      <c r="E18" s="14">
        <v>0</v>
      </c>
      <c r="F18" s="14">
        <v>0</v>
      </c>
      <c r="G18" s="14">
        <v>0</v>
      </c>
      <c r="H18" s="14">
        <f t="shared" si="1"/>
        <v>50</v>
      </c>
      <c r="I18" s="14">
        <f t="shared" si="1"/>
        <v>62</v>
      </c>
      <c r="J18" s="14">
        <f t="shared" si="2"/>
        <v>112</v>
      </c>
      <c r="K18" s="15" t="s">
        <v>587</v>
      </c>
    </row>
    <row r="19" spans="1:11" ht="22.5" customHeight="1" x14ac:dyDescent="0.2">
      <c r="A19" s="13" t="s">
        <v>36</v>
      </c>
      <c r="B19" s="14">
        <v>428</v>
      </c>
      <c r="C19" s="14">
        <v>187</v>
      </c>
      <c r="D19" s="14">
        <f t="shared" si="0"/>
        <v>615</v>
      </c>
      <c r="E19" s="14">
        <v>0</v>
      </c>
      <c r="F19" s="14">
        <v>1</v>
      </c>
      <c r="G19" s="14">
        <f>SUM(E19:F19)</f>
        <v>1</v>
      </c>
      <c r="H19" s="14">
        <f t="shared" si="1"/>
        <v>428</v>
      </c>
      <c r="I19" s="14">
        <f>SUM(C19,F19)</f>
        <v>188</v>
      </c>
      <c r="J19" s="14">
        <f>SUM(H19:I19)</f>
        <v>616</v>
      </c>
      <c r="K19" s="15" t="s">
        <v>37</v>
      </c>
    </row>
    <row r="20" spans="1:11" ht="22.5" customHeight="1" x14ac:dyDescent="0.2">
      <c r="A20" s="13" t="s">
        <v>375</v>
      </c>
      <c r="B20" s="14">
        <v>38</v>
      </c>
      <c r="C20" s="14">
        <v>247</v>
      </c>
      <c r="D20" s="14">
        <f t="shared" si="0"/>
        <v>285</v>
      </c>
      <c r="E20" s="14">
        <v>0</v>
      </c>
      <c r="F20" s="14">
        <v>0</v>
      </c>
      <c r="G20" s="14">
        <v>0</v>
      </c>
      <c r="H20" s="14">
        <f t="shared" si="1"/>
        <v>38</v>
      </c>
      <c r="I20" s="14">
        <f t="shared" si="1"/>
        <v>247</v>
      </c>
      <c r="J20" s="14">
        <f t="shared" si="2"/>
        <v>285</v>
      </c>
      <c r="K20" s="15" t="s">
        <v>376</v>
      </c>
    </row>
    <row r="21" spans="1:11" ht="22.5" customHeight="1" x14ac:dyDescent="0.2">
      <c r="A21" s="13" t="s">
        <v>588</v>
      </c>
      <c r="B21" s="14">
        <v>0</v>
      </c>
      <c r="C21" s="14">
        <v>906</v>
      </c>
      <c r="D21" s="14">
        <f t="shared" si="0"/>
        <v>906</v>
      </c>
      <c r="E21" s="14">
        <v>0</v>
      </c>
      <c r="F21" s="14">
        <v>0</v>
      </c>
      <c r="G21" s="14">
        <f>SUM(E21:F21)</f>
        <v>0</v>
      </c>
      <c r="H21" s="14">
        <f t="shared" si="1"/>
        <v>0</v>
      </c>
      <c r="I21" s="14">
        <f t="shared" si="1"/>
        <v>906</v>
      </c>
      <c r="J21" s="14">
        <f t="shared" si="2"/>
        <v>906</v>
      </c>
      <c r="K21" s="15" t="s">
        <v>66</v>
      </c>
    </row>
    <row r="22" spans="1:11" ht="22.5" customHeight="1" x14ac:dyDescent="0.2">
      <c r="A22" s="13" t="s">
        <v>589</v>
      </c>
      <c r="B22" s="14">
        <v>218</v>
      </c>
      <c r="C22" s="14">
        <v>174</v>
      </c>
      <c r="D22" s="14">
        <f>SUM(B22:C22)</f>
        <v>392</v>
      </c>
      <c r="E22" s="14">
        <v>0</v>
      </c>
      <c r="F22" s="14">
        <v>0</v>
      </c>
      <c r="G22" s="14">
        <v>0</v>
      </c>
      <c r="H22" s="14">
        <f t="shared" si="1"/>
        <v>218</v>
      </c>
      <c r="I22" s="14">
        <f t="shared" si="1"/>
        <v>174</v>
      </c>
      <c r="J22" s="14">
        <f t="shared" si="2"/>
        <v>392</v>
      </c>
      <c r="K22" s="15" t="s">
        <v>378</v>
      </c>
    </row>
    <row r="23" spans="1:11" ht="22.5" customHeight="1" thickBot="1" x14ac:dyDescent="0.25">
      <c r="A23" s="22" t="s">
        <v>108</v>
      </c>
      <c r="B23" s="23">
        <v>69</v>
      </c>
      <c r="C23" s="23">
        <v>25</v>
      </c>
      <c r="D23" s="23">
        <f>SUM(B23:C23)</f>
        <v>94</v>
      </c>
      <c r="E23" s="23">
        <v>0</v>
      </c>
      <c r="F23" s="23">
        <v>0</v>
      </c>
      <c r="G23" s="23">
        <v>0</v>
      </c>
      <c r="H23" s="23">
        <f>SUM(B23,E23)</f>
        <v>69</v>
      </c>
      <c r="I23" s="23">
        <f>SUM(C23,F23)</f>
        <v>25</v>
      </c>
      <c r="J23" s="23">
        <f>SUM(H23:I23)</f>
        <v>94</v>
      </c>
      <c r="K23" s="24" t="s">
        <v>590</v>
      </c>
    </row>
    <row r="24" spans="1:11" ht="13.5" customHeight="1" thickTop="1" x14ac:dyDescent="0.2"/>
    <row r="25" spans="1:11" ht="13.5" customHeight="1" x14ac:dyDescent="0.2"/>
    <row r="26" spans="1:11" ht="13.5" customHeight="1" x14ac:dyDescent="0.2"/>
    <row r="27" spans="1:11" s="87" customFormat="1" ht="13.5" customHeight="1" x14ac:dyDescent="0.2"/>
    <row r="28" spans="1:11" s="87" customFormat="1" ht="13.5" customHeight="1" x14ac:dyDescent="0.2"/>
    <row r="29" spans="1:11" s="87" customFormat="1" ht="13.5" customHeight="1" x14ac:dyDescent="0.2"/>
    <row r="30" spans="1:11" s="87" customFormat="1" ht="13.5" customHeight="1" x14ac:dyDescent="0.2"/>
    <row r="31" spans="1:11" s="87" customFormat="1" ht="13.5" customHeight="1" x14ac:dyDescent="0.2"/>
    <row r="32" spans="1:11" s="87" customFormat="1" ht="13.5" customHeight="1" x14ac:dyDescent="0.2"/>
    <row r="33" spans="1:11" s="87" customFormat="1" ht="13.5" customHeight="1" x14ac:dyDescent="0.2"/>
    <row r="34" spans="1:11" s="87" customFormat="1" ht="13.5" customHeight="1" x14ac:dyDescent="0.2"/>
    <row r="35" spans="1:11" s="87" customFormat="1" ht="13.5" customHeight="1" x14ac:dyDescent="0.2"/>
    <row r="36" spans="1:11" ht="25.5" customHeight="1" x14ac:dyDescent="0.2"/>
    <row r="37" spans="1:11" s="92" customFormat="1" ht="25.5" customHeight="1" x14ac:dyDescent="0.25">
      <c r="A37" s="4"/>
      <c r="K37" s="47"/>
    </row>
    <row r="38" spans="1:11" s="92" customFormat="1" ht="25.5" customHeight="1" x14ac:dyDescent="0.25">
      <c r="A38" s="4"/>
      <c r="K38" s="47"/>
    </row>
    <row r="39" spans="1:11" s="92" customFormat="1" ht="25.5" customHeight="1" x14ac:dyDescent="0.25">
      <c r="A39" s="4"/>
      <c r="K39" s="47"/>
    </row>
    <row r="40" spans="1:11" s="92" customFormat="1" ht="25.5" customHeight="1" thickBot="1" x14ac:dyDescent="0.3">
      <c r="A40" s="4" t="s">
        <v>1739</v>
      </c>
      <c r="B40"/>
      <c r="C40"/>
      <c r="D40"/>
      <c r="E40"/>
      <c r="F40"/>
      <c r="G40"/>
      <c r="H40"/>
      <c r="I40"/>
      <c r="J40"/>
      <c r="K40" s="47" t="s">
        <v>1740</v>
      </c>
    </row>
    <row r="41" spans="1:11" ht="20.25" customHeight="1" thickTop="1" x14ac:dyDescent="0.25">
      <c r="A41" s="111" t="s">
        <v>0</v>
      </c>
      <c r="B41" s="110" t="s">
        <v>1</v>
      </c>
      <c r="C41" s="110"/>
      <c r="D41" s="110"/>
      <c r="E41" s="110" t="s">
        <v>2</v>
      </c>
      <c r="F41" s="110"/>
      <c r="G41" s="110"/>
      <c r="H41" s="110" t="s">
        <v>3</v>
      </c>
      <c r="I41" s="110"/>
      <c r="J41" s="110"/>
      <c r="K41" s="111" t="s">
        <v>4</v>
      </c>
    </row>
    <row r="42" spans="1:11" ht="15" customHeight="1" x14ac:dyDescent="0.25">
      <c r="A42" s="112"/>
      <c r="B42" s="109" t="s">
        <v>5</v>
      </c>
      <c r="C42" s="109"/>
      <c r="D42" s="109"/>
      <c r="E42" s="109" t="s">
        <v>6</v>
      </c>
      <c r="F42" s="109"/>
      <c r="G42" s="109"/>
      <c r="H42" s="109" t="s">
        <v>7</v>
      </c>
      <c r="I42" s="109"/>
      <c r="J42" s="109"/>
      <c r="K42" s="112"/>
    </row>
    <row r="43" spans="1:11" ht="21.75" customHeight="1" x14ac:dyDescent="0.25">
      <c r="A43" s="112"/>
      <c r="B43" s="31" t="s">
        <v>8</v>
      </c>
      <c r="C43" s="31" t="s">
        <v>67</v>
      </c>
      <c r="D43" s="31" t="s">
        <v>10</v>
      </c>
      <c r="E43" s="31" t="s">
        <v>8</v>
      </c>
      <c r="F43" s="31" t="s">
        <v>67</v>
      </c>
      <c r="G43" s="31" t="s">
        <v>10</v>
      </c>
      <c r="H43" s="31" t="s">
        <v>8</v>
      </c>
      <c r="I43" s="31" t="s">
        <v>67</v>
      </c>
      <c r="J43" s="31" t="s">
        <v>10</v>
      </c>
      <c r="K43" s="112"/>
    </row>
    <row r="44" spans="1:11" ht="21.75" customHeight="1" thickBot="1" x14ac:dyDescent="0.3">
      <c r="A44" s="113"/>
      <c r="B44" s="6" t="s">
        <v>11</v>
      </c>
      <c r="C44" s="6" t="s">
        <v>12</v>
      </c>
      <c r="D44" s="6" t="s">
        <v>7</v>
      </c>
      <c r="E44" s="6" t="s">
        <v>11</v>
      </c>
      <c r="F44" s="6" t="s">
        <v>12</v>
      </c>
      <c r="G44" s="6" t="s">
        <v>7</v>
      </c>
      <c r="H44" s="6" t="s">
        <v>11</v>
      </c>
      <c r="I44" s="6" t="s">
        <v>12</v>
      </c>
      <c r="J44" s="6" t="s">
        <v>7</v>
      </c>
      <c r="K44" s="113"/>
    </row>
    <row r="45" spans="1:11" ht="20.100000000000001" customHeight="1" x14ac:dyDescent="0.2">
      <c r="A45" s="13" t="s">
        <v>43</v>
      </c>
      <c r="B45" s="14">
        <v>220</v>
      </c>
      <c r="C45" s="14">
        <v>260</v>
      </c>
      <c r="D45" s="14">
        <f>SUM(B45:C45)</f>
        <v>480</v>
      </c>
      <c r="E45" s="14">
        <v>0</v>
      </c>
      <c r="F45" s="14">
        <v>0</v>
      </c>
      <c r="G45" s="14">
        <v>0</v>
      </c>
      <c r="H45" s="14">
        <f>SUM(B45,E45)</f>
        <v>220</v>
      </c>
      <c r="I45" s="14">
        <f>SUM(C45,F45)</f>
        <v>260</v>
      </c>
      <c r="J45" s="14">
        <f>SUM(G45,D45)</f>
        <v>480</v>
      </c>
      <c r="K45" s="15" t="s">
        <v>152</v>
      </c>
    </row>
    <row r="46" spans="1:11" ht="20.100000000000001" customHeight="1" x14ac:dyDescent="0.2">
      <c r="A46" s="13" t="s">
        <v>44</v>
      </c>
      <c r="B46" s="14">
        <v>57</v>
      </c>
      <c r="C46" s="14">
        <v>108</v>
      </c>
      <c r="D46" s="14">
        <f>SUM(B46:C46)</f>
        <v>165</v>
      </c>
      <c r="E46" s="14">
        <v>0</v>
      </c>
      <c r="F46" s="14">
        <v>0</v>
      </c>
      <c r="G46" s="14">
        <v>0</v>
      </c>
      <c r="H46" s="14">
        <f t="shared" ref="H46:I50" si="3">SUM(B46,E46)</f>
        <v>57</v>
      </c>
      <c r="I46" s="14">
        <f t="shared" si="3"/>
        <v>108</v>
      </c>
      <c r="J46" s="14">
        <f>SUM(G46,D46)</f>
        <v>165</v>
      </c>
      <c r="K46" s="15" t="s">
        <v>45</v>
      </c>
    </row>
    <row r="47" spans="1:11" ht="20.100000000000001" customHeight="1" x14ac:dyDescent="0.2">
      <c r="A47" s="13" t="s">
        <v>591</v>
      </c>
      <c r="B47" s="14">
        <v>35</v>
      </c>
      <c r="C47" s="14">
        <v>24</v>
      </c>
      <c r="D47" s="14">
        <f t="shared" ref="D47:D50" si="4">SUM(B47:C47)</f>
        <v>59</v>
      </c>
      <c r="E47" s="14">
        <v>0</v>
      </c>
      <c r="F47" s="14">
        <v>0</v>
      </c>
      <c r="G47" s="14">
        <v>0</v>
      </c>
      <c r="H47" s="14">
        <f t="shared" si="3"/>
        <v>35</v>
      </c>
      <c r="I47" s="14">
        <f t="shared" si="3"/>
        <v>24</v>
      </c>
      <c r="J47" s="14">
        <f t="shared" ref="J47:J65" si="5">SUM(G47,D47)</f>
        <v>59</v>
      </c>
      <c r="K47" s="15" t="s">
        <v>592</v>
      </c>
    </row>
    <row r="48" spans="1:11" ht="20.100000000000001" customHeight="1" x14ac:dyDescent="0.2">
      <c r="A48" s="13" t="s">
        <v>48</v>
      </c>
      <c r="B48" s="14">
        <v>197</v>
      </c>
      <c r="C48" s="14">
        <v>140</v>
      </c>
      <c r="D48" s="14">
        <f t="shared" si="4"/>
        <v>337</v>
      </c>
      <c r="E48" s="14">
        <v>0</v>
      </c>
      <c r="F48" s="14">
        <v>0</v>
      </c>
      <c r="G48" s="14">
        <v>0</v>
      </c>
      <c r="H48" s="14">
        <f t="shared" si="3"/>
        <v>197</v>
      </c>
      <c r="I48" s="14">
        <f t="shared" si="3"/>
        <v>140</v>
      </c>
      <c r="J48" s="14">
        <f t="shared" si="5"/>
        <v>337</v>
      </c>
      <c r="K48" s="15" t="s">
        <v>49</v>
      </c>
    </row>
    <row r="49" spans="1:11" ht="20.100000000000001" customHeight="1" x14ac:dyDescent="0.2">
      <c r="A49" s="13" t="s">
        <v>50</v>
      </c>
      <c r="B49" s="14">
        <v>151</v>
      </c>
      <c r="C49" s="14">
        <v>77</v>
      </c>
      <c r="D49" s="14">
        <f t="shared" si="4"/>
        <v>228</v>
      </c>
      <c r="E49" s="14">
        <v>0</v>
      </c>
      <c r="F49" s="14">
        <v>0</v>
      </c>
      <c r="G49" s="14">
        <v>0</v>
      </c>
      <c r="H49" s="14">
        <f t="shared" si="3"/>
        <v>151</v>
      </c>
      <c r="I49" s="14">
        <f t="shared" si="3"/>
        <v>77</v>
      </c>
      <c r="J49" s="14">
        <f t="shared" si="5"/>
        <v>228</v>
      </c>
      <c r="K49" s="15" t="s">
        <v>51</v>
      </c>
    </row>
    <row r="50" spans="1:11" ht="20.100000000000001" customHeight="1" x14ac:dyDescent="0.2">
      <c r="A50" s="13" t="s">
        <v>593</v>
      </c>
      <c r="B50" s="14">
        <v>176</v>
      </c>
      <c r="C50" s="14">
        <v>213</v>
      </c>
      <c r="D50" s="14">
        <f t="shared" si="4"/>
        <v>389</v>
      </c>
      <c r="E50" s="14">
        <v>0</v>
      </c>
      <c r="F50" s="14">
        <v>0</v>
      </c>
      <c r="G50" s="14">
        <v>0</v>
      </c>
      <c r="H50" s="14">
        <f t="shared" si="3"/>
        <v>176</v>
      </c>
      <c r="I50" s="14">
        <f t="shared" si="3"/>
        <v>213</v>
      </c>
      <c r="J50" s="14">
        <f t="shared" si="5"/>
        <v>389</v>
      </c>
      <c r="K50" s="15" t="s">
        <v>594</v>
      </c>
    </row>
    <row r="51" spans="1:11" ht="20.100000000000001" customHeight="1" x14ac:dyDescent="0.2">
      <c r="A51" s="13" t="s">
        <v>56</v>
      </c>
      <c r="B51" s="14">
        <f t="shared" ref="B51:I51" si="6">SUM(B45:B50,B9:B23)</f>
        <v>2471</v>
      </c>
      <c r="C51" s="14">
        <f t="shared" si="6"/>
        <v>3452</v>
      </c>
      <c r="D51" s="14">
        <f t="shared" si="6"/>
        <v>5923</v>
      </c>
      <c r="E51" s="14">
        <f t="shared" si="6"/>
        <v>0</v>
      </c>
      <c r="F51" s="14">
        <f t="shared" si="6"/>
        <v>1</v>
      </c>
      <c r="G51" s="14">
        <f t="shared" si="6"/>
        <v>1</v>
      </c>
      <c r="H51" s="14">
        <f t="shared" si="6"/>
        <v>2471</v>
      </c>
      <c r="I51" s="14">
        <f t="shared" si="6"/>
        <v>3453</v>
      </c>
      <c r="J51" s="14">
        <f t="shared" si="5"/>
        <v>5924</v>
      </c>
      <c r="K51" s="15" t="s">
        <v>379</v>
      </c>
    </row>
    <row r="52" spans="1:11" ht="20.100000000000001" customHeight="1" x14ac:dyDescent="0.2">
      <c r="A52" s="13" t="s">
        <v>58</v>
      </c>
      <c r="B52" s="14"/>
      <c r="C52" s="14"/>
      <c r="D52" s="14"/>
      <c r="E52" s="14"/>
      <c r="F52" s="14"/>
      <c r="G52" s="14"/>
      <c r="H52" s="14"/>
      <c r="I52" s="14"/>
      <c r="J52" s="14"/>
      <c r="K52" s="15" t="s">
        <v>595</v>
      </c>
    </row>
    <row r="53" spans="1:11" ht="20.100000000000001" customHeight="1" x14ac:dyDescent="0.2">
      <c r="A53" s="13" t="s">
        <v>22</v>
      </c>
      <c r="B53" s="14">
        <v>89</v>
      </c>
      <c r="C53" s="14">
        <v>33</v>
      </c>
      <c r="D53" s="14">
        <f>SUM(B53:C53)</f>
        <v>122</v>
      </c>
      <c r="E53" s="14">
        <v>0</v>
      </c>
      <c r="F53" s="14">
        <v>0</v>
      </c>
      <c r="G53" s="14">
        <v>0</v>
      </c>
      <c r="H53" s="14">
        <f>SUM(B53,E53)</f>
        <v>89</v>
      </c>
      <c r="I53" s="14">
        <f>SUM(C53,F53)</f>
        <v>33</v>
      </c>
      <c r="J53" s="14">
        <f t="shared" si="5"/>
        <v>122</v>
      </c>
      <c r="K53" s="15" t="s">
        <v>23</v>
      </c>
    </row>
    <row r="54" spans="1:11" ht="20.100000000000001" customHeight="1" x14ac:dyDescent="0.2">
      <c r="A54" s="13" t="s">
        <v>24</v>
      </c>
      <c r="B54" s="14">
        <v>75</v>
      </c>
      <c r="C54" s="14">
        <v>25</v>
      </c>
      <c r="D54" s="14">
        <f t="shared" ref="D54:D59" si="7">SUM(B54:C54)</f>
        <v>100</v>
      </c>
      <c r="E54" s="14">
        <v>0</v>
      </c>
      <c r="F54" s="14">
        <v>0</v>
      </c>
      <c r="G54" s="14">
        <v>0</v>
      </c>
      <c r="H54" s="14">
        <f t="shared" ref="H54:I63" si="8">SUM(B54,E54)</f>
        <v>75</v>
      </c>
      <c r="I54" s="14">
        <f t="shared" si="8"/>
        <v>25</v>
      </c>
      <c r="J54" s="14">
        <f t="shared" si="5"/>
        <v>100</v>
      </c>
      <c r="K54" s="15" t="s">
        <v>25</v>
      </c>
    </row>
    <row r="55" spans="1:11" ht="20.100000000000001" customHeight="1" x14ac:dyDescent="0.2">
      <c r="A55" s="13" t="s">
        <v>32</v>
      </c>
      <c r="B55" s="14">
        <v>133</v>
      </c>
      <c r="C55" s="14">
        <v>82</v>
      </c>
      <c r="D55" s="14">
        <f t="shared" si="7"/>
        <v>215</v>
      </c>
      <c r="E55" s="14">
        <v>0</v>
      </c>
      <c r="F55" s="14">
        <v>0</v>
      </c>
      <c r="G55" s="14">
        <v>0</v>
      </c>
      <c r="H55" s="14">
        <f t="shared" si="8"/>
        <v>133</v>
      </c>
      <c r="I55" s="14">
        <f t="shared" si="8"/>
        <v>82</v>
      </c>
      <c r="J55" s="14">
        <f t="shared" si="5"/>
        <v>215</v>
      </c>
      <c r="K55" s="15" t="s">
        <v>586</v>
      </c>
    </row>
    <row r="56" spans="1:11" ht="20.100000000000001" customHeight="1" x14ac:dyDescent="0.2">
      <c r="A56" s="13" t="s">
        <v>453</v>
      </c>
      <c r="B56" s="14">
        <v>55</v>
      </c>
      <c r="C56" s="14">
        <v>24</v>
      </c>
      <c r="D56" s="14">
        <f t="shared" si="7"/>
        <v>79</v>
      </c>
      <c r="E56" s="14">
        <v>0</v>
      </c>
      <c r="F56" s="14">
        <v>0</v>
      </c>
      <c r="G56" s="14">
        <v>0</v>
      </c>
      <c r="H56" s="14">
        <f t="shared" si="8"/>
        <v>55</v>
      </c>
      <c r="I56" s="14">
        <f t="shared" si="8"/>
        <v>24</v>
      </c>
      <c r="J56" s="14">
        <f t="shared" si="5"/>
        <v>79</v>
      </c>
      <c r="K56" s="15" t="s">
        <v>587</v>
      </c>
    </row>
    <row r="57" spans="1:11" ht="20.100000000000001" customHeight="1" x14ac:dyDescent="0.2">
      <c r="A57" s="13" t="s">
        <v>36</v>
      </c>
      <c r="B57" s="14">
        <v>159</v>
      </c>
      <c r="C57" s="14">
        <v>77</v>
      </c>
      <c r="D57" s="14">
        <f t="shared" si="7"/>
        <v>236</v>
      </c>
      <c r="E57" s="14">
        <v>0</v>
      </c>
      <c r="F57" s="14">
        <v>0</v>
      </c>
      <c r="G57" s="14">
        <v>0</v>
      </c>
      <c r="H57" s="14">
        <f t="shared" si="8"/>
        <v>159</v>
      </c>
      <c r="I57" s="14">
        <f t="shared" si="8"/>
        <v>77</v>
      </c>
      <c r="J57" s="14">
        <f t="shared" si="5"/>
        <v>236</v>
      </c>
      <c r="K57" s="15" t="s">
        <v>37</v>
      </c>
    </row>
    <row r="58" spans="1:11" ht="20.100000000000001" customHeight="1" x14ac:dyDescent="0.2">
      <c r="A58" s="13" t="s">
        <v>375</v>
      </c>
      <c r="B58" s="14">
        <v>116</v>
      </c>
      <c r="C58" s="14">
        <v>103</v>
      </c>
      <c r="D58" s="14">
        <f t="shared" si="7"/>
        <v>219</v>
      </c>
      <c r="E58" s="14">
        <v>0</v>
      </c>
      <c r="F58" s="14">
        <v>0</v>
      </c>
      <c r="G58" s="14">
        <v>0</v>
      </c>
      <c r="H58" s="14">
        <f t="shared" si="8"/>
        <v>116</v>
      </c>
      <c r="I58" s="14">
        <f t="shared" si="8"/>
        <v>103</v>
      </c>
      <c r="J58" s="14">
        <f t="shared" si="5"/>
        <v>219</v>
      </c>
      <c r="K58" s="15" t="s">
        <v>376</v>
      </c>
    </row>
    <row r="59" spans="1:11" ht="20.100000000000001" customHeight="1" x14ac:dyDescent="0.2">
      <c r="A59" s="13" t="s">
        <v>41</v>
      </c>
      <c r="B59" s="14">
        <v>0</v>
      </c>
      <c r="C59" s="14">
        <v>122</v>
      </c>
      <c r="D59" s="14">
        <f t="shared" si="7"/>
        <v>122</v>
      </c>
      <c r="E59" s="14">
        <v>0</v>
      </c>
      <c r="F59" s="14">
        <v>0</v>
      </c>
      <c r="G59" s="14">
        <v>0</v>
      </c>
      <c r="H59" s="14">
        <f t="shared" si="8"/>
        <v>0</v>
      </c>
      <c r="I59" s="14">
        <f t="shared" si="8"/>
        <v>122</v>
      </c>
      <c r="J59" s="14">
        <f t="shared" si="5"/>
        <v>122</v>
      </c>
      <c r="K59" s="15" t="s">
        <v>66</v>
      </c>
    </row>
    <row r="60" spans="1:11" ht="20.100000000000001" customHeight="1" x14ac:dyDescent="0.2">
      <c r="A60" s="13" t="s">
        <v>589</v>
      </c>
      <c r="B60" s="14">
        <v>7</v>
      </c>
      <c r="C60" s="14">
        <v>54</v>
      </c>
      <c r="D60" s="14">
        <f>SUM(B60:C60)</f>
        <v>61</v>
      </c>
      <c r="E60" s="14">
        <v>0</v>
      </c>
      <c r="F60" s="14">
        <v>0</v>
      </c>
      <c r="G60" s="14">
        <v>0</v>
      </c>
      <c r="H60" s="14">
        <f t="shared" si="8"/>
        <v>7</v>
      </c>
      <c r="I60" s="14">
        <f t="shared" si="8"/>
        <v>54</v>
      </c>
      <c r="J60" s="14">
        <f t="shared" si="5"/>
        <v>61</v>
      </c>
      <c r="K60" s="15" t="s">
        <v>378</v>
      </c>
    </row>
    <row r="61" spans="1:11" ht="20.100000000000001" customHeight="1" x14ac:dyDescent="0.2">
      <c r="A61" s="13" t="s">
        <v>43</v>
      </c>
      <c r="B61" s="14">
        <v>53</v>
      </c>
      <c r="C61" s="14">
        <v>51</v>
      </c>
      <c r="D61" s="14">
        <f>SUM(B61:C61)</f>
        <v>104</v>
      </c>
      <c r="E61" s="14">
        <v>0</v>
      </c>
      <c r="F61" s="14">
        <v>0</v>
      </c>
      <c r="G61" s="14">
        <v>0</v>
      </c>
      <c r="H61" s="14">
        <f t="shared" si="8"/>
        <v>53</v>
      </c>
      <c r="I61" s="14">
        <f t="shared" si="8"/>
        <v>51</v>
      </c>
      <c r="J61" s="14">
        <f t="shared" si="5"/>
        <v>104</v>
      </c>
      <c r="K61" s="15" t="s">
        <v>152</v>
      </c>
    </row>
    <row r="62" spans="1:11" ht="20.100000000000001" customHeight="1" x14ac:dyDescent="0.2">
      <c r="A62" s="13" t="s">
        <v>48</v>
      </c>
      <c r="B62" s="14">
        <v>177</v>
      </c>
      <c r="C62" s="14">
        <v>33</v>
      </c>
      <c r="D62" s="14">
        <f>SUM(B62:C62)</f>
        <v>210</v>
      </c>
      <c r="E62" s="14">
        <v>0</v>
      </c>
      <c r="F62" s="14">
        <v>0</v>
      </c>
      <c r="G62" s="14">
        <v>0</v>
      </c>
      <c r="H62" s="14">
        <f t="shared" si="8"/>
        <v>177</v>
      </c>
      <c r="I62" s="14">
        <f t="shared" si="8"/>
        <v>33</v>
      </c>
      <c r="J62" s="14">
        <f t="shared" si="5"/>
        <v>210</v>
      </c>
      <c r="K62" s="15" t="s">
        <v>49</v>
      </c>
    </row>
    <row r="63" spans="1:11" ht="20.100000000000001" customHeight="1" x14ac:dyDescent="0.2">
      <c r="A63" s="13" t="s">
        <v>50</v>
      </c>
      <c r="B63" s="14">
        <v>14</v>
      </c>
      <c r="C63" s="14">
        <v>2</v>
      </c>
      <c r="D63" s="14">
        <f>SUM(B63:C63)</f>
        <v>16</v>
      </c>
      <c r="E63" s="14">
        <v>0</v>
      </c>
      <c r="F63" s="14">
        <v>0</v>
      </c>
      <c r="G63" s="14">
        <v>0</v>
      </c>
      <c r="H63" s="14">
        <f t="shared" si="8"/>
        <v>14</v>
      </c>
      <c r="I63" s="14">
        <f t="shared" si="8"/>
        <v>2</v>
      </c>
      <c r="J63" s="14">
        <f t="shared" si="5"/>
        <v>16</v>
      </c>
      <c r="K63" s="15" t="s">
        <v>51</v>
      </c>
    </row>
    <row r="64" spans="1:11" ht="20.100000000000001" customHeight="1" thickBot="1" x14ac:dyDescent="0.25">
      <c r="A64" s="13" t="s">
        <v>61</v>
      </c>
      <c r="B64" s="14">
        <f>SUM(B53:B63)</f>
        <v>878</v>
      </c>
      <c r="C64" s="14">
        <f>SUM(C53:C63)</f>
        <v>606</v>
      </c>
      <c r="D64" s="14">
        <f>SUM(B64:C64)</f>
        <v>1484</v>
      </c>
      <c r="E64" s="14">
        <f t="shared" ref="E64:G64" si="9">SUM(E53:E63)</f>
        <v>0</v>
      </c>
      <c r="F64" s="14">
        <f t="shared" si="9"/>
        <v>0</v>
      </c>
      <c r="G64" s="14">
        <f t="shared" si="9"/>
        <v>0</v>
      </c>
      <c r="H64" s="14">
        <f>SUM(H53:H63)</f>
        <v>878</v>
      </c>
      <c r="I64" s="14">
        <f>SUM(I53:I63)</f>
        <v>606</v>
      </c>
      <c r="J64" s="14">
        <f t="shared" si="5"/>
        <v>1484</v>
      </c>
      <c r="K64" s="15" t="s">
        <v>596</v>
      </c>
    </row>
    <row r="65" spans="1:11" ht="20.100000000000001" customHeight="1" thickBot="1" x14ac:dyDescent="0.25">
      <c r="A65" s="19" t="s">
        <v>151</v>
      </c>
      <c r="B65" s="20">
        <f>SUM(B51,B64)</f>
        <v>3349</v>
      </c>
      <c r="C65" s="20">
        <f>SUM(C51,C64)</f>
        <v>4058</v>
      </c>
      <c r="D65" s="20">
        <f>SUM(D51,D64)</f>
        <v>7407</v>
      </c>
      <c r="E65" s="20">
        <f t="shared" ref="E65:G65" si="10">SUM(E51,E64)</f>
        <v>0</v>
      </c>
      <c r="F65" s="20">
        <f t="shared" si="10"/>
        <v>1</v>
      </c>
      <c r="G65" s="20">
        <f t="shared" si="10"/>
        <v>1</v>
      </c>
      <c r="H65" s="20">
        <f>SUM(H51,H64)</f>
        <v>3349</v>
      </c>
      <c r="I65" s="20">
        <f>SUM(I51,I64)</f>
        <v>4059</v>
      </c>
      <c r="J65" s="20">
        <f t="shared" si="5"/>
        <v>7408</v>
      </c>
      <c r="K65" s="21" t="s">
        <v>63</v>
      </c>
    </row>
    <row r="66" spans="1:11" ht="15" thickTop="1" x14ac:dyDescent="0.2"/>
    <row r="67" spans="1:11" ht="12" customHeight="1" x14ac:dyDescent="0.2"/>
    <row r="68" spans="1:11" ht="12" customHeight="1" x14ac:dyDescent="0.2"/>
    <row r="69" spans="1:11" ht="12" customHeight="1" x14ac:dyDescent="0.2"/>
    <row r="70" spans="1:11" s="87" customFormat="1" ht="12" customHeight="1" x14ac:dyDescent="0.2"/>
    <row r="71" spans="1:11" s="87" customFormat="1" ht="12" customHeight="1" x14ac:dyDescent="0.2"/>
    <row r="72" spans="1:11" s="87" customFormat="1" ht="12" customHeight="1" x14ac:dyDescent="0.2"/>
    <row r="73" spans="1:11" s="87" customFormat="1" ht="12" customHeight="1" x14ac:dyDescent="0.2"/>
    <row r="74" spans="1:11" s="87" customFormat="1" ht="12" customHeight="1" x14ac:dyDescent="0.2"/>
    <row r="75" spans="1:11" s="87" customFormat="1" ht="12" customHeight="1" x14ac:dyDescent="0.2"/>
    <row r="76" spans="1:11" s="87" customFormat="1" ht="12" customHeight="1" x14ac:dyDescent="0.2"/>
    <row r="77" spans="1:11" s="87" customFormat="1" ht="12" customHeight="1" x14ac:dyDescent="0.2"/>
    <row r="78" spans="1:11" s="87" customFormat="1" ht="12" customHeight="1" x14ac:dyDescent="0.2"/>
    <row r="79" spans="1:11" s="92" customFormat="1" ht="12" customHeight="1" x14ac:dyDescent="0.2"/>
    <row r="80" spans="1:11" ht="21" customHeight="1" x14ac:dyDescent="0.2">
      <c r="A80" s="118" t="s">
        <v>597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</row>
    <row r="81" spans="1:11" ht="34.5" customHeight="1" x14ac:dyDescent="0.25">
      <c r="A81" s="114" t="s">
        <v>598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ht="19.5" customHeight="1" thickBot="1" x14ac:dyDescent="0.3">
      <c r="A82" s="4" t="s">
        <v>1601</v>
      </c>
      <c r="K82" s="30" t="s">
        <v>1602</v>
      </c>
    </row>
    <row r="83" spans="1:11" ht="18.75" customHeight="1" thickTop="1" x14ac:dyDescent="0.25">
      <c r="A83" s="111" t="s">
        <v>0</v>
      </c>
      <c r="B83" s="110" t="s">
        <v>1</v>
      </c>
      <c r="C83" s="110"/>
      <c r="D83" s="110"/>
      <c r="E83" s="110" t="s">
        <v>2</v>
      </c>
      <c r="F83" s="110"/>
      <c r="G83" s="110"/>
      <c r="H83" s="110" t="s">
        <v>3</v>
      </c>
      <c r="I83" s="110"/>
      <c r="J83" s="110"/>
      <c r="K83" s="111" t="s">
        <v>4</v>
      </c>
    </row>
    <row r="84" spans="1:11" ht="16.5" customHeight="1" x14ac:dyDescent="0.25">
      <c r="A84" s="112"/>
      <c r="B84" s="109" t="s">
        <v>5</v>
      </c>
      <c r="C84" s="109"/>
      <c r="D84" s="109"/>
      <c r="E84" s="109" t="s">
        <v>6</v>
      </c>
      <c r="F84" s="109"/>
      <c r="G84" s="109"/>
      <c r="H84" s="109" t="s">
        <v>7</v>
      </c>
      <c r="I84" s="109"/>
      <c r="J84" s="109"/>
      <c r="K84" s="112"/>
    </row>
    <row r="85" spans="1:11" ht="20.25" customHeight="1" x14ac:dyDescent="0.25">
      <c r="A85" s="112"/>
      <c r="B85" s="31" t="s">
        <v>8</v>
      </c>
      <c r="C85" s="31" t="s">
        <v>67</v>
      </c>
      <c r="D85" s="31" t="s">
        <v>10</v>
      </c>
      <c r="E85" s="31" t="s">
        <v>8</v>
      </c>
      <c r="F85" s="31" t="s">
        <v>67</v>
      </c>
      <c r="G85" s="31" t="s">
        <v>10</v>
      </c>
      <c r="H85" s="31" t="s">
        <v>8</v>
      </c>
      <c r="I85" s="31" t="s">
        <v>67</v>
      </c>
      <c r="J85" s="31" t="s">
        <v>10</v>
      </c>
      <c r="K85" s="112"/>
    </row>
    <row r="86" spans="1:11" ht="17.25" customHeight="1" thickBot="1" x14ac:dyDescent="0.3">
      <c r="A86" s="113"/>
      <c r="B86" s="6" t="s">
        <v>11</v>
      </c>
      <c r="C86" s="6" t="s">
        <v>12</v>
      </c>
      <c r="D86" s="6" t="s">
        <v>7</v>
      </c>
      <c r="E86" s="6" t="s">
        <v>11</v>
      </c>
      <c r="F86" s="6" t="s">
        <v>12</v>
      </c>
      <c r="G86" s="6" t="s">
        <v>7</v>
      </c>
      <c r="H86" s="6" t="s">
        <v>11</v>
      </c>
      <c r="I86" s="6" t="s">
        <v>12</v>
      </c>
      <c r="J86" s="6" t="s">
        <v>7</v>
      </c>
      <c r="K86" s="113"/>
    </row>
    <row r="87" spans="1:11" ht="15.75" customHeight="1" x14ac:dyDescent="0.2">
      <c r="A87" s="13" t="s">
        <v>13</v>
      </c>
      <c r="K87" s="15" t="s">
        <v>14</v>
      </c>
    </row>
    <row r="88" spans="1:11" ht="19.5" customHeight="1" x14ac:dyDescent="0.2">
      <c r="A88" s="13" t="s">
        <v>15</v>
      </c>
      <c r="B88" s="14">
        <v>342</v>
      </c>
      <c r="C88" s="14">
        <v>449</v>
      </c>
      <c r="D88" s="14">
        <f>SUM(B88:C88)</f>
        <v>791</v>
      </c>
      <c r="E88" s="14">
        <v>0</v>
      </c>
      <c r="F88" s="14">
        <v>0</v>
      </c>
      <c r="G88" s="14">
        <f>SUM(E88:F88)</f>
        <v>0</v>
      </c>
      <c r="H88" s="14">
        <f>SUM(B88,E88,E88)</f>
        <v>342</v>
      </c>
      <c r="I88" s="14">
        <f>SUM(C88,F88)</f>
        <v>449</v>
      </c>
      <c r="J88" s="14">
        <f>SUM(D88,G88)</f>
        <v>791</v>
      </c>
      <c r="K88" s="15" t="s">
        <v>16</v>
      </c>
    </row>
    <row r="89" spans="1:11" ht="19.5" customHeight="1" x14ac:dyDescent="0.2">
      <c r="A89" s="13" t="s">
        <v>18</v>
      </c>
      <c r="B89" s="14">
        <v>224</v>
      </c>
      <c r="C89" s="14">
        <v>326</v>
      </c>
      <c r="D89" s="14">
        <f t="shared" ref="D89:D108" si="11">SUM(B89:C89)</f>
        <v>550</v>
      </c>
      <c r="E89" s="14">
        <v>0</v>
      </c>
      <c r="F89" s="14">
        <v>0</v>
      </c>
      <c r="G89" s="14">
        <f t="shared" ref="G89:G108" si="12">SUM(E89:F89)</f>
        <v>0</v>
      </c>
      <c r="H89" s="14">
        <f t="shared" ref="H89:H108" si="13">SUM(B89,E89,E89)</f>
        <v>224</v>
      </c>
      <c r="I89" s="14">
        <f t="shared" ref="I89:J108" si="14">SUM(C89,F89)</f>
        <v>326</v>
      </c>
      <c r="J89" s="14">
        <f t="shared" si="14"/>
        <v>550</v>
      </c>
      <c r="K89" s="15" t="s">
        <v>19</v>
      </c>
    </row>
    <row r="90" spans="1:11" ht="19.5" customHeight="1" x14ac:dyDescent="0.2">
      <c r="A90" s="13" t="s">
        <v>20</v>
      </c>
      <c r="B90" s="14">
        <v>289</v>
      </c>
      <c r="C90" s="14">
        <v>541</v>
      </c>
      <c r="D90" s="14">
        <f t="shared" si="11"/>
        <v>830</v>
      </c>
      <c r="E90" s="14">
        <v>0</v>
      </c>
      <c r="F90" s="14">
        <v>0</v>
      </c>
      <c r="G90" s="14">
        <f t="shared" si="12"/>
        <v>0</v>
      </c>
      <c r="H90" s="14">
        <f t="shared" si="13"/>
        <v>289</v>
      </c>
      <c r="I90" s="14">
        <f t="shared" si="14"/>
        <v>541</v>
      </c>
      <c r="J90" s="14">
        <f t="shared" si="14"/>
        <v>830</v>
      </c>
      <c r="K90" s="15" t="s">
        <v>372</v>
      </c>
    </row>
    <row r="91" spans="1:11" ht="19.5" customHeight="1" x14ac:dyDescent="0.2">
      <c r="A91" s="13" t="s">
        <v>22</v>
      </c>
      <c r="B91" s="14">
        <v>102</v>
      </c>
      <c r="C91" s="14">
        <v>376</v>
      </c>
      <c r="D91" s="14">
        <f t="shared" si="11"/>
        <v>478</v>
      </c>
      <c r="E91" s="14">
        <v>0</v>
      </c>
      <c r="F91" s="14">
        <v>0</v>
      </c>
      <c r="G91" s="14">
        <f t="shared" si="12"/>
        <v>0</v>
      </c>
      <c r="H91" s="14">
        <f t="shared" si="13"/>
        <v>102</v>
      </c>
      <c r="I91" s="14">
        <f t="shared" si="14"/>
        <v>376</v>
      </c>
      <c r="J91" s="14">
        <f t="shared" si="14"/>
        <v>478</v>
      </c>
      <c r="K91" s="15" t="s">
        <v>23</v>
      </c>
    </row>
    <row r="92" spans="1:11" ht="19.5" customHeight="1" x14ac:dyDescent="0.2">
      <c r="A92" s="13" t="s">
        <v>24</v>
      </c>
      <c r="B92" s="14">
        <v>632</v>
      </c>
      <c r="C92" s="14">
        <v>812</v>
      </c>
      <c r="D92" s="14">
        <f t="shared" si="11"/>
        <v>1444</v>
      </c>
      <c r="E92" s="14">
        <v>0</v>
      </c>
      <c r="F92" s="14">
        <v>1</v>
      </c>
      <c r="G92" s="14">
        <f t="shared" si="12"/>
        <v>1</v>
      </c>
      <c r="H92" s="14">
        <f t="shared" si="13"/>
        <v>632</v>
      </c>
      <c r="I92" s="14">
        <f t="shared" si="14"/>
        <v>813</v>
      </c>
      <c r="J92" s="14">
        <f t="shared" si="14"/>
        <v>1445</v>
      </c>
      <c r="K92" s="15" t="s">
        <v>25</v>
      </c>
    </row>
    <row r="93" spans="1:11" ht="19.5" customHeight="1" x14ac:dyDescent="0.2">
      <c r="A93" s="13" t="s">
        <v>584</v>
      </c>
      <c r="B93" s="14">
        <v>185</v>
      </c>
      <c r="C93" s="14">
        <v>222</v>
      </c>
      <c r="D93" s="14">
        <f t="shared" si="11"/>
        <v>407</v>
      </c>
      <c r="E93" s="14">
        <v>0</v>
      </c>
      <c r="F93" s="14">
        <v>0</v>
      </c>
      <c r="G93" s="14">
        <f t="shared" si="12"/>
        <v>0</v>
      </c>
      <c r="H93" s="14">
        <f t="shared" si="13"/>
        <v>185</v>
      </c>
      <c r="I93" s="14">
        <f t="shared" si="14"/>
        <v>222</v>
      </c>
      <c r="J93" s="14">
        <f t="shared" si="14"/>
        <v>407</v>
      </c>
      <c r="K93" s="15" t="s">
        <v>585</v>
      </c>
    </row>
    <row r="94" spans="1:11" ht="19.5" customHeight="1" x14ac:dyDescent="0.2">
      <c r="A94" s="13" t="s">
        <v>28</v>
      </c>
      <c r="B94" s="14">
        <v>493</v>
      </c>
      <c r="C94" s="14">
        <v>375</v>
      </c>
      <c r="D94" s="14">
        <f t="shared" si="11"/>
        <v>868</v>
      </c>
      <c r="E94" s="14">
        <v>0</v>
      </c>
      <c r="F94" s="14">
        <v>0</v>
      </c>
      <c r="G94" s="14">
        <f t="shared" si="12"/>
        <v>0</v>
      </c>
      <c r="H94" s="14">
        <f t="shared" si="13"/>
        <v>493</v>
      </c>
      <c r="I94" s="14">
        <f t="shared" si="14"/>
        <v>375</v>
      </c>
      <c r="J94" s="14">
        <f t="shared" si="14"/>
        <v>868</v>
      </c>
      <c r="K94" s="15" t="s">
        <v>29</v>
      </c>
    </row>
    <row r="95" spans="1:11" ht="19.5" customHeight="1" x14ac:dyDescent="0.2">
      <c r="A95" s="13" t="s">
        <v>30</v>
      </c>
      <c r="B95" s="14">
        <v>133</v>
      </c>
      <c r="C95" s="14">
        <v>77</v>
      </c>
      <c r="D95" s="14">
        <f t="shared" si="11"/>
        <v>210</v>
      </c>
      <c r="E95" s="14">
        <v>0</v>
      </c>
      <c r="F95" s="14">
        <v>0</v>
      </c>
      <c r="G95" s="14">
        <f t="shared" si="12"/>
        <v>0</v>
      </c>
      <c r="H95" s="14">
        <f t="shared" si="13"/>
        <v>133</v>
      </c>
      <c r="I95" s="14">
        <f t="shared" si="14"/>
        <v>77</v>
      </c>
      <c r="J95" s="14">
        <f t="shared" si="14"/>
        <v>210</v>
      </c>
      <c r="K95" s="15" t="s">
        <v>31</v>
      </c>
    </row>
    <row r="96" spans="1:11" ht="15.75" customHeight="1" x14ac:dyDescent="0.2">
      <c r="A96" s="13" t="s">
        <v>32</v>
      </c>
      <c r="B96" s="14">
        <v>737</v>
      </c>
      <c r="C96" s="14">
        <v>789</v>
      </c>
      <c r="D96" s="14">
        <f t="shared" si="11"/>
        <v>1526</v>
      </c>
      <c r="E96" s="14">
        <v>0</v>
      </c>
      <c r="F96" s="14">
        <v>0</v>
      </c>
      <c r="G96" s="14">
        <f t="shared" si="12"/>
        <v>0</v>
      </c>
      <c r="H96" s="14">
        <f t="shared" si="13"/>
        <v>737</v>
      </c>
      <c r="I96" s="14">
        <f t="shared" si="14"/>
        <v>789</v>
      </c>
      <c r="J96" s="14">
        <f t="shared" si="14"/>
        <v>1526</v>
      </c>
      <c r="K96" s="15" t="s">
        <v>586</v>
      </c>
    </row>
    <row r="97" spans="1:11" ht="19.5" customHeight="1" x14ac:dyDescent="0.2">
      <c r="A97" s="13" t="s">
        <v>453</v>
      </c>
      <c r="B97" s="14">
        <v>221</v>
      </c>
      <c r="C97" s="14">
        <v>301</v>
      </c>
      <c r="D97" s="14">
        <f t="shared" si="11"/>
        <v>522</v>
      </c>
      <c r="E97" s="14">
        <v>0</v>
      </c>
      <c r="F97" s="14">
        <v>0</v>
      </c>
      <c r="G97" s="14">
        <f t="shared" si="12"/>
        <v>0</v>
      </c>
      <c r="H97" s="14">
        <f t="shared" si="13"/>
        <v>221</v>
      </c>
      <c r="I97" s="14">
        <f t="shared" si="14"/>
        <v>301</v>
      </c>
      <c r="J97" s="14">
        <f t="shared" si="14"/>
        <v>522</v>
      </c>
      <c r="K97" s="15" t="s">
        <v>587</v>
      </c>
    </row>
    <row r="98" spans="1:11" ht="19.5" customHeight="1" x14ac:dyDescent="0.2">
      <c r="A98" s="13" t="s">
        <v>36</v>
      </c>
      <c r="B98" s="14">
        <v>1676</v>
      </c>
      <c r="C98" s="14">
        <v>698</v>
      </c>
      <c r="D98" s="14">
        <f t="shared" si="11"/>
        <v>2374</v>
      </c>
      <c r="E98" s="14">
        <v>0</v>
      </c>
      <c r="F98" s="14">
        <v>1</v>
      </c>
      <c r="G98" s="14">
        <f t="shared" si="12"/>
        <v>1</v>
      </c>
      <c r="H98" s="14">
        <f t="shared" si="13"/>
        <v>1676</v>
      </c>
      <c r="I98" s="14">
        <f t="shared" si="14"/>
        <v>699</v>
      </c>
      <c r="J98" s="14">
        <f t="shared" si="14"/>
        <v>2375</v>
      </c>
      <c r="K98" s="15" t="s">
        <v>37</v>
      </c>
    </row>
    <row r="99" spans="1:11" ht="19.5" customHeight="1" x14ac:dyDescent="0.2">
      <c r="A99" s="13" t="s">
        <v>375</v>
      </c>
      <c r="B99" s="14">
        <v>367</v>
      </c>
      <c r="C99" s="14">
        <v>986</v>
      </c>
      <c r="D99" s="14">
        <f t="shared" si="11"/>
        <v>1353</v>
      </c>
      <c r="E99" s="14">
        <v>0</v>
      </c>
      <c r="F99" s="14">
        <v>0</v>
      </c>
      <c r="G99" s="14">
        <f t="shared" si="12"/>
        <v>0</v>
      </c>
      <c r="H99" s="14">
        <f t="shared" si="13"/>
        <v>367</v>
      </c>
      <c r="I99" s="14">
        <f t="shared" si="14"/>
        <v>986</v>
      </c>
      <c r="J99" s="14">
        <f t="shared" si="14"/>
        <v>1353</v>
      </c>
      <c r="K99" s="15" t="s">
        <v>376</v>
      </c>
    </row>
    <row r="100" spans="1:11" ht="19.5" customHeight="1" x14ac:dyDescent="0.2">
      <c r="A100" s="13" t="s">
        <v>133</v>
      </c>
      <c r="B100" s="14">
        <v>0</v>
      </c>
      <c r="C100" s="14">
        <v>3188</v>
      </c>
      <c r="D100" s="14">
        <f t="shared" si="11"/>
        <v>3188</v>
      </c>
      <c r="E100" s="14">
        <v>0</v>
      </c>
      <c r="F100" s="14">
        <v>0</v>
      </c>
      <c r="G100" s="14">
        <f t="shared" si="12"/>
        <v>0</v>
      </c>
      <c r="H100" s="14">
        <f t="shared" si="13"/>
        <v>0</v>
      </c>
      <c r="I100" s="14">
        <f t="shared" si="14"/>
        <v>3188</v>
      </c>
      <c r="J100" s="14">
        <f t="shared" si="14"/>
        <v>3188</v>
      </c>
      <c r="K100" s="15" t="s">
        <v>66</v>
      </c>
    </row>
    <row r="101" spans="1:11" ht="19.5" customHeight="1" x14ac:dyDescent="0.2">
      <c r="A101" s="13" t="s">
        <v>589</v>
      </c>
      <c r="B101" s="14">
        <v>931</v>
      </c>
      <c r="C101" s="14">
        <v>681</v>
      </c>
      <c r="D101" s="14">
        <f t="shared" si="11"/>
        <v>1612</v>
      </c>
      <c r="E101" s="14">
        <v>0</v>
      </c>
      <c r="F101" s="14">
        <v>0</v>
      </c>
      <c r="G101" s="14">
        <f t="shared" si="12"/>
        <v>0</v>
      </c>
      <c r="H101" s="14">
        <f t="shared" si="13"/>
        <v>931</v>
      </c>
      <c r="I101" s="14">
        <f t="shared" si="14"/>
        <v>681</v>
      </c>
      <c r="J101" s="14">
        <f t="shared" si="14"/>
        <v>1612</v>
      </c>
      <c r="K101" s="15" t="s">
        <v>378</v>
      </c>
    </row>
    <row r="102" spans="1:11" ht="19.5" customHeight="1" x14ac:dyDescent="0.2">
      <c r="A102" s="13" t="s">
        <v>108</v>
      </c>
      <c r="B102" s="14">
        <v>259</v>
      </c>
      <c r="C102" s="14">
        <v>74</v>
      </c>
      <c r="D102" s="14">
        <f t="shared" si="11"/>
        <v>333</v>
      </c>
      <c r="E102" s="14">
        <v>0</v>
      </c>
      <c r="F102" s="14">
        <v>0</v>
      </c>
      <c r="G102" s="14">
        <f t="shared" si="12"/>
        <v>0</v>
      </c>
      <c r="H102" s="14">
        <f t="shared" si="13"/>
        <v>259</v>
      </c>
      <c r="I102" s="14">
        <f t="shared" si="14"/>
        <v>74</v>
      </c>
      <c r="J102" s="14">
        <f t="shared" si="14"/>
        <v>333</v>
      </c>
      <c r="K102" s="15" t="s">
        <v>590</v>
      </c>
    </row>
    <row r="103" spans="1:11" ht="20.25" customHeight="1" x14ac:dyDescent="0.2">
      <c r="A103" s="13" t="s">
        <v>43</v>
      </c>
      <c r="B103" s="14">
        <v>1230</v>
      </c>
      <c r="C103" s="14">
        <v>1160</v>
      </c>
      <c r="D103" s="14">
        <f t="shared" si="11"/>
        <v>2390</v>
      </c>
      <c r="E103" s="14">
        <v>0</v>
      </c>
      <c r="F103" s="14">
        <v>0</v>
      </c>
      <c r="G103" s="14">
        <f t="shared" si="12"/>
        <v>0</v>
      </c>
      <c r="H103" s="14">
        <f t="shared" si="13"/>
        <v>1230</v>
      </c>
      <c r="I103" s="14">
        <f t="shared" si="14"/>
        <v>1160</v>
      </c>
      <c r="J103" s="14">
        <f t="shared" si="14"/>
        <v>2390</v>
      </c>
      <c r="K103" s="15" t="s">
        <v>152</v>
      </c>
    </row>
    <row r="104" spans="1:11" ht="19.5" customHeight="1" x14ac:dyDescent="0.2">
      <c r="A104" s="13" t="s">
        <v>599</v>
      </c>
      <c r="B104" s="14">
        <v>95</v>
      </c>
      <c r="C104" s="14">
        <v>197</v>
      </c>
      <c r="D104" s="14">
        <f t="shared" si="11"/>
        <v>292</v>
      </c>
      <c r="E104" s="14">
        <v>0</v>
      </c>
      <c r="F104" s="14">
        <v>0</v>
      </c>
      <c r="G104" s="14">
        <f t="shared" si="12"/>
        <v>0</v>
      </c>
      <c r="H104" s="14">
        <f t="shared" si="13"/>
        <v>95</v>
      </c>
      <c r="I104" s="14">
        <f t="shared" si="14"/>
        <v>197</v>
      </c>
      <c r="J104" s="14">
        <f t="shared" si="14"/>
        <v>292</v>
      </c>
      <c r="K104" s="15" t="s">
        <v>45</v>
      </c>
    </row>
    <row r="105" spans="1:11" ht="16.5" customHeight="1" x14ac:dyDescent="0.2">
      <c r="A105" s="13" t="s">
        <v>591</v>
      </c>
      <c r="B105" s="14">
        <v>237</v>
      </c>
      <c r="C105" s="14">
        <v>105</v>
      </c>
      <c r="D105" s="14">
        <f t="shared" si="11"/>
        <v>342</v>
      </c>
      <c r="E105" s="14">
        <v>0</v>
      </c>
      <c r="F105" s="14">
        <v>0</v>
      </c>
      <c r="G105" s="14">
        <f t="shared" si="12"/>
        <v>0</v>
      </c>
      <c r="H105" s="14">
        <f t="shared" si="13"/>
        <v>237</v>
      </c>
      <c r="I105" s="14">
        <f t="shared" si="14"/>
        <v>105</v>
      </c>
      <c r="J105" s="14">
        <f t="shared" si="14"/>
        <v>342</v>
      </c>
      <c r="K105" s="15" t="s">
        <v>592</v>
      </c>
    </row>
    <row r="106" spans="1:11" ht="19.5" customHeight="1" x14ac:dyDescent="0.2">
      <c r="A106" s="13" t="s">
        <v>48</v>
      </c>
      <c r="B106" s="14">
        <v>577</v>
      </c>
      <c r="C106" s="14">
        <v>385</v>
      </c>
      <c r="D106" s="14">
        <f t="shared" si="11"/>
        <v>962</v>
      </c>
      <c r="E106" s="14">
        <v>0</v>
      </c>
      <c r="F106" s="14">
        <v>0</v>
      </c>
      <c r="G106" s="14">
        <f t="shared" si="12"/>
        <v>0</v>
      </c>
      <c r="H106" s="14">
        <f t="shared" si="13"/>
        <v>577</v>
      </c>
      <c r="I106" s="14">
        <f t="shared" si="14"/>
        <v>385</v>
      </c>
      <c r="J106" s="14">
        <f t="shared" si="14"/>
        <v>962</v>
      </c>
      <c r="K106" s="15" t="s">
        <v>49</v>
      </c>
    </row>
    <row r="107" spans="1:11" ht="19.5" customHeight="1" x14ac:dyDescent="0.2">
      <c r="A107" s="13" t="s">
        <v>50</v>
      </c>
      <c r="B107" s="14">
        <v>427</v>
      </c>
      <c r="C107" s="14">
        <v>236</v>
      </c>
      <c r="D107" s="14">
        <f t="shared" si="11"/>
        <v>663</v>
      </c>
      <c r="E107" s="14">
        <v>0</v>
      </c>
      <c r="F107" s="14">
        <v>0</v>
      </c>
      <c r="G107" s="14">
        <f t="shared" si="12"/>
        <v>0</v>
      </c>
      <c r="H107" s="14">
        <f t="shared" si="13"/>
        <v>427</v>
      </c>
      <c r="I107" s="14">
        <f t="shared" si="14"/>
        <v>236</v>
      </c>
      <c r="J107" s="14">
        <f t="shared" si="14"/>
        <v>663</v>
      </c>
      <c r="K107" s="15" t="s">
        <v>51</v>
      </c>
    </row>
    <row r="108" spans="1:11" ht="17.25" customHeight="1" x14ac:dyDescent="0.2">
      <c r="A108" s="13" t="s">
        <v>593</v>
      </c>
      <c r="B108" s="14">
        <v>535</v>
      </c>
      <c r="C108" s="14">
        <v>760</v>
      </c>
      <c r="D108" s="14">
        <f t="shared" si="11"/>
        <v>1295</v>
      </c>
      <c r="E108" s="14">
        <v>0</v>
      </c>
      <c r="F108" s="14">
        <v>0</v>
      </c>
      <c r="G108" s="14">
        <f t="shared" si="12"/>
        <v>0</v>
      </c>
      <c r="H108" s="14">
        <f t="shared" si="13"/>
        <v>535</v>
      </c>
      <c r="I108" s="14">
        <f t="shared" si="14"/>
        <v>760</v>
      </c>
      <c r="J108" s="14">
        <f t="shared" si="14"/>
        <v>1295</v>
      </c>
      <c r="K108" s="15" t="s">
        <v>594</v>
      </c>
    </row>
    <row r="109" spans="1:11" ht="18.75" customHeight="1" thickBot="1" x14ac:dyDescent="0.25">
      <c r="A109" s="22" t="s">
        <v>56</v>
      </c>
      <c r="B109" s="23">
        <f>SUM(B88:B108)</f>
        <v>9692</v>
      </c>
      <c r="C109" s="23">
        <f t="shared" ref="C109:D109" si="15">SUM(C88:C108)</f>
        <v>12738</v>
      </c>
      <c r="D109" s="23">
        <f t="shared" si="15"/>
        <v>22430</v>
      </c>
      <c r="E109" s="23">
        <f>SUM(E88:E108)</f>
        <v>0</v>
      </c>
      <c r="F109" s="23">
        <f t="shared" ref="F109:G109" si="16">SUM(F88:F108)</f>
        <v>2</v>
      </c>
      <c r="G109" s="23">
        <f t="shared" si="16"/>
        <v>2</v>
      </c>
      <c r="H109" s="23">
        <f>SUM(H88:H108)</f>
        <v>9692</v>
      </c>
      <c r="I109" s="23">
        <f>SUM(C109,F109)</f>
        <v>12740</v>
      </c>
      <c r="J109" s="23">
        <f>SUM(J88:J108)</f>
        <v>22432</v>
      </c>
      <c r="K109" s="24" t="s">
        <v>379</v>
      </c>
    </row>
    <row r="110" spans="1:11" ht="18.75" customHeight="1" thickTop="1" x14ac:dyDescent="0.2"/>
    <row r="111" spans="1:11" ht="11.25" customHeight="1" x14ac:dyDescent="0.2"/>
    <row r="112" spans="1:11" s="87" customFormat="1" ht="11.25" customHeight="1" x14ac:dyDescent="0.2"/>
    <row r="113" spans="1:11" s="87" customFormat="1" ht="11.25" customHeight="1" x14ac:dyDescent="0.2"/>
    <row r="114" spans="1:11" s="87" customFormat="1" ht="11.25" customHeight="1" x14ac:dyDescent="0.2"/>
    <row r="115" spans="1:11" s="87" customFormat="1" ht="11.25" customHeight="1" x14ac:dyDescent="0.2"/>
    <row r="116" spans="1:11" s="87" customFormat="1" ht="11.25" customHeight="1" x14ac:dyDescent="0.2"/>
    <row r="117" spans="1:11" s="87" customFormat="1" ht="11.25" customHeight="1" x14ac:dyDescent="0.2"/>
    <row r="118" spans="1:11" ht="11.25" customHeight="1" x14ac:dyDescent="0.2"/>
    <row r="119" spans="1:11" s="92" customFormat="1" ht="11.25" customHeight="1" x14ac:dyDescent="0.2"/>
    <row r="120" spans="1:11" s="92" customFormat="1" ht="11.25" customHeight="1" x14ac:dyDescent="0.2"/>
    <row r="121" spans="1:11" s="92" customFormat="1" ht="11.25" customHeight="1" x14ac:dyDescent="0.2"/>
    <row r="122" spans="1:11" s="92" customFormat="1" ht="11.25" customHeight="1" x14ac:dyDescent="0.2"/>
    <row r="123" spans="1:11" ht="23.25" customHeight="1" thickBot="1" x14ac:dyDescent="0.3">
      <c r="A123" s="4" t="s">
        <v>1741</v>
      </c>
      <c r="K123" s="30" t="s">
        <v>1603</v>
      </c>
    </row>
    <row r="124" spans="1:11" ht="21" customHeight="1" thickTop="1" x14ac:dyDescent="0.25">
      <c r="A124" s="111" t="s">
        <v>0</v>
      </c>
      <c r="B124" s="110" t="s">
        <v>1</v>
      </c>
      <c r="C124" s="110"/>
      <c r="D124" s="110"/>
      <c r="E124" s="110" t="s">
        <v>2</v>
      </c>
      <c r="F124" s="110"/>
      <c r="G124" s="110"/>
      <c r="H124" s="110" t="s">
        <v>3</v>
      </c>
      <c r="I124" s="110"/>
      <c r="J124" s="110"/>
      <c r="K124" s="111" t="s">
        <v>4</v>
      </c>
    </row>
    <row r="125" spans="1:11" ht="16.5" customHeight="1" x14ac:dyDescent="0.25">
      <c r="A125" s="112"/>
      <c r="B125" s="109" t="s">
        <v>5</v>
      </c>
      <c r="C125" s="109"/>
      <c r="D125" s="109"/>
      <c r="E125" s="109" t="s">
        <v>6</v>
      </c>
      <c r="F125" s="109"/>
      <c r="G125" s="109"/>
      <c r="H125" s="109" t="s">
        <v>7</v>
      </c>
      <c r="I125" s="109"/>
      <c r="J125" s="109"/>
      <c r="K125" s="112"/>
    </row>
    <row r="126" spans="1:11" ht="23.25" customHeight="1" x14ac:dyDescent="0.25">
      <c r="A126" s="112"/>
      <c r="B126" s="31" t="s">
        <v>8</v>
      </c>
      <c r="C126" s="31" t="s">
        <v>67</v>
      </c>
      <c r="D126" s="31" t="s">
        <v>10</v>
      </c>
      <c r="E126" s="31" t="s">
        <v>8</v>
      </c>
      <c r="F126" s="31" t="s">
        <v>67</v>
      </c>
      <c r="G126" s="31" t="s">
        <v>10</v>
      </c>
      <c r="H126" s="31" t="s">
        <v>8</v>
      </c>
      <c r="I126" s="31" t="s">
        <v>67</v>
      </c>
      <c r="J126" s="31" t="s">
        <v>10</v>
      </c>
      <c r="K126" s="112"/>
    </row>
    <row r="127" spans="1:11" ht="17.25" customHeight="1" thickBot="1" x14ac:dyDescent="0.3">
      <c r="A127" s="113"/>
      <c r="B127" s="6" t="s">
        <v>11</v>
      </c>
      <c r="C127" s="6" t="s">
        <v>12</v>
      </c>
      <c r="D127" s="6" t="s">
        <v>7</v>
      </c>
      <c r="E127" s="6" t="s">
        <v>11</v>
      </c>
      <c r="F127" s="6" t="s">
        <v>12</v>
      </c>
      <c r="G127" s="6" t="s">
        <v>7</v>
      </c>
      <c r="H127" s="6" t="s">
        <v>11</v>
      </c>
      <c r="I127" s="6" t="s">
        <v>12</v>
      </c>
      <c r="J127" s="6" t="s">
        <v>7</v>
      </c>
      <c r="K127" s="113"/>
    </row>
    <row r="128" spans="1:11" ht="20.25" customHeight="1" x14ac:dyDescent="0.2">
      <c r="A128" s="13" t="s">
        <v>58</v>
      </c>
      <c r="K128" s="15" t="s">
        <v>600</v>
      </c>
    </row>
    <row r="129" spans="1:11" ht="17.25" customHeight="1" x14ac:dyDescent="0.2">
      <c r="A129" s="13" t="s">
        <v>22</v>
      </c>
      <c r="B129" s="14">
        <v>423</v>
      </c>
      <c r="C129" s="14">
        <v>180</v>
      </c>
      <c r="D129" s="14">
        <f>SUM(B129:C129)</f>
        <v>603</v>
      </c>
      <c r="E129" s="14">
        <v>0</v>
      </c>
      <c r="F129" s="14">
        <v>0</v>
      </c>
      <c r="G129" s="14">
        <v>0</v>
      </c>
      <c r="H129" s="14">
        <f>SUM(E129,B129)</f>
        <v>423</v>
      </c>
      <c r="I129" s="14">
        <f t="shared" ref="I129:J129" si="17">SUM(F129,C129)</f>
        <v>180</v>
      </c>
      <c r="J129" s="14">
        <f t="shared" si="17"/>
        <v>603</v>
      </c>
      <c r="K129" s="15" t="s">
        <v>23</v>
      </c>
    </row>
    <row r="130" spans="1:11" ht="21" customHeight="1" x14ac:dyDescent="0.2">
      <c r="A130" s="13" t="s">
        <v>24</v>
      </c>
      <c r="B130" s="14">
        <v>234</v>
      </c>
      <c r="C130" s="14">
        <v>56</v>
      </c>
      <c r="D130" s="14">
        <f>SUM(B130:C130)</f>
        <v>290</v>
      </c>
      <c r="E130" s="14">
        <v>0</v>
      </c>
      <c r="F130" s="14">
        <v>0</v>
      </c>
      <c r="G130" s="14">
        <v>0</v>
      </c>
      <c r="H130" s="14">
        <f t="shared" ref="H130:H141" si="18">SUM(E130,B130)</f>
        <v>234</v>
      </c>
      <c r="I130" s="14">
        <f t="shared" ref="I130:I141" si="19">SUM(F130,C130)</f>
        <v>56</v>
      </c>
      <c r="J130" s="14">
        <f t="shared" ref="J130:J141" si="20">SUM(G130,D130)</f>
        <v>290</v>
      </c>
      <c r="K130" s="15" t="s">
        <v>25</v>
      </c>
    </row>
    <row r="131" spans="1:11" ht="22.5" customHeight="1" x14ac:dyDescent="0.2">
      <c r="A131" s="13" t="s">
        <v>32</v>
      </c>
      <c r="B131" s="14">
        <v>408</v>
      </c>
      <c r="C131" s="14">
        <v>306</v>
      </c>
      <c r="D131" s="14">
        <f t="shared" ref="D131:D139" si="21">SUM(B131:C131)</f>
        <v>714</v>
      </c>
      <c r="E131" s="14">
        <v>0</v>
      </c>
      <c r="F131" s="14">
        <v>0</v>
      </c>
      <c r="G131" s="14">
        <v>0</v>
      </c>
      <c r="H131" s="14">
        <f t="shared" si="18"/>
        <v>408</v>
      </c>
      <c r="I131" s="14">
        <f t="shared" si="19"/>
        <v>306</v>
      </c>
      <c r="J131" s="14">
        <f t="shared" si="20"/>
        <v>714</v>
      </c>
      <c r="K131" s="15" t="s">
        <v>586</v>
      </c>
    </row>
    <row r="132" spans="1:11" ht="24" customHeight="1" x14ac:dyDescent="0.2">
      <c r="A132" s="13" t="s">
        <v>453</v>
      </c>
      <c r="B132" s="14">
        <v>115</v>
      </c>
      <c r="C132" s="14">
        <v>43</v>
      </c>
      <c r="D132" s="14">
        <f t="shared" si="21"/>
        <v>158</v>
      </c>
      <c r="E132" s="14">
        <v>0</v>
      </c>
      <c r="F132" s="14">
        <v>0</v>
      </c>
      <c r="G132" s="14">
        <v>0</v>
      </c>
      <c r="H132" s="14">
        <f t="shared" si="18"/>
        <v>115</v>
      </c>
      <c r="I132" s="14">
        <f t="shared" si="19"/>
        <v>43</v>
      </c>
      <c r="J132" s="14">
        <f t="shared" si="20"/>
        <v>158</v>
      </c>
      <c r="K132" s="15" t="s">
        <v>587</v>
      </c>
    </row>
    <row r="133" spans="1:11" ht="23.25" customHeight="1" x14ac:dyDescent="0.2">
      <c r="A133" s="13" t="s">
        <v>36</v>
      </c>
      <c r="B133" s="14">
        <v>717</v>
      </c>
      <c r="C133" s="14">
        <v>298</v>
      </c>
      <c r="D133" s="14">
        <f t="shared" si="21"/>
        <v>1015</v>
      </c>
      <c r="E133" s="14">
        <v>0</v>
      </c>
      <c r="F133" s="14">
        <v>0</v>
      </c>
      <c r="G133" s="14">
        <v>0</v>
      </c>
      <c r="H133" s="14">
        <f t="shared" si="18"/>
        <v>717</v>
      </c>
      <c r="I133" s="14">
        <f t="shared" si="19"/>
        <v>298</v>
      </c>
      <c r="J133" s="14">
        <f t="shared" si="20"/>
        <v>1015</v>
      </c>
      <c r="K133" s="15" t="s">
        <v>37</v>
      </c>
    </row>
    <row r="134" spans="1:11" ht="23.25" customHeight="1" x14ac:dyDescent="0.2">
      <c r="A134" s="13" t="s">
        <v>375</v>
      </c>
      <c r="B134" s="14">
        <v>116</v>
      </c>
      <c r="C134" s="14">
        <v>103</v>
      </c>
      <c r="D134" s="14">
        <f>SUM(B134:C134)</f>
        <v>219</v>
      </c>
      <c r="E134" s="14">
        <v>0</v>
      </c>
      <c r="F134" s="14">
        <v>0</v>
      </c>
      <c r="G134" s="14">
        <v>0</v>
      </c>
      <c r="H134" s="14">
        <f t="shared" si="18"/>
        <v>116</v>
      </c>
      <c r="I134" s="14">
        <f t="shared" si="19"/>
        <v>103</v>
      </c>
      <c r="J134" s="14">
        <f t="shared" si="20"/>
        <v>219</v>
      </c>
      <c r="K134" s="15" t="s">
        <v>376</v>
      </c>
    </row>
    <row r="135" spans="1:11" ht="24.75" customHeight="1" x14ac:dyDescent="0.2">
      <c r="A135" s="13" t="s">
        <v>133</v>
      </c>
      <c r="B135" s="14">
        <v>0</v>
      </c>
      <c r="C135" s="14">
        <v>312</v>
      </c>
      <c r="D135" s="14">
        <f t="shared" si="21"/>
        <v>312</v>
      </c>
      <c r="E135" s="14">
        <v>0</v>
      </c>
      <c r="F135" s="14">
        <v>0</v>
      </c>
      <c r="G135" s="14">
        <v>0</v>
      </c>
      <c r="H135" s="14">
        <f t="shared" si="18"/>
        <v>0</v>
      </c>
      <c r="I135" s="14">
        <f t="shared" si="19"/>
        <v>312</v>
      </c>
      <c r="J135" s="14">
        <f t="shared" si="20"/>
        <v>312</v>
      </c>
      <c r="K135" s="15" t="s">
        <v>132</v>
      </c>
    </row>
    <row r="136" spans="1:11" ht="23.25" customHeight="1" x14ac:dyDescent="0.2">
      <c r="A136" s="13" t="s">
        <v>589</v>
      </c>
      <c r="B136" s="14">
        <v>7</v>
      </c>
      <c r="C136" s="14">
        <v>230</v>
      </c>
      <c r="D136" s="14">
        <f t="shared" si="21"/>
        <v>237</v>
      </c>
      <c r="E136" s="14">
        <v>0</v>
      </c>
      <c r="F136" s="14">
        <v>0</v>
      </c>
      <c r="G136" s="14">
        <v>0</v>
      </c>
      <c r="H136" s="14">
        <f t="shared" si="18"/>
        <v>7</v>
      </c>
      <c r="I136" s="14">
        <f t="shared" si="19"/>
        <v>230</v>
      </c>
      <c r="J136" s="14">
        <f t="shared" si="20"/>
        <v>237</v>
      </c>
      <c r="K136" s="15" t="s">
        <v>378</v>
      </c>
    </row>
    <row r="137" spans="1:11" ht="24" customHeight="1" x14ac:dyDescent="0.2">
      <c r="A137" s="13" t="s">
        <v>43</v>
      </c>
      <c r="B137" s="14">
        <v>191</v>
      </c>
      <c r="C137" s="14">
        <v>254</v>
      </c>
      <c r="D137" s="14">
        <f t="shared" si="21"/>
        <v>445</v>
      </c>
      <c r="E137" s="14">
        <v>1</v>
      </c>
      <c r="F137" s="14">
        <v>0</v>
      </c>
      <c r="G137" s="14">
        <f>SUM(E137:F137)</f>
        <v>1</v>
      </c>
      <c r="H137" s="14">
        <f t="shared" si="18"/>
        <v>192</v>
      </c>
      <c r="I137" s="14">
        <f t="shared" si="19"/>
        <v>254</v>
      </c>
      <c r="J137" s="14">
        <f t="shared" si="20"/>
        <v>446</v>
      </c>
      <c r="K137" s="15" t="s">
        <v>152</v>
      </c>
    </row>
    <row r="138" spans="1:11" ht="22.5" customHeight="1" x14ac:dyDescent="0.2">
      <c r="A138" s="13" t="s">
        <v>48</v>
      </c>
      <c r="B138" s="14">
        <v>642</v>
      </c>
      <c r="C138" s="14">
        <v>102</v>
      </c>
      <c r="D138" s="14">
        <f t="shared" si="21"/>
        <v>744</v>
      </c>
      <c r="E138" s="14">
        <v>0</v>
      </c>
      <c r="F138" s="14">
        <v>0</v>
      </c>
      <c r="G138" s="14">
        <v>0</v>
      </c>
      <c r="H138" s="14">
        <f t="shared" si="18"/>
        <v>642</v>
      </c>
      <c r="I138" s="14">
        <f t="shared" si="19"/>
        <v>102</v>
      </c>
      <c r="J138" s="14">
        <f t="shared" si="20"/>
        <v>744</v>
      </c>
      <c r="K138" s="15" t="s">
        <v>601</v>
      </c>
    </row>
    <row r="139" spans="1:11" ht="24" customHeight="1" x14ac:dyDescent="0.2">
      <c r="A139" s="13" t="s">
        <v>50</v>
      </c>
      <c r="B139" s="14">
        <v>59</v>
      </c>
      <c r="C139" s="14">
        <v>14</v>
      </c>
      <c r="D139" s="14">
        <f t="shared" si="21"/>
        <v>73</v>
      </c>
      <c r="E139" s="14">
        <v>0</v>
      </c>
      <c r="F139" s="14">
        <v>0</v>
      </c>
      <c r="G139" s="14">
        <v>0</v>
      </c>
      <c r="H139" s="14">
        <f t="shared" si="18"/>
        <v>59</v>
      </c>
      <c r="I139" s="14">
        <f t="shared" si="19"/>
        <v>14</v>
      </c>
      <c r="J139" s="14">
        <f t="shared" si="20"/>
        <v>73</v>
      </c>
      <c r="K139" s="15" t="s">
        <v>51</v>
      </c>
    </row>
    <row r="140" spans="1:11" ht="22.5" customHeight="1" thickBot="1" x14ac:dyDescent="0.25">
      <c r="A140" s="13" t="s">
        <v>61</v>
      </c>
      <c r="B140" s="14">
        <f>SUM(B129:B139)</f>
        <v>2912</v>
      </c>
      <c r="C140" s="14">
        <f>SUM(C129:C139)</f>
        <v>1898</v>
      </c>
      <c r="D140" s="14">
        <f>SUM(B140:C140)</f>
        <v>4810</v>
      </c>
      <c r="E140" s="14">
        <f>SUM(E129:E139)</f>
        <v>1</v>
      </c>
      <c r="F140" s="14">
        <f>SUM(F129:F139)</f>
        <v>0</v>
      </c>
      <c r="G140" s="14">
        <f>SUM(G129:G139)</f>
        <v>1</v>
      </c>
      <c r="H140" s="14">
        <f t="shared" si="18"/>
        <v>2913</v>
      </c>
      <c r="I140" s="14">
        <f t="shared" si="19"/>
        <v>1898</v>
      </c>
      <c r="J140" s="14">
        <f t="shared" si="20"/>
        <v>4811</v>
      </c>
      <c r="K140" s="15" t="s">
        <v>596</v>
      </c>
    </row>
    <row r="141" spans="1:11" ht="23.25" customHeight="1" thickBot="1" x14ac:dyDescent="0.25">
      <c r="A141" s="19" t="s">
        <v>151</v>
      </c>
      <c r="B141" s="20">
        <f t="shared" ref="B141:G141" si="22">SUM(B109,B140)</f>
        <v>12604</v>
      </c>
      <c r="C141" s="20">
        <f t="shared" si="22"/>
        <v>14636</v>
      </c>
      <c r="D141" s="20">
        <f t="shared" si="22"/>
        <v>27240</v>
      </c>
      <c r="E141" s="20">
        <f t="shared" si="22"/>
        <v>1</v>
      </c>
      <c r="F141" s="20">
        <f t="shared" si="22"/>
        <v>2</v>
      </c>
      <c r="G141" s="20">
        <f t="shared" si="22"/>
        <v>3</v>
      </c>
      <c r="H141" s="20">
        <f t="shared" si="18"/>
        <v>12605</v>
      </c>
      <c r="I141" s="20">
        <f t="shared" si="19"/>
        <v>14638</v>
      </c>
      <c r="J141" s="20">
        <f t="shared" si="20"/>
        <v>27243</v>
      </c>
      <c r="K141" s="21" t="s">
        <v>63</v>
      </c>
    </row>
    <row r="142" spans="1:11" ht="15" thickTop="1" x14ac:dyDescent="0.2"/>
    <row r="150" spans="1:11" s="87" customFormat="1" x14ac:dyDescent="0.2"/>
    <row r="151" spans="1:11" s="87" customFormat="1" x14ac:dyDescent="0.2"/>
    <row r="152" spans="1:11" s="87" customFormat="1" x14ac:dyDescent="0.2"/>
    <row r="153" spans="1:11" s="87" customFormat="1" x14ac:dyDescent="0.2"/>
    <row r="154" spans="1:11" s="87" customFormat="1" x14ac:dyDescent="0.2"/>
    <row r="155" spans="1:11" s="87" customFormat="1" x14ac:dyDescent="0.2"/>
    <row r="156" spans="1:11" s="87" customFormat="1" x14ac:dyDescent="0.2"/>
    <row r="157" spans="1:11" s="87" customFormat="1" x14ac:dyDescent="0.2"/>
    <row r="158" spans="1:11" ht="30.75" customHeight="1" x14ac:dyDescent="0.2">
      <c r="A158" s="118" t="s">
        <v>602</v>
      </c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</row>
    <row r="159" spans="1:11" ht="36.75" customHeight="1" x14ac:dyDescent="0.25">
      <c r="A159" s="114" t="s">
        <v>603</v>
      </c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</row>
    <row r="160" spans="1:11" ht="26.25" customHeight="1" thickBot="1" x14ac:dyDescent="0.3">
      <c r="A160" s="4" t="s">
        <v>1604</v>
      </c>
      <c r="K160" s="30" t="s">
        <v>1605</v>
      </c>
    </row>
    <row r="161" spans="1:11" ht="19.5" customHeight="1" thickTop="1" x14ac:dyDescent="0.25">
      <c r="A161" s="111" t="s">
        <v>0</v>
      </c>
      <c r="B161" s="110" t="s">
        <v>1</v>
      </c>
      <c r="C161" s="110"/>
      <c r="D161" s="110"/>
      <c r="E161" s="110" t="s">
        <v>2</v>
      </c>
      <c r="F161" s="110"/>
      <c r="G161" s="110"/>
      <c r="H161" s="110" t="s">
        <v>3</v>
      </c>
      <c r="I161" s="110"/>
      <c r="J161" s="110"/>
      <c r="K161" s="111" t="s">
        <v>4</v>
      </c>
    </row>
    <row r="162" spans="1:11" ht="18" customHeight="1" x14ac:dyDescent="0.25">
      <c r="A162" s="112"/>
      <c r="B162" s="109" t="s">
        <v>5</v>
      </c>
      <c r="C162" s="109"/>
      <c r="D162" s="109"/>
      <c r="E162" s="109" t="s">
        <v>6</v>
      </c>
      <c r="F162" s="109"/>
      <c r="G162" s="109"/>
      <c r="H162" s="109" t="s">
        <v>7</v>
      </c>
      <c r="I162" s="109"/>
      <c r="J162" s="109"/>
      <c r="K162" s="112"/>
    </row>
    <row r="163" spans="1:11" ht="18.75" customHeight="1" x14ac:dyDescent="0.25">
      <c r="A163" s="112"/>
      <c r="B163" s="31" t="s">
        <v>8</v>
      </c>
      <c r="C163" s="31" t="s">
        <v>67</v>
      </c>
      <c r="D163" s="31" t="s">
        <v>10</v>
      </c>
      <c r="E163" s="31" t="s">
        <v>8</v>
      </c>
      <c r="F163" s="31" t="s">
        <v>67</v>
      </c>
      <c r="G163" s="31" t="s">
        <v>10</v>
      </c>
      <c r="H163" s="31" t="s">
        <v>8</v>
      </c>
      <c r="I163" s="31" t="s">
        <v>67</v>
      </c>
      <c r="J163" s="31" t="s">
        <v>10</v>
      </c>
      <c r="K163" s="112"/>
    </row>
    <row r="164" spans="1:11" ht="19.5" customHeight="1" thickBot="1" x14ac:dyDescent="0.3">
      <c r="A164" s="113"/>
      <c r="B164" s="6" t="s">
        <v>11</v>
      </c>
      <c r="C164" s="6" t="s">
        <v>12</v>
      </c>
      <c r="D164" s="6" t="s">
        <v>7</v>
      </c>
      <c r="E164" s="6" t="s">
        <v>11</v>
      </c>
      <c r="F164" s="6" t="s">
        <v>12</v>
      </c>
      <c r="G164" s="6" t="s">
        <v>7</v>
      </c>
      <c r="H164" s="6" t="s">
        <v>11</v>
      </c>
      <c r="I164" s="6" t="s">
        <v>12</v>
      </c>
      <c r="J164" s="6" t="s">
        <v>7</v>
      </c>
      <c r="K164" s="113"/>
    </row>
    <row r="165" spans="1:11" ht="20.25" customHeight="1" x14ac:dyDescent="0.2">
      <c r="A165" s="13" t="s">
        <v>13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5" t="s">
        <v>14</v>
      </c>
    </row>
    <row r="166" spans="1:11" ht="22.5" customHeight="1" x14ac:dyDescent="0.2">
      <c r="A166" s="13" t="s">
        <v>15</v>
      </c>
      <c r="B166" s="14">
        <v>170</v>
      </c>
      <c r="C166" s="14">
        <v>69</v>
      </c>
      <c r="D166" s="14">
        <f>SUM(B166:C166)</f>
        <v>239</v>
      </c>
      <c r="E166" s="14">
        <v>0</v>
      </c>
      <c r="F166" s="14">
        <v>0</v>
      </c>
      <c r="G166" s="14">
        <f>SUM(E166:F166)</f>
        <v>0</v>
      </c>
      <c r="H166" s="14">
        <f>SUM(B166,E166)</f>
        <v>170</v>
      </c>
      <c r="I166" s="14">
        <f>SUM(C166,F166)</f>
        <v>69</v>
      </c>
      <c r="J166" s="14">
        <f>SUM(H166:I166)</f>
        <v>239</v>
      </c>
      <c r="K166" s="15" t="s">
        <v>16</v>
      </c>
    </row>
    <row r="167" spans="1:11" ht="22.5" customHeight="1" x14ac:dyDescent="0.2">
      <c r="A167" s="13" t="s">
        <v>18</v>
      </c>
      <c r="B167" s="14">
        <v>29</v>
      </c>
      <c r="C167" s="14">
        <v>32</v>
      </c>
      <c r="D167" s="14">
        <f t="shared" ref="D167:D182" si="23">SUM(B167:C167)</f>
        <v>61</v>
      </c>
      <c r="E167" s="14">
        <v>0</v>
      </c>
      <c r="F167" s="14">
        <v>0</v>
      </c>
      <c r="G167" s="14">
        <f t="shared" ref="G167:G180" si="24">SUM(E167:F167)</f>
        <v>0</v>
      </c>
      <c r="H167" s="14">
        <f t="shared" ref="H167:I204" si="25">SUM(B167,E167)</f>
        <v>29</v>
      </c>
      <c r="I167" s="14">
        <f t="shared" si="25"/>
        <v>32</v>
      </c>
      <c r="J167" s="14">
        <f t="shared" ref="J167:J204" si="26">SUM(H167:I167)</f>
        <v>61</v>
      </c>
      <c r="K167" s="15" t="s">
        <v>19</v>
      </c>
    </row>
    <row r="168" spans="1:11" ht="22.5" customHeight="1" x14ac:dyDescent="0.2">
      <c r="A168" s="13" t="s">
        <v>20</v>
      </c>
      <c r="B168" s="14">
        <v>43</v>
      </c>
      <c r="C168" s="14">
        <v>47</v>
      </c>
      <c r="D168" s="14">
        <f t="shared" si="23"/>
        <v>90</v>
      </c>
      <c r="E168" s="14">
        <v>0</v>
      </c>
      <c r="F168" s="14">
        <v>0</v>
      </c>
      <c r="G168" s="14">
        <f t="shared" si="24"/>
        <v>0</v>
      </c>
      <c r="H168" s="14">
        <f t="shared" si="25"/>
        <v>43</v>
      </c>
      <c r="I168" s="14">
        <f t="shared" si="25"/>
        <v>47</v>
      </c>
      <c r="J168" s="14">
        <f t="shared" si="26"/>
        <v>90</v>
      </c>
      <c r="K168" s="15" t="s">
        <v>372</v>
      </c>
    </row>
    <row r="169" spans="1:11" ht="22.5" customHeight="1" x14ac:dyDescent="0.2">
      <c r="A169" s="13" t="s">
        <v>22</v>
      </c>
      <c r="B169" s="14">
        <v>18</v>
      </c>
      <c r="C169" s="14">
        <v>10</v>
      </c>
      <c r="D169" s="14">
        <f t="shared" si="23"/>
        <v>28</v>
      </c>
      <c r="E169" s="14">
        <v>0</v>
      </c>
      <c r="F169" s="14">
        <v>0</v>
      </c>
      <c r="G169" s="14">
        <f t="shared" si="24"/>
        <v>0</v>
      </c>
      <c r="H169" s="14">
        <f t="shared" si="25"/>
        <v>18</v>
      </c>
      <c r="I169" s="14">
        <f t="shared" si="25"/>
        <v>10</v>
      </c>
      <c r="J169" s="14">
        <f t="shared" si="26"/>
        <v>28</v>
      </c>
      <c r="K169" s="15" t="s">
        <v>23</v>
      </c>
    </row>
    <row r="170" spans="1:11" ht="22.5" customHeight="1" x14ac:dyDescent="0.2">
      <c r="A170" s="13" t="s">
        <v>24</v>
      </c>
      <c r="B170" s="14">
        <v>185</v>
      </c>
      <c r="C170" s="14">
        <v>48</v>
      </c>
      <c r="D170" s="14">
        <f t="shared" si="23"/>
        <v>233</v>
      </c>
      <c r="E170" s="14">
        <v>0</v>
      </c>
      <c r="F170" s="14">
        <v>0</v>
      </c>
      <c r="G170" s="14">
        <f t="shared" si="24"/>
        <v>0</v>
      </c>
      <c r="H170" s="14">
        <f t="shared" si="25"/>
        <v>185</v>
      </c>
      <c r="I170" s="14">
        <f t="shared" si="25"/>
        <v>48</v>
      </c>
      <c r="J170" s="14">
        <f t="shared" si="26"/>
        <v>233</v>
      </c>
      <c r="K170" s="15" t="s">
        <v>25</v>
      </c>
    </row>
    <row r="171" spans="1:11" ht="22.5" customHeight="1" x14ac:dyDescent="0.2">
      <c r="A171" s="13" t="s">
        <v>584</v>
      </c>
      <c r="B171" s="14">
        <v>31</v>
      </c>
      <c r="C171" s="14">
        <v>15</v>
      </c>
      <c r="D171" s="14">
        <f t="shared" si="23"/>
        <v>46</v>
      </c>
      <c r="E171" s="14">
        <v>0</v>
      </c>
      <c r="F171" s="14">
        <v>1</v>
      </c>
      <c r="G171" s="14">
        <f t="shared" si="24"/>
        <v>1</v>
      </c>
      <c r="H171" s="14">
        <f t="shared" si="25"/>
        <v>31</v>
      </c>
      <c r="I171" s="14">
        <f t="shared" si="25"/>
        <v>16</v>
      </c>
      <c r="J171" s="14">
        <f t="shared" si="26"/>
        <v>47</v>
      </c>
      <c r="K171" s="15" t="s">
        <v>585</v>
      </c>
    </row>
    <row r="172" spans="1:11" ht="22.5" customHeight="1" x14ac:dyDescent="0.2">
      <c r="A172" s="13" t="s">
        <v>28</v>
      </c>
      <c r="B172" s="14">
        <v>76</v>
      </c>
      <c r="C172" s="14">
        <v>20</v>
      </c>
      <c r="D172" s="14">
        <f t="shared" si="23"/>
        <v>96</v>
      </c>
      <c r="E172" s="14">
        <v>0</v>
      </c>
      <c r="F172" s="14">
        <v>0</v>
      </c>
      <c r="G172" s="14">
        <f t="shared" si="24"/>
        <v>0</v>
      </c>
      <c r="H172" s="14">
        <f t="shared" si="25"/>
        <v>76</v>
      </c>
      <c r="I172" s="14">
        <f t="shared" si="25"/>
        <v>20</v>
      </c>
      <c r="J172" s="14">
        <f t="shared" si="26"/>
        <v>96</v>
      </c>
      <c r="K172" s="15" t="s">
        <v>29</v>
      </c>
    </row>
    <row r="173" spans="1:11" ht="22.5" customHeight="1" x14ac:dyDescent="0.2">
      <c r="A173" s="13" t="s">
        <v>30</v>
      </c>
      <c r="B173" s="14">
        <v>52</v>
      </c>
      <c r="C173" s="14">
        <v>8</v>
      </c>
      <c r="D173" s="14">
        <f t="shared" si="23"/>
        <v>60</v>
      </c>
      <c r="E173" s="14">
        <v>0</v>
      </c>
      <c r="F173" s="14">
        <v>0</v>
      </c>
      <c r="G173" s="14">
        <f t="shared" si="24"/>
        <v>0</v>
      </c>
      <c r="H173" s="14">
        <f t="shared" si="25"/>
        <v>52</v>
      </c>
      <c r="I173" s="14">
        <f t="shared" si="25"/>
        <v>8</v>
      </c>
      <c r="J173" s="14">
        <f t="shared" si="26"/>
        <v>60</v>
      </c>
      <c r="K173" s="15" t="s">
        <v>31</v>
      </c>
    </row>
    <row r="174" spans="1:11" ht="22.5" customHeight="1" x14ac:dyDescent="0.2">
      <c r="A174" s="13" t="s">
        <v>32</v>
      </c>
      <c r="B174" s="14">
        <v>145</v>
      </c>
      <c r="C174" s="14">
        <v>99</v>
      </c>
      <c r="D174" s="14">
        <f t="shared" si="23"/>
        <v>244</v>
      </c>
      <c r="E174" s="14">
        <v>0</v>
      </c>
      <c r="F174" s="14">
        <v>0</v>
      </c>
      <c r="G174" s="14">
        <f t="shared" si="24"/>
        <v>0</v>
      </c>
      <c r="H174" s="14">
        <f t="shared" si="25"/>
        <v>145</v>
      </c>
      <c r="I174" s="14">
        <f t="shared" si="25"/>
        <v>99</v>
      </c>
      <c r="J174" s="14">
        <f t="shared" si="26"/>
        <v>244</v>
      </c>
      <c r="K174" s="15" t="s">
        <v>586</v>
      </c>
    </row>
    <row r="175" spans="1:11" ht="22.5" customHeight="1" x14ac:dyDescent="0.2">
      <c r="A175" s="13" t="s">
        <v>453</v>
      </c>
      <c r="B175" s="14">
        <v>37</v>
      </c>
      <c r="C175" s="14">
        <v>22</v>
      </c>
      <c r="D175" s="14">
        <f t="shared" si="23"/>
        <v>59</v>
      </c>
      <c r="E175" s="14">
        <v>0</v>
      </c>
      <c r="F175" s="14">
        <v>0</v>
      </c>
      <c r="G175" s="14">
        <f t="shared" si="24"/>
        <v>0</v>
      </c>
      <c r="H175" s="14">
        <f t="shared" si="25"/>
        <v>37</v>
      </c>
      <c r="I175" s="14">
        <f t="shared" si="25"/>
        <v>22</v>
      </c>
      <c r="J175" s="14">
        <f t="shared" si="26"/>
        <v>59</v>
      </c>
      <c r="K175" s="15" t="s">
        <v>587</v>
      </c>
    </row>
    <row r="176" spans="1:11" ht="22.5" customHeight="1" x14ac:dyDescent="0.2">
      <c r="A176" s="13" t="s">
        <v>36</v>
      </c>
      <c r="B176" s="14">
        <v>81</v>
      </c>
      <c r="C176" s="14">
        <v>23</v>
      </c>
      <c r="D176" s="14">
        <f t="shared" si="23"/>
        <v>104</v>
      </c>
      <c r="E176" s="14">
        <v>0</v>
      </c>
      <c r="F176" s="14">
        <v>0</v>
      </c>
      <c r="G176" s="14">
        <f t="shared" si="24"/>
        <v>0</v>
      </c>
      <c r="H176" s="14">
        <f t="shared" si="25"/>
        <v>81</v>
      </c>
      <c r="I176" s="14">
        <f t="shared" si="25"/>
        <v>23</v>
      </c>
      <c r="J176" s="14">
        <f t="shared" si="26"/>
        <v>104</v>
      </c>
      <c r="K176" s="15" t="s">
        <v>37</v>
      </c>
    </row>
    <row r="177" spans="1:12" ht="25.5" customHeight="1" x14ac:dyDescent="0.2">
      <c r="A177" s="13" t="s">
        <v>375</v>
      </c>
      <c r="B177" s="14">
        <v>62</v>
      </c>
      <c r="C177" s="14">
        <v>20</v>
      </c>
      <c r="D177" s="14">
        <f t="shared" si="23"/>
        <v>82</v>
      </c>
      <c r="E177" s="14">
        <v>0</v>
      </c>
      <c r="F177" s="14">
        <v>0</v>
      </c>
      <c r="G177" s="14">
        <f t="shared" si="24"/>
        <v>0</v>
      </c>
      <c r="H177" s="14">
        <f t="shared" si="25"/>
        <v>62</v>
      </c>
      <c r="I177" s="14">
        <f t="shared" si="25"/>
        <v>20</v>
      </c>
      <c r="J177" s="14">
        <f t="shared" si="26"/>
        <v>82</v>
      </c>
      <c r="K177" s="15" t="s">
        <v>376</v>
      </c>
    </row>
    <row r="178" spans="1:12" ht="26.25" customHeight="1" x14ac:dyDescent="0.2">
      <c r="A178" s="13" t="s">
        <v>133</v>
      </c>
      <c r="B178" s="14">
        <v>93</v>
      </c>
      <c r="C178" s="14">
        <v>185</v>
      </c>
      <c r="D178" s="14">
        <f t="shared" si="23"/>
        <v>278</v>
      </c>
      <c r="E178" s="14">
        <v>0</v>
      </c>
      <c r="F178" s="14">
        <v>0</v>
      </c>
      <c r="G178" s="14">
        <f t="shared" si="24"/>
        <v>0</v>
      </c>
      <c r="H178" s="14">
        <f t="shared" si="25"/>
        <v>93</v>
      </c>
      <c r="I178" s="14">
        <f t="shared" si="25"/>
        <v>185</v>
      </c>
      <c r="J178" s="14">
        <f t="shared" si="26"/>
        <v>278</v>
      </c>
      <c r="K178" s="15" t="s">
        <v>132</v>
      </c>
    </row>
    <row r="179" spans="1:12" ht="22.5" customHeight="1" x14ac:dyDescent="0.2">
      <c r="A179" s="13" t="s">
        <v>604</v>
      </c>
      <c r="B179" s="14">
        <v>38</v>
      </c>
      <c r="C179" s="14">
        <v>16</v>
      </c>
      <c r="D179" s="14">
        <f t="shared" si="23"/>
        <v>54</v>
      </c>
      <c r="E179" s="14">
        <v>0</v>
      </c>
      <c r="F179" s="14">
        <v>0</v>
      </c>
      <c r="G179" s="14">
        <f t="shared" si="24"/>
        <v>0</v>
      </c>
      <c r="H179" s="14">
        <f t="shared" si="25"/>
        <v>38</v>
      </c>
      <c r="I179" s="14">
        <f t="shared" si="25"/>
        <v>16</v>
      </c>
      <c r="J179" s="14">
        <f t="shared" si="26"/>
        <v>54</v>
      </c>
      <c r="K179" s="15" t="s">
        <v>378</v>
      </c>
    </row>
    <row r="180" spans="1:12" ht="22.5" customHeight="1" x14ac:dyDescent="0.2">
      <c r="A180" s="13" t="s">
        <v>605</v>
      </c>
      <c r="B180" s="14">
        <v>25</v>
      </c>
      <c r="C180" s="14">
        <v>2</v>
      </c>
      <c r="D180" s="14">
        <f t="shared" si="23"/>
        <v>27</v>
      </c>
      <c r="E180" s="14">
        <v>0</v>
      </c>
      <c r="F180" s="14">
        <v>0</v>
      </c>
      <c r="G180" s="14">
        <f t="shared" si="24"/>
        <v>0</v>
      </c>
      <c r="H180" s="14">
        <f t="shared" si="25"/>
        <v>25</v>
      </c>
      <c r="I180" s="14">
        <f t="shared" si="25"/>
        <v>2</v>
      </c>
      <c r="J180" s="14">
        <f t="shared" si="26"/>
        <v>27</v>
      </c>
      <c r="K180" s="15" t="s">
        <v>590</v>
      </c>
    </row>
    <row r="181" spans="1:12" ht="22.5" customHeight="1" x14ac:dyDescent="0.2">
      <c r="A181" s="13" t="s">
        <v>43</v>
      </c>
      <c r="B181" s="14">
        <v>111</v>
      </c>
      <c r="C181" s="14">
        <v>31</v>
      </c>
      <c r="D181" s="14">
        <f t="shared" si="23"/>
        <v>142</v>
      </c>
      <c r="E181" s="14">
        <v>0</v>
      </c>
      <c r="F181" s="14">
        <v>0</v>
      </c>
      <c r="G181" s="14">
        <v>0</v>
      </c>
      <c r="H181" s="14">
        <f t="shared" si="25"/>
        <v>111</v>
      </c>
      <c r="I181" s="14">
        <f t="shared" si="25"/>
        <v>31</v>
      </c>
      <c r="J181" s="14">
        <f t="shared" si="26"/>
        <v>142</v>
      </c>
      <c r="K181" s="15" t="s">
        <v>152</v>
      </c>
    </row>
    <row r="182" spans="1:12" ht="22.5" customHeight="1" thickBot="1" x14ac:dyDescent="0.25">
      <c r="A182" s="22" t="s">
        <v>44</v>
      </c>
      <c r="B182" s="23">
        <v>15</v>
      </c>
      <c r="C182" s="23">
        <v>3</v>
      </c>
      <c r="D182" s="23">
        <f t="shared" si="23"/>
        <v>18</v>
      </c>
      <c r="E182" s="23">
        <v>0</v>
      </c>
      <c r="F182" s="23">
        <v>0</v>
      </c>
      <c r="G182" s="23">
        <v>0</v>
      </c>
      <c r="H182" s="23">
        <f t="shared" si="25"/>
        <v>15</v>
      </c>
      <c r="I182" s="23">
        <f t="shared" si="25"/>
        <v>3</v>
      </c>
      <c r="J182" s="23">
        <f t="shared" si="26"/>
        <v>18</v>
      </c>
      <c r="K182" s="24" t="s">
        <v>45</v>
      </c>
    </row>
    <row r="183" spans="1:12" ht="15" thickTop="1" x14ac:dyDescent="0.2"/>
    <row r="186" spans="1:12" s="92" customFormat="1" x14ac:dyDescent="0.2"/>
    <row r="187" spans="1:12" s="92" customFormat="1" x14ac:dyDescent="0.2"/>
    <row r="188" spans="1:12" s="92" customFormat="1" x14ac:dyDescent="0.2"/>
    <row r="189" spans="1:12" s="92" customFormat="1" x14ac:dyDescent="0.2"/>
    <row r="190" spans="1:12" s="92" customFormat="1" x14ac:dyDescent="0.2"/>
    <row r="191" spans="1:12" s="92" customFormat="1" x14ac:dyDescent="0.2"/>
    <row r="192" spans="1:12" ht="26.25" customHeight="1" thickBot="1" x14ac:dyDescent="0.3">
      <c r="A192" s="4" t="s">
        <v>1606</v>
      </c>
      <c r="K192" s="25" t="s">
        <v>1607</v>
      </c>
      <c r="L192" s="25"/>
    </row>
    <row r="193" spans="1:11" ht="16.5" thickTop="1" x14ac:dyDescent="0.25">
      <c r="A193" s="111" t="s">
        <v>0</v>
      </c>
      <c r="B193" s="110" t="s">
        <v>1</v>
      </c>
      <c r="C193" s="110"/>
      <c r="D193" s="110"/>
      <c r="E193" s="110" t="s">
        <v>2</v>
      </c>
      <c r="F193" s="110"/>
      <c r="G193" s="110"/>
      <c r="H193" s="110" t="s">
        <v>3</v>
      </c>
      <c r="I193" s="110"/>
      <c r="J193" s="110"/>
      <c r="K193" s="111" t="s">
        <v>4</v>
      </c>
    </row>
    <row r="194" spans="1:11" ht="15.75" customHeight="1" x14ac:dyDescent="0.25">
      <c r="A194" s="112"/>
      <c r="B194" s="109" t="s">
        <v>5</v>
      </c>
      <c r="C194" s="109"/>
      <c r="D194" s="109"/>
      <c r="E194" s="109" t="s">
        <v>6</v>
      </c>
      <c r="F194" s="109"/>
      <c r="G194" s="109"/>
      <c r="H194" s="109" t="s">
        <v>7</v>
      </c>
      <c r="I194" s="109"/>
      <c r="J194" s="109"/>
      <c r="K194" s="112"/>
    </row>
    <row r="195" spans="1:11" ht="15.75" x14ac:dyDescent="0.25">
      <c r="A195" s="112"/>
      <c r="B195" s="31" t="s">
        <v>8</v>
      </c>
      <c r="C195" s="31" t="s">
        <v>67</v>
      </c>
      <c r="D195" s="31" t="s">
        <v>10</v>
      </c>
      <c r="E195" s="31" t="s">
        <v>8</v>
      </c>
      <c r="F195" s="31" t="s">
        <v>67</v>
      </c>
      <c r="G195" s="31" t="s">
        <v>10</v>
      </c>
      <c r="H195" s="31" t="s">
        <v>8</v>
      </c>
      <c r="I195" s="31" t="s">
        <v>67</v>
      </c>
      <c r="J195" s="31" t="s">
        <v>10</v>
      </c>
      <c r="K195" s="112"/>
    </row>
    <row r="196" spans="1:11" ht="16.5" customHeight="1" thickBot="1" x14ac:dyDescent="0.3">
      <c r="A196" s="113"/>
      <c r="B196" s="6" t="s">
        <v>11</v>
      </c>
      <c r="C196" s="6" t="s">
        <v>12</v>
      </c>
      <c r="D196" s="6" t="s">
        <v>7</v>
      </c>
      <c r="E196" s="6" t="s">
        <v>11</v>
      </c>
      <c r="F196" s="6" t="s">
        <v>12</v>
      </c>
      <c r="G196" s="6" t="s">
        <v>7</v>
      </c>
      <c r="H196" s="6" t="s">
        <v>11</v>
      </c>
      <c r="I196" s="6" t="s">
        <v>12</v>
      </c>
      <c r="J196" s="6" t="s">
        <v>7</v>
      </c>
      <c r="K196" s="113"/>
    </row>
    <row r="197" spans="1:11" ht="23.25" customHeight="1" x14ac:dyDescent="0.2">
      <c r="A197" s="13" t="s">
        <v>591</v>
      </c>
      <c r="B197" s="14">
        <v>13</v>
      </c>
      <c r="C197" s="14">
        <v>7</v>
      </c>
      <c r="D197" s="14">
        <f>SUM(B197:C197)</f>
        <v>20</v>
      </c>
      <c r="E197" s="14">
        <v>0</v>
      </c>
      <c r="F197" s="14">
        <v>0</v>
      </c>
      <c r="G197" s="14">
        <v>0</v>
      </c>
      <c r="H197" s="14">
        <f t="shared" si="25"/>
        <v>13</v>
      </c>
      <c r="I197" s="14">
        <f t="shared" si="25"/>
        <v>7</v>
      </c>
      <c r="J197" s="14">
        <f t="shared" si="26"/>
        <v>20</v>
      </c>
      <c r="K197" s="15" t="s">
        <v>606</v>
      </c>
    </row>
    <row r="198" spans="1:11" ht="20.25" customHeight="1" x14ac:dyDescent="0.2">
      <c r="A198" s="13" t="s">
        <v>48</v>
      </c>
      <c r="B198" s="14">
        <v>33</v>
      </c>
      <c r="C198" s="14">
        <v>13</v>
      </c>
      <c r="D198" s="14">
        <f>SUM(B198:C198)</f>
        <v>46</v>
      </c>
      <c r="E198" s="14">
        <v>0</v>
      </c>
      <c r="F198" s="14">
        <v>0</v>
      </c>
      <c r="G198" s="14">
        <v>0</v>
      </c>
      <c r="H198" s="14">
        <f t="shared" si="25"/>
        <v>33</v>
      </c>
      <c r="I198" s="14">
        <f t="shared" si="25"/>
        <v>13</v>
      </c>
      <c r="J198" s="14">
        <f t="shared" si="26"/>
        <v>46</v>
      </c>
      <c r="K198" s="15" t="s">
        <v>49</v>
      </c>
    </row>
    <row r="199" spans="1:11" ht="21" customHeight="1" x14ac:dyDescent="0.2">
      <c r="A199" s="13" t="s">
        <v>50</v>
      </c>
      <c r="B199" s="14">
        <v>19</v>
      </c>
      <c r="C199" s="14">
        <v>6</v>
      </c>
      <c r="D199" s="14">
        <f t="shared" ref="D199:D204" si="27">SUM(B199:C199)</f>
        <v>25</v>
      </c>
      <c r="E199" s="14">
        <v>0</v>
      </c>
      <c r="F199" s="14">
        <v>0</v>
      </c>
      <c r="G199" s="14">
        <v>0</v>
      </c>
      <c r="H199" s="14">
        <f t="shared" si="25"/>
        <v>19</v>
      </c>
      <c r="I199" s="14">
        <f t="shared" si="25"/>
        <v>6</v>
      </c>
      <c r="J199" s="14">
        <f t="shared" si="26"/>
        <v>25</v>
      </c>
      <c r="K199" s="15" t="s">
        <v>51</v>
      </c>
    </row>
    <row r="200" spans="1:11" ht="22.5" customHeight="1" x14ac:dyDescent="0.2">
      <c r="A200" s="13" t="s">
        <v>593</v>
      </c>
      <c r="B200" s="14">
        <v>56</v>
      </c>
      <c r="C200" s="14">
        <v>13</v>
      </c>
      <c r="D200" s="14">
        <f t="shared" si="27"/>
        <v>69</v>
      </c>
      <c r="E200" s="14">
        <v>0</v>
      </c>
      <c r="F200" s="14">
        <v>0</v>
      </c>
      <c r="G200" s="14">
        <v>0</v>
      </c>
      <c r="H200" s="14">
        <f t="shared" si="25"/>
        <v>56</v>
      </c>
      <c r="I200" s="14">
        <f t="shared" si="25"/>
        <v>13</v>
      </c>
      <c r="J200" s="14">
        <f t="shared" si="26"/>
        <v>69</v>
      </c>
      <c r="K200" s="15" t="s">
        <v>594</v>
      </c>
    </row>
    <row r="201" spans="1:11" ht="18.75" customHeight="1" x14ac:dyDescent="0.2">
      <c r="A201" s="13" t="s">
        <v>94</v>
      </c>
      <c r="B201" s="14">
        <v>12</v>
      </c>
      <c r="C201" s="14">
        <v>1</v>
      </c>
      <c r="D201" s="14">
        <f t="shared" si="27"/>
        <v>13</v>
      </c>
      <c r="E201" s="14">
        <v>0</v>
      </c>
      <c r="F201" s="14">
        <v>0</v>
      </c>
      <c r="G201" s="14">
        <v>0</v>
      </c>
      <c r="H201" s="14">
        <f t="shared" si="25"/>
        <v>12</v>
      </c>
      <c r="I201" s="14">
        <f t="shared" si="25"/>
        <v>1</v>
      </c>
      <c r="J201" s="14">
        <f t="shared" si="26"/>
        <v>13</v>
      </c>
      <c r="K201" s="15" t="s">
        <v>95</v>
      </c>
    </row>
    <row r="202" spans="1:11" ht="21" customHeight="1" x14ac:dyDescent="0.2">
      <c r="A202" s="13" t="s">
        <v>608</v>
      </c>
      <c r="B202" s="14">
        <v>12</v>
      </c>
      <c r="C202" s="14">
        <v>1</v>
      </c>
      <c r="D202" s="14">
        <f t="shared" si="27"/>
        <v>13</v>
      </c>
      <c r="E202" s="14">
        <v>0</v>
      </c>
      <c r="F202" s="14">
        <v>0</v>
      </c>
      <c r="G202" s="14">
        <v>0</v>
      </c>
      <c r="H202" s="14">
        <f t="shared" si="25"/>
        <v>12</v>
      </c>
      <c r="I202" s="14">
        <f t="shared" si="25"/>
        <v>1</v>
      </c>
      <c r="J202" s="14">
        <f t="shared" si="26"/>
        <v>13</v>
      </c>
      <c r="K202" s="15" t="s">
        <v>609</v>
      </c>
    </row>
    <row r="203" spans="1:11" ht="22.5" customHeight="1" x14ac:dyDescent="0.2">
      <c r="A203" s="13" t="s">
        <v>610</v>
      </c>
      <c r="B203" s="14">
        <v>19</v>
      </c>
      <c r="C203" s="14">
        <v>0</v>
      </c>
      <c r="D203" s="14">
        <f t="shared" si="27"/>
        <v>19</v>
      </c>
      <c r="E203" s="14">
        <v>0</v>
      </c>
      <c r="F203" s="14">
        <v>0</v>
      </c>
      <c r="G203" s="14">
        <v>0</v>
      </c>
      <c r="H203" s="14">
        <f t="shared" si="25"/>
        <v>19</v>
      </c>
      <c r="I203" s="14">
        <f t="shared" si="25"/>
        <v>0</v>
      </c>
      <c r="J203" s="14">
        <f t="shared" si="26"/>
        <v>19</v>
      </c>
      <c r="K203" s="15" t="s">
        <v>611</v>
      </c>
    </row>
    <row r="204" spans="1:11" ht="22.5" customHeight="1" x14ac:dyDescent="0.2">
      <c r="A204" s="13" t="s">
        <v>1452</v>
      </c>
      <c r="B204" s="14">
        <v>3</v>
      </c>
      <c r="C204" s="14">
        <v>0</v>
      </c>
      <c r="D204" s="14">
        <f t="shared" si="27"/>
        <v>3</v>
      </c>
      <c r="E204" s="14">
        <v>0</v>
      </c>
      <c r="F204" s="14">
        <v>0</v>
      </c>
      <c r="G204" s="14">
        <v>0</v>
      </c>
      <c r="H204" s="14">
        <f t="shared" si="25"/>
        <v>3</v>
      </c>
      <c r="I204" s="14">
        <f t="shared" si="25"/>
        <v>0</v>
      </c>
      <c r="J204" s="14">
        <f t="shared" si="26"/>
        <v>3</v>
      </c>
      <c r="K204" s="15" t="s">
        <v>1613</v>
      </c>
    </row>
    <row r="205" spans="1:11" ht="20.25" customHeight="1" x14ac:dyDescent="0.2">
      <c r="A205" s="13" t="s">
        <v>56</v>
      </c>
      <c r="B205" s="14">
        <f>SUM(B197:B204,B166:B182)</f>
        <v>1378</v>
      </c>
      <c r="C205" s="14">
        <f t="shared" ref="C205:J205" si="28">SUM(C197:C204,C166:C182)</f>
        <v>691</v>
      </c>
      <c r="D205" s="14">
        <f t="shared" si="28"/>
        <v>2069</v>
      </c>
      <c r="E205" s="14">
        <f t="shared" si="28"/>
        <v>0</v>
      </c>
      <c r="F205" s="14">
        <f t="shared" si="28"/>
        <v>1</v>
      </c>
      <c r="G205" s="14">
        <f t="shared" si="28"/>
        <v>1</v>
      </c>
      <c r="H205" s="14">
        <f t="shared" si="28"/>
        <v>1378</v>
      </c>
      <c r="I205" s="14">
        <f t="shared" si="28"/>
        <v>692</v>
      </c>
      <c r="J205" s="14">
        <f t="shared" si="28"/>
        <v>2070</v>
      </c>
      <c r="K205" s="15" t="s">
        <v>379</v>
      </c>
    </row>
    <row r="206" spans="1:11" ht="19.5" customHeight="1" x14ac:dyDescent="0.2">
      <c r="A206" s="13" t="s">
        <v>58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5" t="s">
        <v>59</v>
      </c>
    </row>
    <row r="207" spans="1:11" ht="21" customHeight="1" x14ac:dyDescent="0.2">
      <c r="A207" s="13" t="s">
        <v>24</v>
      </c>
      <c r="B207" s="14">
        <v>47</v>
      </c>
      <c r="C207" s="14">
        <v>3</v>
      </c>
      <c r="D207" s="14">
        <f>SUM(B207:C207)</f>
        <v>50</v>
      </c>
      <c r="E207" s="14">
        <v>0</v>
      </c>
      <c r="F207" s="14">
        <v>0</v>
      </c>
      <c r="G207" s="14">
        <v>0</v>
      </c>
      <c r="H207" s="14">
        <f>SUM(B207,E207)</f>
        <v>47</v>
      </c>
      <c r="I207" s="14">
        <f t="shared" ref="I207:J210" si="29">SUM(C207,F207)</f>
        <v>3</v>
      </c>
      <c r="J207" s="14">
        <f t="shared" si="29"/>
        <v>50</v>
      </c>
      <c r="K207" s="15" t="s">
        <v>25</v>
      </c>
    </row>
    <row r="208" spans="1:11" ht="23.25" customHeight="1" x14ac:dyDescent="0.2">
      <c r="A208" s="13" t="s">
        <v>453</v>
      </c>
      <c r="B208" s="14">
        <v>4</v>
      </c>
      <c r="C208" s="14">
        <v>2</v>
      </c>
      <c r="D208" s="14">
        <f t="shared" ref="D208:D210" si="30">SUM(B208:C208)</f>
        <v>6</v>
      </c>
      <c r="E208" s="14">
        <v>0</v>
      </c>
      <c r="F208" s="14">
        <v>0</v>
      </c>
      <c r="G208" s="14">
        <v>0</v>
      </c>
      <c r="H208" s="14">
        <f t="shared" ref="H208:H210" si="31">SUM(B208,E208)</f>
        <v>4</v>
      </c>
      <c r="I208" s="14">
        <f>SUM(C208,F208)</f>
        <v>2</v>
      </c>
      <c r="J208" s="14">
        <f t="shared" si="29"/>
        <v>6</v>
      </c>
      <c r="K208" s="15" t="s">
        <v>587</v>
      </c>
    </row>
    <row r="209" spans="1:11" ht="24" customHeight="1" x14ac:dyDescent="0.2">
      <c r="A209" s="13" t="s">
        <v>36</v>
      </c>
      <c r="B209" s="14">
        <v>0</v>
      </c>
      <c r="C209" s="14">
        <v>1</v>
      </c>
      <c r="D209" s="14">
        <f t="shared" si="30"/>
        <v>1</v>
      </c>
      <c r="E209" s="14">
        <v>0</v>
      </c>
      <c r="F209" s="14">
        <v>0</v>
      </c>
      <c r="G209" s="14">
        <v>0</v>
      </c>
      <c r="H209" s="14">
        <f t="shared" si="31"/>
        <v>0</v>
      </c>
      <c r="I209" s="14">
        <f t="shared" si="29"/>
        <v>1</v>
      </c>
      <c r="J209" s="14">
        <f t="shared" si="29"/>
        <v>1</v>
      </c>
      <c r="K209" s="15" t="s">
        <v>37</v>
      </c>
    </row>
    <row r="210" spans="1:11" ht="19.5" customHeight="1" x14ac:dyDescent="0.2">
      <c r="A210" s="13" t="s">
        <v>50</v>
      </c>
      <c r="B210" s="14">
        <v>3</v>
      </c>
      <c r="C210" s="14">
        <v>0</v>
      </c>
      <c r="D210" s="14">
        <f t="shared" si="30"/>
        <v>3</v>
      </c>
      <c r="E210" s="14">
        <v>0</v>
      </c>
      <c r="F210" s="14">
        <v>0</v>
      </c>
      <c r="G210" s="14">
        <v>0</v>
      </c>
      <c r="H210" s="14">
        <f t="shared" si="31"/>
        <v>3</v>
      </c>
      <c r="I210" s="14">
        <f t="shared" si="29"/>
        <v>0</v>
      </c>
      <c r="J210" s="14">
        <f t="shared" si="29"/>
        <v>3</v>
      </c>
      <c r="K210" s="15" t="s">
        <v>1519</v>
      </c>
    </row>
    <row r="211" spans="1:11" ht="20.25" customHeight="1" thickBot="1" x14ac:dyDescent="0.25">
      <c r="A211" s="16" t="s">
        <v>61</v>
      </c>
      <c r="B211" s="17">
        <f>SUM(B207:B210)</f>
        <v>54</v>
      </c>
      <c r="C211" s="17">
        <f t="shared" ref="C211:J211" si="32">SUM(C207:C210)</f>
        <v>6</v>
      </c>
      <c r="D211" s="17">
        <f t="shared" si="32"/>
        <v>60</v>
      </c>
      <c r="E211" s="17">
        <f t="shared" si="32"/>
        <v>0</v>
      </c>
      <c r="F211" s="17">
        <f t="shared" si="32"/>
        <v>0</v>
      </c>
      <c r="G211" s="17">
        <f t="shared" si="32"/>
        <v>0</v>
      </c>
      <c r="H211" s="17">
        <f t="shared" si="32"/>
        <v>54</v>
      </c>
      <c r="I211" s="17">
        <f t="shared" si="32"/>
        <v>6</v>
      </c>
      <c r="J211" s="17">
        <f t="shared" si="32"/>
        <v>60</v>
      </c>
      <c r="K211" s="18" t="s">
        <v>62</v>
      </c>
    </row>
    <row r="212" spans="1:11" ht="21" customHeight="1" thickBot="1" x14ac:dyDescent="0.25">
      <c r="A212" s="19" t="s">
        <v>151</v>
      </c>
      <c r="B212" s="20">
        <f>SUM(B205,B211)</f>
        <v>1432</v>
      </c>
      <c r="C212" s="20">
        <f t="shared" ref="C212:J212" si="33">SUM(C205,C211)</f>
        <v>697</v>
      </c>
      <c r="D212" s="20">
        <f t="shared" si="33"/>
        <v>2129</v>
      </c>
      <c r="E212" s="20">
        <f t="shared" si="33"/>
        <v>0</v>
      </c>
      <c r="F212" s="20">
        <f t="shared" si="33"/>
        <v>1</v>
      </c>
      <c r="G212" s="20">
        <f t="shared" si="33"/>
        <v>1</v>
      </c>
      <c r="H212" s="20">
        <f t="shared" si="33"/>
        <v>1432</v>
      </c>
      <c r="I212" s="20">
        <f t="shared" si="33"/>
        <v>698</v>
      </c>
      <c r="J212" s="20">
        <f t="shared" si="33"/>
        <v>2130</v>
      </c>
      <c r="K212" s="21" t="s">
        <v>63</v>
      </c>
    </row>
    <row r="213" spans="1:11" ht="15" thickTop="1" x14ac:dyDescent="0.2"/>
  </sheetData>
  <mergeCells count="54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1:A44"/>
    <mergeCell ref="B41:D41"/>
    <mergeCell ref="E41:G41"/>
    <mergeCell ref="H41:J41"/>
    <mergeCell ref="K41:K44"/>
    <mergeCell ref="B42:D42"/>
    <mergeCell ref="E42:G42"/>
    <mergeCell ref="H42:J42"/>
    <mergeCell ref="A80:K80"/>
    <mergeCell ref="A81:K81"/>
    <mergeCell ref="A83:A86"/>
    <mergeCell ref="B83:D83"/>
    <mergeCell ref="E83:G83"/>
    <mergeCell ref="H83:J83"/>
    <mergeCell ref="K83:K86"/>
    <mergeCell ref="B84:D84"/>
    <mergeCell ref="E84:G84"/>
    <mergeCell ref="H84:J84"/>
    <mergeCell ref="A124:A127"/>
    <mergeCell ref="B124:D124"/>
    <mergeCell ref="E124:G124"/>
    <mergeCell ref="H124:J124"/>
    <mergeCell ref="K124:K127"/>
    <mergeCell ref="B125:D125"/>
    <mergeCell ref="E125:G125"/>
    <mergeCell ref="H125:J125"/>
    <mergeCell ref="A158:K158"/>
    <mergeCell ref="A159:K159"/>
    <mergeCell ref="A161:A164"/>
    <mergeCell ref="B161:D161"/>
    <mergeCell ref="E161:G161"/>
    <mergeCell ref="H161:J161"/>
    <mergeCell ref="K161:K164"/>
    <mergeCell ref="B162:D162"/>
    <mergeCell ref="E162:G162"/>
    <mergeCell ref="H162:J162"/>
    <mergeCell ref="A193:A196"/>
    <mergeCell ref="B193:D193"/>
    <mergeCell ref="E193:G193"/>
    <mergeCell ref="H193:J193"/>
    <mergeCell ref="K193:K196"/>
    <mergeCell ref="B194:D194"/>
    <mergeCell ref="E194:G194"/>
    <mergeCell ref="H194:J194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  <rowBreaks count="1" manualBreakCount="1">
    <brk id="35" max="10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59"/>
  <sheetViews>
    <sheetView rightToLeft="1" view="pageBreakPreview" topLeftCell="A88" zoomScale="80" zoomScaleSheetLayoutView="80" workbookViewId="0">
      <selection sqref="A1:N1"/>
    </sheetView>
  </sheetViews>
  <sheetFormatPr defaultRowHeight="14.25" x14ac:dyDescent="0.2"/>
  <cols>
    <col min="1" max="1" width="26.5" customWidth="1"/>
    <col min="2" max="2" width="8.25" customWidth="1"/>
    <col min="3" max="3" width="8.125" customWidth="1"/>
    <col min="4" max="4" width="7.625" customWidth="1"/>
    <col min="5" max="10" width="7.125" customWidth="1"/>
    <col min="11" max="11" width="8.375" customWidth="1"/>
    <col min="12" max="12" width="7.75" customWidth="1"/>
    <col min="13" max="13" width="7.875" customWidth="1"/>
    <col min="14" max="14" width="32.375" customWidth="1"/>
  </cols>
  <sheetData>
    <row r="1" spans="1:14" ht="29.25" customHeight="1" x14ac:dyDescent="0.2">
      <c r="A1" s="118" t="s">
        <v>613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45" customHeight="1" x14ac:dyDescent="0.25">
      <c r="A2" s="114" t="s">
        <v>614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3.25" customHeight="1" thickBot="1" x14ac:dyDescent="0.3">
      <c r="A3" s="4" t="s">
        <v>1608</v>
      </c>
      <c r="B3" s="4"/>
      <c r="N3" s="30" t="s">
        <v>1742</v>
      </c>
    </row>
    <row r="4" spans="1:14" ht="23.25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23.2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8.7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31" t="s">
        <v>8</v>
      </c>
      <c r="L6" s="31" t="s">
        <v>67</v>
      </c>
      <c r="M6" s="31" t="s">
        <v>10</v>
      </c>
      <c r="N6" s="112"/>
    </row>
    <row r="7" spans="1:14" ht="23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21" customHeight="1" x14ac:dyDescent="0.2">
      <c r="A9" s="13" t="s">
        <v>15</v>
      </c>
      <c r="B9" s="14">
        <v>13</v>
      </c>
      <c r="C9" s="14">
        <v>14</v>
      </c>
      <c r="D9" s="14">
        <f>SUM(B9:C9)</f>
        <v>27</v>
      </c>
      <c r="E9" s="14">
        <v>3</v>
      </c>
      <c r="F9" s="14">
        <v>2</v>
      </c>
      <c r="G9" s="14">
        <f>SUM(E9:F9)</f>
        <v>5</v>
      </c>
      <c r="H9" s="14">
        <v>0</v>
      </c>
      <c r="I9" s="14">
        <v>0</v>
      </c>
      <c r="J9" s="14">
        <f>SUM(H9:I9)</f>
        <v>0</v>
      </c>
      <c r="K9" s="14">
        <f>SUM(H9,E9,B9)</f>
        <v>16</v>
      </c>
      <c r="L9" s="14">
        <f t="shared" ref="L9:M24" si="0">SUM(I9,F9,C9)</f>
        <v>16</v>
      </c>
      <c r="M9" s="14">
        <f t="shared" si="0"/>
        <v>32</v>
      </c>
      <c r="N9" s="15" t="s">
        <v>16</v>
      </c>
    </row>
    <row r="10" spans="1:14" ht="21" customHeight="1" x14ac:dyDescent="0.2">
      <c r="A10" s="13" t="s">
        <v>18</v>
      </c>
      <c r="B10" s="14">
        <v>6</v>
      </c>
      <c r="C10" s="14">
        <v>13</v>
      </c>
      <c r="D10" s="14">
        <f t="shared" ref="D10:D24" si="1">SUM(B10:C10)</f>
        <v>19</v>
      </c>
      <c r="E10" s="14">
        <v>4</v>
      </c>
      <c r="F10" s="14">
        <v>0</v>
      </c>
      <c r="G10" s="14">
        <f t="shared" ref="G10:G24" si="2">SUM(E10:F10)</f>
        <v>4</v>
      </c>
      <c r="H10" s="14">
        <v>0</v>
      </c>
      <c r="I10" s="14">
        <v>0</v>
      </c>
      <c r="J10" s="14">
        <f t="shared" ref="J10:J24" si="3">SUM(H10:I10)</f>
        <v>0</v>
      </c>
      <c r="K10" s="14">
        <f t="shared" ref="K10:K24" si="4">SUM(H10,E10,B10)</f>
        <v>10</v>
      </c>
      <c r="L10" s="14">
        <f t="shared" si="0"/>
        <v>13</v>
      </c>
      <c r="M10" s="14">
        <f t="shared" si="0"/>
        <v>23</v>
      </c>
      <c r="N10" s="15" t="s">
        <v>19</v>
      </c>
    </row>
    <row r="11" spans="1:14" ht="21" customHeight="1" x14ac:dyDescent="0.2">
      <c r="A11" s="13" t="s">
        <v>20</v>
      </c>
      <c r="B11" s="14">
        <v>46</v>
      </c>
      <c r="C11" s="14">
        <v>39</v>
      </c>
      <c r="D11" s="14">
        <f t="shared" si="1"/>
        <v>85</v>
      </c>
      <c r="E11" s="14">
        <v>1</v>
      </c>
      <c r="F11" s="14">
        <v>0</v>
      </c>
      <c r="G11" s="14">
        <f t="shared" si="2"/>
        <v>1</v>
      </c>
      <c r="H11" s="14">
        <v>0</v>
      </c>
      <c r="I11" s="14">
        <v>0</v>
      </c>
      <c r="J11" s="14">
        <f t="shared" si="3"/>
        <v>0</v>
      </c>
      <c r="K11" s="14">
        <f t="shared" si="4"/>
        <v>47</v>
      </c>
      <c r="L11" s="14">
        <f t="shared" si="0"/>
        <v>39</v>
      </c>
      <c r="M11" s="14">
        <f t="shared" si="0"/>
        <v>86</v>
      </c>
      <c r="N11" s="15" t="s">
        <v>372</v>
      </c>
    </row>
    <row r="12" spans="1:14" ht="21" customHeight="1" x14ac:dyDescent="0.2">
      <c r="A12" s="13" t="s">
        <v>22</v>
      </c>
      <c r="B12" s="14">
        <v>7</v>
      </c>
      <c r="C12" s="14">
        <v>6</v>
      </c>
      <c r="D12" s="14">
        <f t="shared" si="1"/>
        <v>13</v>
      </c>
      <c r="E12" s="14">
        <v>0</v>
      </c>
      <c r="F12" s="14">
        <v>4</v>
      </c>
      <c r="G12" s="14">
        <f t="shared" si="2"/>
        <v>4</v>
      </c>
      <c r="H12" s="14">
        <v>0</v>
      </c>
      <c r="I12" s="14">
        <v>0</v>
      </c>
      <c r="J12" s="14">
        <f t="shared" si="3"/>
        <v>0</v>
      </c>
      <c r="K12" s="14">
        <f t="shared" si="4"/>
        <v>7</v>
      </c>
      <c r="L12" s="14">
        <f t="shared" si="0"/>
        <v>10</v>
      </c>
      <c r="M12" s="14">
        <f t="shared" si="0"/>
        <v>17</v>
      </c>
      <c r="N12" s="15" t="s">
        <v>23</v>
      </c>
    </row>
    <row r="13" spans="1:14" ht="21" customHeight="1" x14ac:dyDescent="0.2">
      <c r="A13" s="13" t="s">
        <v>24</v>
      </c>
      <c r="B13" s="14">
        <v>193</v>
      </c>
      <c r="C13" s="14">
        <v>205</v>
      </c>
      <c r="D13" s="14">
        <f t="shared" si="1"/>
        <v>398</v>
      </c>
      <c r="E13" s="14">
        <v>26</v>
      </c>
      <c r="F13" s="14">
        <v>37</v>
      </c>
      <c r="G13" s="14">
        <f t="shared" si="2"/>
        <v>63</v>
      </c>
      <c r="H13" s="14">
        <v>34</v>
      </c>
      <c r="I13" s="14">
        <v>50</v>
      </c>
      <c r="J13" s="14">
        <f t="shared" si="3"/>
        <v>84</v>
      </c>
      <c r="K13" s="14">
        <f t="shared" si="4"/>
        <v>253</v>
      </c>
      <c r="L13" s="14">
        <f t="shared" si="0"/>
        <v>292</v>
      </c>
      <c r="M13" s="14">
        <f t="shared" si="0"/>
        <v>545</v>
      </c>
      <c r="N13" s="15" t="s">
        <v>25</v>
      </c>
    </row>
    <row r="14" spans="1:14" ht="21" customHeight="1" x14ac:dyDescent="0.2">
      <c r="A14" s="13" t="s">
        <v>584</v>
      </c>
      <c r="B14" s="14">
        <v>30</v>
      </c>
      <c r="C14" s="14">
        <v>16</v>
      </c>
      <c r="D14" s="14">
        <f t="shared" si="1"/>
        <v>46</v>
      </c>
      <c r="E14" s="14">
        <v>5</v>
      </c>
      <c r="F14" s="14">
        <v>6</v>
      </c>
      <c r="G14" s="14">
        <f t="shared" si="2"/>
        <v>11</v>
      </c>
      <c r="H14" s="14">
        <v>0</v>
      </c>
      <c r="I14" s="14">
        <v>0</v>
      </c>
      <c r="J14" s="14">
        <f t="shared" si="3"/>
        <v>0</v>
      </c>
      <c r="K14" s="14">
        <f t="shared" si="4"/>
        <v>35</v>
      </c>
      <c r="L14" s="14">
        <f t="shared" si="0"/>
        <v>22</v>
      </c>
      <c r="M14" s="14">
        <f t="shared" si="0"/>
        <v>57</v>
      </c>
      <c r="N14" s="15" t="s">
        <v>585</v>
      </c>
    </row>
    <row r="15" spans="1:14" ht="21" customHeight="1" x14ac:dyDescent="0.2">
      <c r="A15" s="13" t="s">
        <v>28</v>
      </c>
      <c r="B15" s="14">
        <v>144</v>
      </c>
      <c r="C15" s="14">
        <v>50</v>
      </c>
      <c r="D15" s="14">
        <f t="shared" si="1"/>
        <v>194</v>
      </c>
      <c r="E15" s="14">
        <v>0</v>
      </c>
      <c r="F15" s="14">
        <v>2</v>
      </c>
      <c r="G15" s="14">
        <f t="shared" si="2"/>
        <v>2</v>
      </c>
      <c r="H15" s="14">
        <v>1</v>
      </c>
      <c r="I15" s="14">
        <v>2</v>
      </c>
      <c r="J15" s="14">
        <f t="shared" si="3"/>
        <v>3</v>
      </c>
      <c r="K15" s="14">
        <f t="shared" si="4"/>
        <v>145</v>
      </c>
      <c r="L15" s="14">
        <f t="shared" si="0"/>
        <v>54</v>
      </c>
      <c r="M15" s="14">
        <f t="shared" si="0"/>
        <v>199</v>
      </c>
      <c r="N15" s="15" t="s">
        <v>29</v>
      </c>
    </row>
    <row r="16" spans="1:14" ht="21" customHeight="1" x14ac:dyDescent="0.2">
      <c r="A16" s="13" t="s">
        <v>615</v>
      </c>
      <c r="B16" s="14">
        <v>36</v>
      </c>
      <c r="C16" s="14">
        <v>9</v>
      </c>
      <c r="D16" s="14">
        <f t="shared" si="1"/>
        <v>45</v>
      </c>
      <c r="E16" s="14">
        <v>2</v>
      </c>
      <c r="F16" s="14">
        <v>2</v>
      </c>
      <c r="G16" s="14">
        <f t="shared" si="2"/>
        <v>4</v>
      </c>
      <c r="H16" s="14">
        <v>5</v>
      </c>
      <c r="I16" s="14">
        <v>0</v>
      </c>
      <c r="J16" s="14">
        <f t="shared" si="3"/>
        <v>5</v>
      </c>
      <c r="K16" s="14">
        <f t="shared" si="4"/>
        <v>43</v>
      </c>
      <c r="L16" s="14">
        <f t="shared" si="0"/>
        <v>11</v>
      </c>
      <c r="M16" s="14">
        <f t="shared" si="0"/>
        <v>54</v>
      </c>
      <c r="N16" s="15" t="s">
        <v>31</v>
      </c>
    </row>
    <row r="17" spans="1:14" ht="21" customHeight="1" x14ac:dyDescent="0.2">
      <c r="A17" s="13" t="s">
        <v>32</v>
      </c>
      <c r="B17" s="14">
        <v>70</v>
      </c>
      <c r="C17" s="14">
        <v>35</v>
      </c>
      <c r="D17" s="14">
        <f t="shared" si="1"/>
        <v>105</v>
      </c>
      <c r="E17" s="14">
        <v>34</v>
      </c>
      <c r="F17" s="14">
        <v>21</v>
      </c>
      <c r="G17" s="14">
        <f t="shared" si="2"/>
        <v>55</v>
      </c>
      <c r="H17" s="14">
        <v>5</v>
      </c>
      <c r="I17" s="14">
        <v>3</v>
      </c>
      <c r="J17" s="14">
        <f t="shared" si="3"/>
        <v>8</v>
      </c>
      <c r="K17" s="14">
        <f t="shared" si="4"/>
        <v>109</v>
      </c>
      <c r="L17" s="14">
        <f t="shared" si="0"/>
        <v>59</v>
      </c>
      <c r="M17" s="14">
        <f t="shared" si="0"/>
        <v>168</v>
      </c>
      <c r="N17" s="15" t="s">
        <v>586</v>
      </c>
    </row>
    <row r="18" spans="1:14" ht="21" customHeight="1" x14ac:dyDescent="0.2">
      <c r="A18" s="13" t="s">
        <v>453</v>
      </c>
      <c r="B18" s="14">
        <v>49</v>
      </c>
      <c r="C18" s="14">
        <v>55</v>
      </c>
      <c r="D18" s="14">
        <f t="shared" si="1"/>
        <v>104</v>
      </c>
      <c r="E18" s="14">
        <v>3</v>
      </c>
      <c r="F18" s="14">
        <v>12</v>
      </c>
      <c r="G18" s="14">
        <f t="shared" si="2"/>
        <v>15</v>
      </c>
      <c r="H18" s="14">
        <v>2</v>
      </c>
      <c r="I18" s="14">
        <v>0</v>
      </c>
      <c r="J18" s="14">
        <f t="shared" si="3"/>
        <v>2</v>
      </c>
      <c r="K18" s="14">
        <f t="shared" si="4"/>
        <v>54</v>
      </c>
      <c r="L18" s="14">
        <f t="shared" si="0"/>
        <v>67</v>
      </c>
      <c r="M18" s="14">
        <f t="shared" si="0"/>
        <v>121</v>
      </c>
      <c r="N18" s="15" t="s">
        <v>587</v>
      </c>
    </row>
    <row r="19" spans="1:14" ht="21" customHeight="1" x14ac:dyDescent="0.2">
      <c r="A19" s="13" t="s">
        <v>36</v>
      </c>
      <c r="B19" s="14">
        <v>198</v>
      </c>
      <c r="C19" s="14">
        <v>55</v>
      </c>
      <c r="D19" s="14">
        <f t="shared" si="1"/>
        <v>253</v>
      </c>
      <c r="E19" s="14">
        <v>26</v>
      </c>
      <c r="F19" s="14">
        <v>15</v>
      </c>
      <c r="G19" s="14">
        <f t="shared" si="2"/>
        <v>41</v>
      </c>
      <c r="H19" s="14">
        <v>18</v>
      </c>
      <c r="I19" s="14">
        <v>5</v>
      </c>
      <c r="J19" s="14">
        <f t="shared" si="3"/>
        <v>23</v>
      </c>
      <c r="K19" s="14">
        <f t="shared" si="4"/>
        <v>242</v>
      </c>
      <c r="L19" s="14">
        <f t="shared" si="0"/>
        <v>75</v>
      </c>
      <c r="M19" s="14">
        <f t="shared" si="0"/>
        <v>317</v>
      </c>
      <c r="N19" s="15" t="s">
        <v>37</v>
      </c>
    </row>
    <row r="20" spans="1:14" ht="21" customHeight="1" x14ac:dyDescent="0.2">
      <c r="A20" s="13" t="s">
        <v>375</v>
      </c>
      <c r="B20" s="14">
        <v>66</v>
      </c>
      <c r="C20" s="14">
        <v>71</v>
      </c>
      <c r="D20" s="14">
        <f t="shared" si="1"/>
        <v>137</v>
      </c>
      <c r="E20" s="14">
        <v>3</v>
      </c>
      <c r="F20" s="14">
        <v>9</v>
      </c>
      <c r="G20" s="14">
        <f t="shared" si="2"/>
        <v>12</v>
      </c>
      <c r="H20" s="14">
        <v>13</v>
      </c>
      <c r="I20" s="14">
        <v>6</v>
      </c>
      <c r="J20" s="14">
        <f t="shared" si="3"/>
        <v>19</v>
      </c>
      <c r="K20" s="14">
        <f t="shared" si="4"/>
        <v>82</v>
      </c>
      <c r="L20" s="14">
        <f t="shared" si="0"/>
        <v>86</v>
      </c>
      <c r="M20" s="14">
        <f t="shared" si="0"/>
        <v>168</v>
      </c>
      <c r="N20" s="15" t="s">
        <v>376</v>
      </c>
    </row>
    <row r="21" spans="1:14" ht="21" customHeight="1" x14ac:dyDescent="0.2">
      <c r="A21" s="13" t="s">
        <v>612</v>
      </c>
      <c r="B21" s="14">
        <v>0</v>
      </c>
      <c r="C21" s="14">
        <v>491</v>
      </c>
      <c r="D21" s="14">
        <f t="shared" si="1"/>
        <v>491</v>
      </c>
      <c r="E21" s="14">
        <v>0</v>
      </c>
      <c r="F21" s="14">
        <v>35</v>
      </c>
      <c r="G21" s="14">
        <f t="shared" si="2"/>
        <v>35</v>
      </c>
      <c r="H21" s="14">
        <v>0</v>
      </c>
      <c r="I21" s="14">
        <v>0</v>
      </c>
      <c r="J21" s="14">
        <f t="shared" si="3"/>
        <v>0</v>
      </c>
      <c r="K21" s="14">
        <f t="shared" si="4"/>
        <v>0</v>
      </c>
      <c r="L21" s="14">
        <f t="shared" si="0"/>
        <v>526</v>
      </c>
      <c r="M21" s="14">
        <f t="shared" si="0"/>
        <v>526</v>
      </c>
      <c r="N21" s="15" t="s">
        <v>66</v>
      </c>
    </row>
    <row r="22" spans="1:14" ht="21" customHeight="1" x14ac:dyDescent="0.2">
      <c r="A22" s="13" t="s">
        <v>377</v>
      </c>
      <c r="B22" s="14">
        <v>110</v>
      </c>
      <c r="C22" s="14">
        <v>32</v>
      </c>
      <c r="D22" s="14">
        <f t="shared" si="1"/>
        <v>142</v>
      </c>
      <c r="E22" s="14">
        <v>13</v>
      </c>
      <c r="F22" s="14">
        <v>8</v>
      </c>
      <c r="G22" s="14">
        <f t="shared" si="2"/>
        <v>21</v>
      </c>
      <c r="H22" s="14">
        <v>9</v>
      </c>
      <c r="I22" s="14">
        <v>1</v>
      </c>
      <c r="J22" s="14">
        <f t="shared" si="3"/>
        <v>10</v>
      </c>
      <c r="K22" s="14">
        <f t="shared" si="4"/>
        <v>132</v>
      </c>
      <c r="L22" s="14">
        <f t="shared" si="0"/>
        <v>41</v>
      </c>
      <c r="M22" s="14">
        <f t="shared" si="0"/>
        <v>173</v>
      </c>
      <c r="N22" s="15" t="s">
        <v>378</v>
      </c>
    </row>
    <row r="23" spans="1:14" ht="21" customHeight="1" x14ac:dyDescent="0.2">
      <c r="A23" s="13" t="s">
        <v>108</v>
      </c>
      <c r="B23" s="14">
        <v>7</v>
      </c>
      <c r="C23" s="14">
        <v>1</v>
      </c>
      <c r="D23" s="14">
        <f t="shared" si="1"/>
        <v>8</v>
      </c>
      <c r="E23" s="14">
        <v>0</v>
      </c>
      <c r="F23" s="14">
        <v>1</v>
      </c>
      <c r="G23" s="14">
        <f t="shared" si="2"/>
        <v>1</v>
      </c>
      <c r="H23" s="14">
        <v>0</v>
      </c>
      <c r="I23" s="14">
        <v>0</v>
      </c>
      <c r="J23" s="14">
        <f t="shared" si="3"/>
        <v>0</v>
      </c>
      <c r="K23" s="14">
        <f t="shared" si="4"/>
        <v>7</v>
      </c>
      <c r="L23" s="14">
        <f t="shared" si="0"/>
        <v>2</v>
      </c>
      <c r="M23" s="14">
        <f t="shared" si="0"/>
        <v>9</v>
      </c>
      <c r="N23" s="15" t="s">
        <v>590</v>
      </c>
    </row>
    <row r="24" spans="1:14" ht="21" customHeight="1" thickBot="1" x14ac:dyDescent="0.25">
      <c r="A24" s="22" t="s">
        <v>43</v>
      </c>
      <c r="B24" s="23">
        <v>499</v>
      </c>
      <c r="C24" s="23">
        <v>317</v>
      </c>
      <c r="D24" s="23">
        <f t="shared" si="1"/>
        <v>816</v>
      </c>
      <c r="E24" s="23">
        <v>40</v>
      </c>
      <c r="F24" s="23">
        <v>35</v>
      </c>
      <c r="G24" s="23">
        <f t="shared" si="2"/>
        <v>75</v>
      </c>
      <c r="H24" s="23">
        <v>2</v>
      </c>
      <c r="I24" s="23">
        <v>2</v>
      </c>
      <c r="J24" s="23">
        <f t="shared" si="3"/>
        <v>4</v>
      </c>
      <c r="K24" s="23">
        <f t="shared" si="4"/>
        <v>541</v>
      </c>
      <c r="L24" s="23">
        <f t="shared" si="0"/>
        <v>354</v>
      </c>
      <c r="M24" s="23">
        <f t="shared" si="0"/>
        <v>895</v>
      </c>
      <c r="N24" s="24" t="s">
        <v>152</v>
      </c>
    </row>
    <row r="25" spans="1:14" ht="23.25" customHeight="1" thickTop="1" x14ac:dyDescent="0.2"/>
    <row r="26" spans="1:14" ht="23.25" customHeight="1" x14ac:dyDescent="0.2"/>
    <row r="27" spans="1:14" s="87" customFormat="1" ht="23.25" customHeight="1" x14ac:dyDescent="0.2"/>
    <row r="28" spans="1:14" s="87" customFormat="1" ht="23.25" customHeight="1" x14ac:dyDescent="0.2"/>
    <row r="29" spans="1:14" s="87" customFormat="1" ht="23.25" customHeight="1" x14ac:dyDescent="0.2"/>
    <row r="30" spans="1:14" s="87" customFormat="1" ht="23.25" customHeight="1" x14ac:dyDescent="0.2"/>
    <row r="31" spans="1:14" s="87" customFormat="1" ht="23.25" customHeight="1" x14ac:dyDescent="0.2"/>
    <row r="32" spans="1:14" s="87" customFormat="1" ht="23.25" customHeight="1" x14ac:dyDescent="0.2"/>
    <row r="33" spans="1:14" s="87" customFormat="1" ht="23.25" customHeight="1" x14ac:dyDescent="0.2"/>
    <row r="34" spans="1:14" ht="23.25" customHeight="1" x14ac:dyDescent="0.2"/>
    <row r="35" spans="1:14" ht="28.5" customHeight="1" thickBot="1" x14ac:dyDescent="0.3">
      <c r="A35" s="4" t="s">
        <v>1743</v>
      </c>
      <c r="B35" s="4"/>
      <c r="N35" s="25" t="s">
        <v>1609</v>
      </c>
    </row>
    <row r="36" spans="1:14" ht="20.25" customHeight="1" thickTop="1" x14ac:dyDescent="0.25">
      <c r="A36" s="111" t="s">
        <v>0</v>
      </c>
      <c r="B36" s="110" t="s">
        <v>96</v>
      </c>
      <c r="C36" s="110"/>
      <c r="D36" s="110"/>
      <c r="E36" s="110" t="s">
        <v>97</v>
      </c>
      <c r="F36" s="110"/>
      <c r="G36" s="110"/>
      <c r="H36" s="110" t="s">
        <v>98</v>
      </c>
      <c r="I36" s="110"/>
      <c r="J36" s="110"/>
      <c r="K36" s="110" t="s">
        <v>3</v>
      </c>
      <c r="L36" s="110"/>
      <c r="M36" s="110"/>
      <c r="N36" s="111" t="s">
        <v>4</v>
      </c>
    </row>
    <row r="37" spans="1:14" ht="21" customHeight="1" x14ac:dyDescent="0.25">
      <c r="A37" s="112"/>
      <c r="B37" s="109" t="s">
        <v>99</v>
      </c>
      <c r="C37" s="109"/>
      <c r="D37" s="109"/>
      <c r="E37" s="109" t="s">
        <v>100</v>
      </c>
      <c r="F37" s="109"/>
      <c r="G37" s="109"/>
      <c r="H37" s="109" t="s">
        <v>101</v>
      </c>
      <c r="I37" s="109"/>
      <c r="J37" s="109"/>
      <c r="K37" s="109" t="s">
        <v>7</v>
      </c>
      <c r="L37" s="109"/>
      <c r="M37" s="109"/>
      <c r="N37" s="112"/>
    </row>
    <row r="38" spans="1:14" ht="23.25" customHeight="1" x14ac:dyDescent="0.25">
      <c r="A38" s="112"/>
      <c r="B38" s="31" t="s">
        <v>8</v>
      </c>
      <c r="C38" s="31" t="s">
        <v>67</v>
      </c>
      <c r="D38" s="31" t="s">
        <v>10</v>
      </c>
      <c r="E38" s="31" t="s">
        <v>8</v>
      </c>
      <c r="F38" s="31" t="s">
        <v>67</v>
      </c>
      <c r="G38" s="31" t="s">
        <v>10</v>
      </c>
      <c r="H38" s="31" t="s">
        <v>8</v>
      </c>
      <c r="I38" s="31" t="s">
        <v>67</v>
      </c>
      <c r="J38" s="31" t="s">
        <v>10</v>
      </c>
      <c r="K38" s="31" t="s">
        <v>8</v>
      </c>
      <c r="L38" s="31" t="s">
        <v>67</v>
      </c>
      <c r="M38" s="31" t="s">
        <v>10</v>
      </c>
      <c r="N38" s="112"/>
    </row>
    <row r="39" spans="1:14" ht="18.75" customHeight="1" thickBot="1" x14ac:dyDescent="0.3">
      <c r="A39" s="113"/>
      <c r="B39" s="6" t="s">
        <v>11</v>
      </c>
      <c r="C39" s="6" t="s">
        <v>12</v>
      </c>
      <c r="D39" s="6" t="s">
        <v>7</v>
      </c>
      <c r="E39" s="6" t="s">
        <v>11</v>
      </c>
      <c r="F39" s="6" t="s">
        <v>12</v>
      </c>
      <c r="G39" s="6" t="s">
        <v>7</v>
      </c>
      <c r="H39" s="6" t="s">
        <v>11</v>
      </c>
      <c r="I39" s="6" t="s">
        <v>12</v>
      </c>
      <c r="J39" s="6" t="s">
        <v>7</v>
      </c>
      <c r="K39" s="6" t="s">
        <v>11</v>
      </c>
      <c r="L39" s="6" t="s">
        <v>12</v>
      </c>
      <c r="M39" s="6" t="s">
        <v>7</v>
      </c>
      <c r="N39" s="113"/>
    </row>
    <row r="40" spans="1:14" ht="23.25" customHeight="1" x14ac:dyDescent="0.2">
      <c r="A40" s="13" t="s">
        <v>599</v>
      </c>
      <c r="B40" s="14">
        <v>1</v>
      </c>
      <c r="C40" s="14">
        <v>8</v>
      </c>
      <c r="D40" s="14">
        <f>SUM(B40:C40)</f>
        <v>9</v>
      </c>
      <c r="E40" s="14"/>
      <c r="F40" s="14">
        <v>2</v>
      </c>
      <c r="G40" s="14">
        <f>SUM(E40:F40)</f>
        <v>2</v>
      </c>
      <c r="H40" s="14">
        <v>0</v>
      </c>
      <c r="I40" s="14">
        <v>0</v>
      </c>
      <c r="J40" s="14">
        <f>SUM(H40:I40)</f>
        <v>0</v>
      </c>
      <c r="K40" s="14">
        <f>SUM(H40,E40,B40)</f>
        <v>1</v>
      </c>
      <c r="L40" s="14">
        <f>SUM(I40,F40,C40)</f>
        <v>10</v>
      </c>
      <c r="M40" s="14">
        <f>SUM(J40,G40,D40)</f>
        <v>11</v>
      </c>
      <c r="N40" s="15" t="s">
        <v>45</v>
      </c>
    </row>
    <row r="41" spans="1:14" ht="23.25" customHeight="1" x14ac:dyDescent="0.2">
      <c r="A41" s="13" t="s">
        <v>591</v>
      </c>
      <c r="B41" s="14">
        <v>36</v>
      </c>
      <c r="C41" s="14">
        <v>13</v>
      </c>
      <c r="D41" s="14">
        <f>SUM(B41:C41)</f>
        <v>49</v>
      </c>
      <c r="E41" s="14">
        <v>6</v>
      </c>
      <c r="F41" s="14">
        <v>5</v>
      </c>
      <c r="G41" s="14">
        <f>SUM(E41:F41)</f>
        <v>11</v>
      </c>
      <c r="H41" s="14">
        <v>3</v>
      </c>
      <c r="I41" s="14">
        <v>2</v>
      </c>
      <c r="J41" s="14">
        <f>SUM(H41:I41)</f>
        <v>5</v>
      </c>
      <c r="K41" s="14">
        <f t="shared" ref="K41:M45" si="5">SUM(H41,E41,B41)</f>
        <v>45</v>
      </c>
      <c r="L41" s="14">
        <f t="shared" si="5"/>
        <v>20</v>
      </c>
      <c r="M41" s="14">
        <f t="shared" si="5"/>
        <v>65</v>
      </c>
      <c r="N41" s="15" t="s">
        <v>592</v>
      </c>
    </row>
    <row r="42" spans="1:14" ht="23.25" customHeight="1" x14ac:dyDescent="0.2">
      <c r="A42" s="13" t="s">
        <v>48</v>
      </c>
      <c r="B42" s="14">
        <v>120</v>
      </c>
      <c r="C42" s="14">
        <v>38</v>
      </c>
      <c r="D42" s="14">
        <f>SUM(B42:C42)</f>
        <v>158</v>
      </c>
      <c r="E42" s="14">
        <v>17</v>
      </c>
      <c r="F42" s="14">
        <v>3</v>
      </c>
      <c r="G42" s="14">
        <f t="shared" ref="G42:G44" si="6">SUM(E42:F42)</f>
        <v>20</v>
      </c>
      <c r="H42" s="14">
        <v>0</v>
      </c>
      <c r="I42" s="14">
        <v>0</v>
      </c>
      <c r="J42" s="14">
        <f>SUM(H42:I42)</f>
        <v>0</v>
      </c>
      <c r="K42" s="14">
        <f t="shared" si="5"/>
        <v>137</v>
      </c>
      <c r="L42" s="14">
        <f t="shared" si="5"/>
        <v>41</v>
      </c>
      <c r="M42" s="14">
        <f t="shared" si="5"/>
        <v>178</v>
      </c>
      <c r="N42" s="15" t="s">
        <v>49</v>
      </c>
    </row>
    <row r="43" spans="1:14" ht="23.25" customHeight="1" x14ac:dyDescent="0.2">
      <c r="A43" s="13" t="s">
        <v>50</v>
      </c>
      <c r="B43" s="14">
        <v>51</v>
      </c>
      <c r="C43" s="14">
        <v>7</v>
      </c>
      <c r="D43" s="14">
        <f>SUM(B43:C43)</f>
        <v>58</v>
      </c>
      <c r="E43" s="14">
        <v>33</v>
      </c>
      <c r="F43" s="14">
        <v>10</v>
      </c>
      <c r="G43" s="14">
        <f t="shared" si="6"/>
        <v>43</v>
      </c>
      <c r="H43" s="14">
        <v>0</v>
      </c>
      <c r="I43" s="14">
        <v>0</v>
      </c>
      <c r="J43" s="14">
        <f>SUM(H43:I43)</f>
        <v>0</v>
      </c>
      <c r="K43" s="14">
        <f t="shared" si="5"/>
        <v>84</v>
      </c>
      <c r="L43" s="14">
        <f t="shared" si="5"/>
        <v>17</v>
      </c>
      <c r="M43" s="14">
        <f t="shared" si="5"/>
        <v>101</v>
      </c>
      <c r="N43" s="15" t="s">
        <v>51</v>
      </c>
    </row>
    <row r="44" spans="1:14" ht="23.25" customHeight="1" x14ac:dyDescent="0.2">
      <c r="A44" s="13" t="s">
        <v>593</v>
      </c>
      <c r="B44" s="14">
        <v>52</v>
      </c>
      <c r="C44" s="14">
        <v>39</v>
      </c>
      <c r="D44" s="14">
        <f>SUM(B44:C44)</f>
        <v>91</v>
      </c>
      <c r="E44" s="14">
        <v>5</v>
      </c>
      <c r="F44" s="14">
        <v>7</v>
      </c>
      <c r="G44" s="14">
        <f t="shared" si="6"/>
        <v>12</v>
      </c>
      <c r="H44" s="14">
        <v>2</v>
      </c>
      <c r="I44" s="14">
        <v>4</v>
      </c>
      <c r="J44" s="14">
        <f>SUM(H44:I44)</f>
        <v>6</v>
      </c>
      <c r="K44" s="14">
        <f t="shared" si="5"/>
        <v>59</v>
      </c>
      <c r="L44" s="14">
        <f t="shared" si="5"/>
        <v>50</v>
      </c>
      <c r="M44" s="14">
        <f t="shared" si="5"/>
        <v>109</v>
      </c>
      <c r="N44" s="15" t="s">
        <v>594</v>
      </c>
    </row>
    <row r="45" spans="1:14" ht="23.25" customHeight="1" x14ac:dyDescent="0.2">
      <c r="A45" s="13" t="s">
        <v>56</v>
      </c>
      <c r="B45" s="14">
        <f t="shared" ref="B45:J45" si="7">SUM(B40:B44,B9:B24)</f>
        <v>1734</v>
      </c>
      <c r="C45" s="14">
        <f t="shared" si="7"/>
        <v>1514</v>
      </c>
      <c r="D45" s="14">
        <f t="shared" si="7"/>
        <v>3248</v>
      </c>
      <c r="E45" s="14">
        <f t="shared" si="7"/>
        <v>221</v>
      </c>
      <c r="F45" s="14">
        <f t="shared" si="7"/>
        <v>216</v>
      </c>
      <c r="G45" s="14">
        <f t="shared" si="7"/>
        <v>437</v>
      </c>
      <c r="H45" s="14">
        <f t="shared" si="7"/>
        <v>94</v>
      </c>
      <c r="I45" s="14">
        <f t="shared" si="7"/>
        <v>75</v>
      </c>
      <c r="J45" s="14">
        <f t="shared" si="7"/>
        <v>169</v>
      </c>
      <c r="K45" s="14">
        <f>SUM(H45,E45,B45)</f>
        <v>2049</v>
      </c>
      <c r="L45" s="14">
        <f t="shared" si="5"/>
        <v>1805</v>
      </c>
      <c r="M45" s="14">
        <f t="shared" si="5"/>
        <v>3854</v>
      </c>
      <c r="N45" s="15" t="s">
        <v>379</v>
      </c>
    </row>
    <row r="46" spans="1:14" ht="23.25" customHeight="1" x14ac:dyDescent="0.2">
      <c r="A46" s="13" t="s">
        <v>58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5" t="s">
        <v>59</v>
      </c>
    </row>
    <row r="47" spans="1:14" ht="23.25" customHeight="1" x14ac:dyDescent="0.2">
      <c r="A47" s="13" t="s">
        <v>22</v>
      </c>
      <c r="B47" s="14">
        <v>42</v>
      </c>
      <c r="C47" s="14">
        <v>10</v>
      </c>
      <c r="D47" s="14">
        <f>SUM(B47:C47)</f>
        <v>52</v>
      </c>
      <c r="E47" s="14">
        <v>1</v>
      </c>
      <c r="F47" s="14">
        <v>0</v>
      </c>
      <c r="G47" s="14">
        <f>SUM(E47:F47)</f>
        <v>1</v>
      </c>
      <c r="H47" s="14">
        <v>0</v>
      </c>
      <c r="I47" s="14">
        <v>0</v>
      </c>
      <c r="J47" s="14">
        <v>0</v>
      </c>
      <c r="K47" s="14">
        <f>SUM(H47,E47,B47)</f>
        <v>43</v>
      </c>
      <c r="L47" s="14">
        <f>SUM(I47,F47,C47)</f>
        <v>10</v>
      </c>
      <c r="M47" s="14">
        <f>SUM(K47:L47)</f>
        <v>53</v>
      </c>
      <c r="N47" s="15" t="s">
        <v>23</v>
      </c>
    </row>
    <row r="48" spans="1:14" ht="23.25" customHeight="1" x14ac:dyDescent="0.2">
      <c r="A48" s="13" t="s">
        <v>24</v>
      </c>
      <c r="B48" s="14">
        <v>105</v>
      </c>
      <c r="C48" s="14">
        <v>14</v>
      </c>
      <c r="D48" s="14">
        <f t="shared" ref="D48:D56" si="8">SUM(B48:C48)</f>
        <v>119</v>
      </c>
      <c r="E48" s="14">
        <v>2</v>
      </c>
      <c r="F48" s="14">
        <v>2</v>
      </c>
      <c r="G48" s="14">
        <f>SUM(E48:F48)</f>
        <v>4</v>
      </c>
      <c r="H48" s="14">
        <v>4</v>
      </c>
      <c r="I48" s="14">
        <v>3</v>
      </c>
      <c r="J48" s="14">
        <f>SUM(H48:I48)</f>
        <v>7</v>
      </c>
      <c r="K48" s="14">
        <f t="shared" ref="K48:L57" si="9">SUM(H48,E48,B48)</f>
        <v>111</v>
      </c>
      <c r="L48" s="14">
        <f t="shared" si="9"/>
        <v>19</v>
      </c>
      <c r="M48" s="14">
        <f t="shared" ref="M48:M57" si="10">SUM(K48:L48)</f>
        <v>130</v>
      </c>
      <c r="N48" s="15" t="s">
        <v>25</v>
      </c>
    </row>
    <row r="49" spans="1:14" ht="23.25" customHeight="1" x14ac:dyDescent="0.2">
      <c r="A49" s="13" t="s">
        <v>32</v>
      </c>
      <c r="B49" s="14">
        <v>101</v>
      </c>
      <c r="C49" s="14">
        <v>72</v>
      </c>
      <c r="D49" s="14">
        <f t="shared" si="8"/>
        <v>173</v>
      </c>
      <c r="E49" s="14">
        <v>0</v>
      </c>
      <c r="F49" s="14">
        <v>0</v>
      </c>
      <c r="G49" s="14">
        <f t="shared" ref="G49:G57" si="11">SUM(E49:F49)</f>
        <v>0</v>
      </c>
      <c r="H49" s="14">
        <v>1</v>
      </c>
      <c r="I49" s="14">
        <v>0</v>
      </c>
      <c r="J49" s="14">
        <f t="shared" ref="J49:J56" si="12">SUM(H49:I49)</f>
        <v>1</v>
      </c>
      <c r="K49" s="14">
        <f t="shared" si="9"/>
        <v>102</v>
      </c>
      <c r="L49" s="14">
        <f t="shared" si="9"/>
        <v>72</v>
      </c>
      <c r="M49" s="14">
        <f t="shared" si="10"/>
        <v>174</v>
      </c>
      <c r="N49" s="15" t="s">
        <v>586</v>
      </c>
    </row>
    <row r="50" spans="1:14" ht="23.25" customHeight="1" x14ac:dyDescent="0.2">
      <c r="A50" s="13" t="s">
        <v>453</v>
      </c>
      <c r="B50" s="14">
        <v>43</v>
      </c>
      <c r="C50" s="14">
        <v>14</v>
      </c>
      <c r="D50" s="14">
        <f t="shared" si="8"/>
        <v>57</v>
      </c>
      <c r="E50" s="14">
        <v>0</v>
      </c>
      <c r="F50" s="14">
        <v>0</v>
      </c>
      <c r="G50" s="14">
        <f t="shared" si="11"/>
        <v>0</v>
      </c>
      <c r="H50" s="14">
        <v>0</v>
      </c>
      <c r="I50" s="14">
        <v>0</v>
      </c>
      <c r="J50" s="14">
        <f t="shared" si="12"/>
        <v>0</v>
      </c>
      <c r="K50" s="14">
        <f t="shared" si="9"/>
        <v>43</v>
      </c>
      <c r="L50" s="14">
        <f t="shared" si="9"/>
        <v>14</v>
      </c>
      <c r="M50" s="14">
        <f t="shared" si="10"/>
        <v>57</v>
      </c>
      <c r="N50" s="15" t="s">
        <v>587</v>
      </c>
    </row>
    <row r="51" spans="1:14" ht="23.25" customHeight="1" x14ac:dyDescent="0.2">
      <c r="A51" s="13" t="s">
        <v>36</v>
      </c>
      <c r="B51" s="14">
        <v>131</v>
      </c>
      <c r="C51" s="14">
        <v>25</v>
      </c>
      <c r="D51" s="14">
        <f t="shared" si="8"/>
        <v>156</v>
      </c>
      <c r="E51" s="14">
        <v>2</v>
      </c>
      <c r="F51" s="14">
        <v>0</v>
      </c>
      <c r="G51" s="14">
        <f t="shared" si="11"/>
        <v>2</v>
      </c>
      <c r="H51" s="14">
        <v>28</v>
      </c>
      <c r="I51" s="14">
        <v>5</v>
      </c>
      <c r="J51" s="14">
        <f t="shared" si="12"/>
        <v>33</v>
      </c>
      <c r="K51" s="14">
        <f t="shared" si="9"/>
        <v>161</v>
      </c>
      <c r="L51" s="14">
        <f t="shared" si="9"/>
        <v>30</v>
      </c>
      <c r="M51" s="14">
        <f t="shared" si="10"/>
        <v>191</v>
      </c>
      <c r="N51" s="15" t="s">
        <v>37</v>
      </c>
    </row>
    <row r="52" spans="1:14" ht="23.25" customHeight="1" x14ac:dyDescent="0.2">
      <c r="A52" s="13" t="s">
        <v>612</v>
      </c>
      <c r="B52" s="14">
        <v>0</v>
      </c>
      <c r="C52" s="14">
        <v>4</v>
      </c>
      <c r="D52" s="14">
        <f t="shared" si="8"/>
        <v>4</v>
      </c>
      <c r="E52" s="14">
        <v>0</v>
      </c>
      <c r="F52" s="14">
        <v>2</v>
      </c>
      <c r="G52" s="14">
        <f t="shared" si="11"/>
        <v>2</v>
      </c>
      <c r="H52" s="14">
        <v>0</v>
      </c>
      <c r="I52" s="14">
        <v>0</v>
      </c>
      <c r="J52" s="14">
        <f t="shared" si="12"/>
        <v>0</v>
      </c>
      <c r="K52" s="14">
        <f t="shared" si="9"/>
        <v>0</v>
      </c>
      <c r="L52" s="14">
        <f t="shared" si="9"/>
        <v>6</v>
      </c>
      <c r="M52" s="14">
        <f t="shared" si="10"/>
        <v>6</v>
      </c>
      <c r="N52" s="15" t="s">
        <v>66</v>
      </c>
    </row>
    <row r="53" spans="1:14" ht="23.25" customHeight="1" x14ac:dyDescent="0.2">
      <c r="A53" s="13" t="s">
        <v>377</v>
      </c>
      <c r="B53" s="14">
        <v>0</v>
      </c>
      <c r="C53" s="14">
        <v>6</v>
      </c>
      <c r="D53" s="14">
        <f t="shared" si="8"/>
        <v>6</v>
      </c>
      <c r="E53" s="14">
        <v>0</v>
      </c>
      <c r="F53" s="14">
        <v>0</v>
      </c>
      <c r="G53" s="14">
        <f t="shared" si="11"/>
        <v>0</v>
      </c>
      <c r="H53" s="14">
        <v>0</v>
      </c>
      <c r="I53" s="14">
        <v>0</v>
      </c>
      <c r="J53" s="14">
        <f t="shared" si="12"/>
        <v>0</v>
      </c>
      <c r="K53" s="14">
        <f t="shared" si="9"/>
        <v>0</v>
      </c>
      <c r="L53" s="14">
        <f t="shared" si="9"/>
        <v>6</v>
      </c>
      <c r="M53" s="14">
        <f t="shared" si="10"/>
        <v>6</v>
      </c>
      <c r="N53" s="15" t="s">
        <v>378</v>
      </c>
    </row>
    <row r="54" spans="1:14" ht="23.25" customHeight="1" x14ac:dyDescent="0.2">
      <c r="A54" s="13" t="s">
        <v>43</v>
      </c>
      <c r="B54" s="14">
        <v>98</v>
      </c>
      <c r="C54" s="14">
        <v>67</v>
      </c>
      <c r="D54" s="14">
        <f t="shared" si="8"/>
        <v>165</v>
      </c>
      <c r="E54" s="14">
        <v>5</v>
      </c>
      <c r="F54" s="14">
        <v>1</v>
      </c>
      <c r="G54" s="14">
        <f t="shared" si="11"/>
        <v>6</v>
      </c>
      <c r="H54" s="14">
        <v>15</v>
      </c>
      <c r="I54" s="14">
        <v>21</v>
      </c>
      <c r="J54" s="14">
        <f t="shared" si="12"/>
        <v>36</v>
      </c>
      <c r="K54" s="14">
        <f t="shared" si="9"/>
        <v>118</v>
      </c>
      <c r="L54" s="14">
        <f t="shared" si="9"/>
        <v>89</v>
      </c>
      <c r="M54" s="14">
        <f t="shared" si="10"/>
        <v>207</v>
      </c>
      <c r="N54" s="15" t="s">
        <v>152</v>
      </c>
    </row>
    <row r="55" spans="1:14" ht="23.25" customHeight="1" x14ac:dyDescent="0.2">
      <c r="A55" s="13" t="s">
        <v>48</v>
      </c>
      <c r="B55" s="14">
        <v>152</v>
      </c>
      <c r="C55" s="14">
        <v>18</v>
      </c>
      <c r="D55" s="14">
        <f t="shared" si="8"/>
        <v>170</v>
      </c>
      <c r="E55" s="14">
        <v>6</v>
      </c>
      <c r="F55" s="14">
        <v>1</v>
      </c>
      <c r="G55" s="14">
        <f t="shared" si="11"/>
        <v>7</v>
      </c>
      <c r="H55" s="14">
        <v>0</v>
      </c>
      <c r="I55" s="14">
        <v>0</v>
      </c>
      <c r="J55" s="14">
        <f t="shared" si="12"/>
        <v>0</v>
      </c>
      <c r="K55" s="14">
        <f t="shared" si="9"/>
        <v>158</v>
      </c>
      <c r="L55" s="14">
        <f t="shared" si="9"/>
        <v>19</v>
      </c>
      <c r="M55" s="14">
        <f t="shared" si="10"/>
        <v>177</v>
      </c>
      <c r="N55" s="15" t="s">
        <v>49</v>
      </c>
    </row>
    <row r="56" spans="1:14" ht="23.25" customHeight="1" x14ac:dyDescent="0.2">
      <c r="A56" s="13" t="s">
        <v>50</v>
      </c>
      <c r="B56" s="14">
        <v>10</v>
      </c>
      <c r="C56" s="14">
        <v>4</v>
      </c>
      <c r="D56" s="14">
        <f t="shared" si="8"/>
        <v>14</v>
      </c>
      <c r="E56" s="14">
        <v>0</v>
      </c>
      <c r="F56" s="14">
        <v>0</v>
      </c>
      <c r="G56" s="14">
        <f t="shared" si="11"/>
        <v>0</v>
      </c>
      <c r="H56" s="14">
        <v>0</v>
      </c>
      <c r="I56" s="14">
        <v>0</v>
      </c>
      <c r="J56" s="14">
        <f t="shared" si="12"/>
        <v>0</v>
      </c>
      <c r="K56" s="14">
        <f t="shared" si="9"/>
        <v>10</v>
      </c>
      <c r="L56" s="14">
        <f t="shared" si="9"/>
        <v>4</v>
      </c>
      <c r="M56" s="14">
        <f t="shared" si="10"/>
        <v>14</v>
      </c>
      <c r="N56" s="15" t="s">
        <v>51</v>
      </c>
    </row>
    <row r="57" spans="1:14" ht="23.25" customHeight="1" thickBot="1" x14ac:dyDescent="0.25">
      <c r="A57" s="16" t="s">
        <v>61</v>
      </c>
      <c r="B57" s="17">
        <f>SUM(B47:B56)</f>
        <v>682</v>
      </c>
      <c r="C57" s="17">
        <f>SUM(C47:C56)</f>
        <v>234</v>
      </c>
      <c r="D57" s="17">
        <f>SUM(D47:D56)</f>
        <v>916</v>
      </c>
      <c r="E57" s="17">
        <f>SUM(E47:E56)</f>
        <v>16</v>
      </c>
      <c r="F57" s="17">
        <f>SUM(F47:F56)</f>
        <v>6</v>
      </c>
      <c r="G57" s="17">
        <f t="shared" si="11"/>
        <v>22</v>
      </c>
      <c r="H57" s="17">
        <f>SUM(H47:H56)</f>
        <v>48</v>
      </c>
      <c r="I57" s="17">
        <f>SUM(I47:I56)</f>
        <v>29</v>
      </c>
      <c r="J57" s="17">
        <f>SUM(J47:J56)</f>
        <v>77</v>
      </c>
      <c r="K57" s="17">
        <f t="shared" si="9"/>
        <v>746</v>
      </c>
      <c r="L57" s="17">
        <f t="shared" si="9"/>
        <v>269</v>
      </c>
      <c r="M57" s="17">
        <f t="shared" si="10"/>
        <v>1015</v>
      </c>
      <c r="N57" s="18" t="s">
        <v>62</v>
      </c>
    </row>
    <row r="58" spans="1:14" ht="23.25" customHeight="1" thickBot="1" x14ac:dyDescent="0.25">
      <c r="A58" s="19" t="s">
        <v>151</v>
      </c>
      <c r="B58" s="20">
        <f t="shared" ref="B58:M58" si="13">SUM(B57,B45)</f>
        <v>2416</v>
      </c>
      <c r="C58" s="20">
        <f t="shared" si="13"/>
        <v>1748</v>
      </c>
      <c r="D58" s="20">
        <f t="shared" si="13"/>
        <v>4164</v>
      </c>
      <c r="E58" s="20">
        <f t="shared" si="13"/>
        <v>237</v>
      </c>
      <c r="F58" s="20">
        <f t="shared" si="13"/>
        <v>222</v>
      </c>
      <c r="G58" s="20">
        <f t="shared" si="13"/>
        <v>459</v>
      </c>
      <c r="H58" s="20">
        <f t="shared" si="13"/>
        <v>142</v>
      </c>
      <c r="I58" s="20">
        <f t="shared" si="13"/>
        <v>104</v>
      </c>
      <c r="J58" s="20">
        <f t="shared" si="13"/>
        <v>246</v>
      </c>
      <c r="K58" s="20">
        <f t="shared" si="13"/>
        <v>2795</v>
      </c>
      <c r="L58" s="20">
        <f t="shared" si="13"/>
        <v>2074</v>
      </c>
      <c r="M58" s="20">
        <f t="shared" si="13"/>
        <v>4869</v>
      </c>
      <c r="N58" s="21" t="s">
        <v>63</v>
      </c>
    </row>
    <row r="59" spans="1:14" ht="15" thickTop="1" x14ac:dyDescent="0.2"/>
  </sheetData>
  <mergeCells count="22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A36:A39"/>
    <mergeCell ref="B36:D36"/>
    <mergeCell ref="E36:G36"/>
    <mergeCell ref="H36:J36"/>
    <mergeCell ref="K36:M36"/>
    <mergeCell ref="N36:N39"/>
    <mergeCell ref="B37:D37"/>
    <mergeCell ref="E37:G37"/>
    <mergeCell ref="H37:J37"/>
    <mergeCell ref="K37:M37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138"/>
  <sheetViews>
    <sheetView rightToLeft="1" view="pageBreakPreview" topLeftCell="A115" zoomScale="80" zoomScaleSheetLayoutView="80" workbookViewId="0">
      <selection sqref="A1:K1"/>
    </sheetView>
  </sheetViews>
  <sheetFormatPr defaultRowHeight="14.25" x14ac:dyDescent="0.2"/>
  <cols>
    <col min="1" max="1" width="28.125" customWidth="1"/>
    <col min="2" max="2" width="8.125" customWidth="1"/>
    <col min="3" max="4" width="9.5" customWidth="1"/>
    <col min="5" max="5" width="8" customWidth="1"/>
    <col min="6" max="6" width="8.625" customWidth="1"/>
    <col min="7" max="7" width="8.75" customWidth="1"/>
    <col min="8" max="8" width="10.25" customWidth="1"/>
    <col min="9" max="9" width="10.125" customWidth="1"/>
    <col min="10" max="10" width="9.625" customWidth="1"/>
    <col min="11" max="11" width="29.875" customWidth="1"/>
  </cols>
  <sheetData>
    <row r="1" spans="1:11" ht="29.25" customHeight="1" x14ac:dyDescent="0.2">
      <c r="A1" s="118" t="s">
        <v>616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.75" customHeight="1" x14ac:dyDescent="0.25">
      <c r="A2" s="114" t="s">
        <v>1708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9.5" customHeight="1" thickBot="1" x14ac:dyDescent="0.3">
      <c r="A3" s="4" t="s">
        <v>1610</v>
      </c>
      <c r="K3" s="38" t="s">
        <v>1744</v>
      </c>
    </row>
    <row r="4" spans="1:11" ht="15.7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8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9.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2.5" customHeight="1" x14ac:dyDescent="0.25">
      <c r="A8" s="13" t="s">
        <v>13</v>
      </c>
      <c r="B8" s="41"/>
      <c r="C8" s="41"/>
      <c r="D8" s="41"/>
      <c r="E8" s="41"/>
      <c r="F8" s="41"/>
      <c r="G8" s="41"/>
      <c r="H8" s="41"/>
      <c r="I8" s="41"/>
      <c r="J8" s="41"/>
      <c r="K8" s="15" t="s">
        <v>14</v>
      </c>
    </row>
    <row r="9" spans="1:11" ht="22.5" customHeight="1" x14ac:dyDescent="0.25">
      <c r="A9" s="13" t="s">
        <v>15</v>
      </c>
      <c r="B9" s="41">
        <v>326</v>
      </c>
      <c r="C9" s="41">
        <v>443</v>
      </c>
      <c r="D9" s="41">
        <f>SUM(B9:C9)</f>
        <v>769</v>
      </c>
      <c r="E9" s="41">
        <v>0</v>
      </c>
      <c r="F9" s="41">
        <v>0</v>
      </c>
      <c r="G9" s="41">
        <f>SUM(E9:F9)</f>
        <v>0</v>
      </c>
      <c r="H9" s="41">
        <f>SUM(B9,E9)</f>
        <v>326</v>
      </c>
      <c r="I9" s="41">
        <f>SUM(C9,F9)</f>
        <v>443</v>
      </c>
      <c r="J9" s="41">
        <f>SUM(H9:I9)</f>
        <v>769</v>
      </c>
      <c r="K9" s="15" t="s">
        <v>16</v>
      </c>
    </row>
    <row r="10" spans="1:11" ht="22.5" customHeight="1" x14ac:dyDescent="0.25">
      <c r="A10" s="13" t="s">
        <v>102</v>
      </c>
      <c r="B10" s="41">
        <v>240</v>
      </c>
      <c r="C10" s="41">
        <v>320</v>
      </c>
      <c r="D10" s="41">
        <f>SUM(B10:C10)</f>
        <v>560</v>
      </c>
      <c r="E10" s="41">
        <v>0</v>
      </c>
      <c r="F10" s="41">
        <v>0</v>
      </c>
      <c r="G10" s="41">
        <f t="shared" ref="G10:G23" si="0">SUM(E10:F10)</f>
        <v>0</v>
      </c>
      <c r="H10" s="41">
        <f t="shared" ref="H10:I23" si="1">SUM(B10,E10)</f>
        <v>240</v>
      </c>
      <c r="I10" s="41">
        <f t="shared" si="1"/>
        <v>320</v>
      </c>
      <c r="J10" s="41">
        <f t="shared" ref="J10:J23" si="2">SUM(H10:I10)</f>
        <v>560</v>
      </c>
      <c r="K10" s="15" t="s">
        <v>19</v>
      </c>
    </row>
    <row r="11" spans="1:11" ht="22.5" customHeight="1" x14ac:dyDescent="0.25">
      <c r="A11" s="13" t="s">
        <v>20</v>
      </c>
      <c r="B11" s="41">
        <v>286</v>
      </c>
      <c r="C11" s="41">
        <v>510</v>
      </c>
      <c r="D11" s="41">
        <f t="shared" ref="D11:D23" si="3">SUM(B11:C11)</f>
        <v>796</v>
      </c>
      <c r="E11" s="41">
        <v>0</v>
      </c>
      <c r="F11" s="41">
        <v>0</v>
      </c>
      <c r="G11" s="41">
        <f t="shared" si="0"/>
        <v>0</v>
      </c>
      <c r="H11" s="41">
        <f t="shared" si="1"/>
        <v>286</v>
      </c>
      <c r="I11" s="41">
        <f t="shared" si="1"/>
        <v>510</v>
      </c>
      <c r="J11" s="41">
        <f t="shared" si="2"/>
        <v>796</v>
      </c>
      <c r="K11" s="15" t="s">
        <v>372</v>
      </c>
    </row>
    <row r="12" spans="1:11" ht="22.5" customHeight="1" x14ac:dyDescent="0.25">
      <c r="A12" s="13" t="s">
        <v>22</v>
      </c>
      <c r="B12" s="41">
        <v>125</v>
      </c>
      <c r="C12" s="41">
        <v>425</v>
      </c>
      <c r="D12" s="41">
        <f t="shared" si="3"/>
        <v>550</v>
      </c>
      <c r="E12" s="41">
        <v>0</v>
      </c>
      <c r="F12" s="41">
        <v>0</v>
      </c>
      <c r="G12" s="41">
        <f t="shared" si="0"/>
        <v>0</v>
      </c>
      <c r="H12" s="41">
        <f t="shared" si="1"/>
        <v>125</v>
      </c>
      <c r="I12" s="41">
        <f t="shared" si="1"/>
        <v>425</v>
      </c>
      <c r="J12" s="41">
        <f t="shared" si="2"/>
        <v>550</v>
      </c>
      <c r="K12" s="15" t="s">
        <v>23</v>
      </c>
    </row>
    <row r="13" spans="1:11" ht="22.5" customHeight="1" x14ac:dyDescent="0.25">
      <c r="A13" s="13" t="s">
        <v>24</v>
      </c>
      <c r="B13" s="41">
        <v>705</v>
      </c>
      <c r="C13" s="41">
        <v>822</v>
      </c>
      <c r="D13" s="41">
        <f t="shared" si="3"/>
        <v>1527</v>
      </c>
      <c r="E13" s="41">
        <v>0</v>
      </c>
      <c r="F13" s="41">
        <v>1</v>
      </c>
      <c r="G13" s="41">
        <f t="shared" si="0"/>
        <v>1</v>
      </c>
      <c r="H13" s="41">
        <f t="shared" si="1"/>
        <v>705</v>
      </c>
      <c r="I13" s="41">
        <f t="shared" si="1"/>
        <v>823</v>
      </c>
      <c r="J13" s="41">
        <f t="shared" si="2"/>
        <v>1528</v>
      </c>
      <c r="K13" s="15" t="s">
        <v>25</v>
      </c>
    </row>
    <row r="14" spans="1:11" ht="22.5" customHeight="1" x14ac:dyDescent="0.25">
      <c r="A14" s="13" t="s">
        <v>584</v>
      </c>
      <c r="B14" s="41">
        <v>143</v>
      </c>
      <c r="C14" s="41">
        <v>187</v>
      </c>
      <c r="D14" s="41">
        <f t="shared" si="3"/>
        <v>330</v>
      </c>
      <c r="E14" s="41">
        <v>0</v>
      </c>
      <c r="F14" s="41">
        <v>0</v>
      </c>
      <c r="G14" s="41">
        <f t="shared" si="0"/>
        <v>0</v>
      </c>
      <c r="H14" s="41">
        <f t="shared" si="1"/>
        <v>143</v>
      </c>
      <c r="I14" s="41">
        <f t="shared" si="1"/>
        <v>187</v>
      </c>
      <c r="J14" s="41">
        <f t="shared" si="2"/>
        <v>330</v>
      </c>
      <c r="K14" s="15" t="s">
        <v>585</v>
      </c>
    </row>
    <row r="15" spans="1:11" ht="22.5" customHeight="1" x14ac:dyDescent="0.25">
      <c r="A15" s="13" t="s">
        <v>28</v>
      </c>
      <c r="B15" s="41">
        <v>482</v>
      </c>
      <c r="C15" s="41">
        <v>383</v>
      </c>
      <c r="D15" s="41">
        <f t="shared" si="3"/>
        <v>865</v>
      </c>
      <c r="E15" s="41">
        <v>0</v>
      </c>
      <c r="F15" s="41">
        <v>0</v>
      </c>
      <c r="G15" s="41">
        <f t="shared" si="0"/>
        <v>0</v>
      </c>
      <c r="H15" s="41">
        <f t="shared" si="1"/>
        <v>482</v>
      </c>
      <c r="I15" s="41">
        <f t="shared" si="1"/>
        <v>383</v>
      </c>
      <c r="J15" s="41">
        <f t="shared" si="2"/>
        <v>865</v>
      </c>
      <c r="K15" s="15" t="s">
        <v>29</v>
      </c>
    </row>
    <row r="16" spans="1:11" ht="22.5" customHeight="1" x14ac:dyDescent="0.25">
      <c r="A16" s="13" t="s">
        <v>30</v>
      </c>
      <c r="B16" s="41">
        <v>127</v>
      </c>
      <c r="C16" s="41">
        <v>65</v>
      </c>
      <c r="D16" s="41">
        <f t="shared" si="3"/>
        <v>192</v>
      </c>
      <c r="E16" s="41">
        <v>0</v>
      </c>
      <c r="F16" s="41">
        <v>0</v>
      </c>
      <c r="G16" s="41">
        <f t="shared" si="0"/>
        <v>0</v>
      </c>
      <c r="H16" s="41">
        <f t="shared" si="1"/>
        <v>127</v>
      </c>
      <c r="I16" s="41">
        <f t="shared" si="1"/>
        <v>65</v>
      </c>
      <c r="J16" s="41">
        <f t="shared" si="2"/>
        <v>192</v>
      </c>
      <c r="K16" s="15" t="s">
        <v>31</v>
      </c>
    </row>
    <row r="17" spans="1:11" ht="22.5" customHeight="1" x14ac:dyDescent="0.25">
      <c r="A17" s="13" t="s">
        <v>32</v>
      </c>
      <c r="B17" s="41">
        <v>479</v>
      </c>
      <c r="C17" s="41">
        <v>611</v>
      </c>
      <c r="D17" s="41">
        <f t="shared" si="3"/>
        <v>1090</v>
      </c>
      <c r="E17" s="41">
        <v>0</v>
      </c>
      <c r="F17" s="41">
        <v>0</v>
      </c>
      <c r="G17" s="41">
        <f t="shared" si="0"/>
        <v>0</v>
      </c>
      <c r="H17" s="41">
        <f t="shared" si="1"/>
        <v>479</v>
      </c>
      <c r="I17" s="41">
        <f t="shared" si="1"/>
        <v>611</v>
      </c>
      <c r="J17" s="41">
        <f t="shared" si="2"/>
        <v>1090</v>
      </c>
      <c r="K17" s="15" t="s">
        <v>586</v>
      </c>
    </row>
    <row r="18" spans="1:11" ht="22.5" customHeight="1" x14ac:dyDescent="0.25">
      <c r="A18" s="13" t="s">
        <v>453</v>
      </c>
      <c r="B18" s="41">
        <v>222</v>
      </c>
      <c r="C18" s="41">
        <v>307</v>
      </c>
      <c r="D18" s="41">
        <f t="shared" si="3"/>
        <v>529</v>
      </c>
      <c r="E18" s="41">
        <v>0</v>
      </c>
      <c r="F18" s="41"/>
      <c r="G18" s="41">
        <f t="shared" si="0"/>
        <v>0</v>
      </c>
      <c r="H18" s="41">
        <f t="shared" si="1"/>
        <v>222</v>
      </c>
      <c r="I18" s="41">
        <f t="shared" si="1"/>
        <v>307</v>
      </c>
      <c r="J18" s="41">
        <f t="shared" si="2"/>
        <v>529</v>
      </c>
      <c r="K18" s="15" t="s">
        <v>617</v>
      </c>
    </row>
    <row r="19" spans="1:11" ht="22.5" customHeight="1" x14ac:dyDescent="0.25">
      <c r="A19" s="13" t="s">
        <v>36</v>
      </c>
      <c r="B19" s="41">
        <v>1408</v>
      </c>
      <c r="C19" s="41">
        <v>681</v>
      </c>
      <c r="D19" s="41">
        <f t="shared" si="3"/>
        <v>2089</v>
      </c>
      <c r="E19" s="41">
        <v>0</v>
      </c>
      <c r="F19" s="41">
        <v>0</v>
      </c>
      <c r="G19" s="41">
        <f t="shared" si="0"/>
        <v>0</v>
      </c>
      <c r="H19" s="41">
        <f t="shared" si="1"/>
        <v>1408</v>
      </c>
      <c r="I19" s="41">
        <f t="shared" si="1"/>
        <v>681</v>
      </c>
      <c r="J19" s="41">
        <f t="shared" si="2"/>
        <v>2089</v>
      </c>
      <c r="K19" s="15" t="s">
        <v>37</v>
      </c>
    </row>
    <row r="20" spans="1:11" ht="22.5" customHeight="1" x14ac:dyDescent="0.25">
      <c r="A20" s="13" t="s">
        <v>375</v>
      </c>
      <c r="B20" s="41">
        <v>475</v>
      </c>
      <c r="C20" s="41">
        <v>1040</v>
      </c>
      <c r="D20" s="41">
        <f t="shared" si="3"/>
        <v>1515</v>
      </c>
      <c r="E20" s="41">
        <v>0</v>
      </c>
      <c r="F20" s="41">
        <v>0</v>
      </c>
      <c r="G20" s="41">
        <f t="shared" si="0"/>
        <v>0</v>
      </c>
      <c r="H20" s="41">
        <f t="shared" si="1"/>
        <v>475</v>
      </c>
      <c r="I20" s="41">
        <f t="shared" si="1"/>
        <v>1040</v>
      </c>
      <c r="J20" s="41">
        <f t="shared" si="2"/>
        <v>1515</v>
      </c>
      <c r="K20" s="15" t="s">
        <v>376</v>
      </c>
    </row>
    <row r="21" spans="1:11" ht="22.5" customHeight="1" x14ac:dyDescent="0.25">
      <c r="A21" s="13" t="s">
        <v>133</v>
      </c>
      <c r="B21" s="41">
        <v>0</v>
      </c>
      <c r="C21" s="41">
        <v>2681</v>
      </c>
      <c r="D21" s="41">
        <f t="shared" si="3"/>
        <v>2681</v>
      </c>
      <c r="E21" s="41">
        <v>0</v>
      </c>
      <c r="F21" s="41">
        <v>0</v>
      </c>
      <c r="G21" s="41">
        <f t="shared" si="0"/>
        <v>0</v>
      </c>
      <c r="H21" s="41">
        <f t="shared" si="1"/>
        <v>0</v>
      </c>
      <c r="I21" s="41">
        <f t="shared" si="1"/>
        <v>2681</v>
      </c>
      <c r="J21" s="41">
        <f t="shared" si="2"/>
        <v>2681</v>
      </c>
      <c r="K21" s="15" t="s">
        <v>66</v>
      </c>
    </row>
    <row r="22" spans="1:11" ht="22.5" customHeight="1" x14ac:dyDescent="0.25">
      <c r="A22" s="13" t="s">
        <v>377</v>
      </c>
      <c r="B22" s="41">
        <v>833</v>
      </c>
      <c r="C22" s="41">
        <v>790</v>
      </c>
      <c r="D22" s="41">
        <f t="shared" si="3"/>
        <v>1623</v>
      </c>
      <c r="E22" s="41">
        <v>0</v>
      </c>
      <c r="F22" s="41">
        <v>0</v>
      </c>
      <c r="G22" s="41">
        <f t="shared" si="0"/>
        <v>0</v>
      </c>
      <c r="H22" s="41">
        <f t="shared" si="1"/>
        <v>833</v>
      </c>
      <c r="I22" s="41">
        <f t="shared" si="1"/>
        <v>790</v>
      </c>
      <c r="J22" s="41">
        <f t="shared" si="2"/>
        <v>1623</v>
      </c>
      <c r="K22" s="15" t="s">
        <v>378</v>
      </c>
    </row>
    <row r="23" spans="1:11" ht="22.5" customHeight="1" thickBot="1" x14ac:dyDescent="0.3">
      <c r="A23" s="22" t="s">
        <v>108</v>
      </c>
      <c r="B23" s="48">
        <v>267</v>
      </c>
      <c r="C23" s="48">
        <v>56</v>
      </c>
      <c r="D23" s="48">
        <f t="shared" si="3"/>
        <v>323</v>
      </c>
      <c r="E23" s="48">
        <v>0</v>
      </c>
      <c r="F23" s="48">
        <v>0</v>
      </c>
      <c r="G23" s="48">
        <f t="shared" si="0"/>
        <v>0</v>
      </c>
      <c r="H23" s="48">
        <f t="shared" si="1"/>
        <v>267</v>
      </c>
      <c r="I23" s="48">
        <f t="shared" si="1"/>
        <v>56</v>
      </c>
      <c r="J23" s="48">
        <f t="shared" si="2"/>
        <v>323</v>
      </c>
      <c r="K23" s="24" t="s">
        <v>590</v>
      </c>
    </row>
    <row r="24" spans="1:11" ht="15" thickTop="1" x14ac:dyDescent="0.2"/>
    <row r="28" spans="1:11" s="87" customFormat="1" x14ac:dyDescent="0.2"/>
    <row r="29" spans="1:11" s="87" customFormat="1" x14ac:dyDescent="0.2"/>
    <row r="30" spans="1:11" s="87" customFormat="1" x14ac:dyDescent="0.2"/>
    <row r="31" spans="1:11" s="87" customFormat="1" x14ac:dyDescent="0.2"/>
    <row r="32" spans="1:11" s="87" customFormat="1" x14ac:dyDescent="0.2"/>
    <row r="33" spans="1:11" s="87" customFormat="1" x14ac:dyDescent="0.2"/>
    <row r="34" spans="1:11" s="87" customFormat="1" x14ac:dyDescent="0.2"/>
    <row r="35" spans="1:11" s="87" customFormat="1" x14ac:dyDescent="0.2"/>
    <row r="36" spans="1:11" s="87" customFormat="1" x14ac:dyDescent="0.2"/>
    <row r="37" spans="1:11" s="87" customFormat="1" x14ac:dyDescent="0.2"/>
    <row r="38" spans="1:11" s="92" customFormat="1" x14ac:dyDescent="0.2"/>
    <row r="39" spans="1:11" ht="28.5" customHeight="1" thickBot="1" x14ac:dyDescent="0.3">
      <c r="A39" s="4" t="s">
        <v>1745</v>
      </c>
      <c r="K39" s="36" t="s">
        <v>1611</v>
      </c>
    </row>
    <row r="40" spans="1:11" ht="20.25" customHeight="1" thickTop="1" x14ac:dyDescent="0.25">
      <c r="A40" s="111" t="s">
        <v>0</v>
      </c>
      <c r="B40" s="110" t="s">
        <v>1</v>
      </c>
      <c r="C40" s="110"/>
      <c r="D40" s="110"/>
      <c r="E40" s="110" t="s">
        <v>2</v>
      </c>
      <c r="F40" s="110"/>
      <c r="G40" s="110"/>
      <c r="H40" s="110" t="s">
        <v>3</v>
      </c>
      <c r="I40" s="110"/>
      <c r="J40" s="110"/>
      <c r="K40" s="111" t="s">
        <v>4</v>
      </c>
    </row>
    <row r="41" spans="1:11" ht="20.25" customHeight="1" x14ac:dyDescent="0.25">
      <c r="A41" s="112"/>
      <c r="B41" s="109" t="s">
        <v>5</v>
      </c>
      <c r="C41" s="109"/>
      <c r="D41" s="109"/>
      <c r="E41" s="109" t="s">
        <v>6</v>
      </c>
      <c r="F41" s="109"/>
      <c r="G41" s="109"/>
      <c r="H41" s="109" t="s">
        <v>7</v>
      </c>
      <c r="I41" s="109"/>
      <c r="J41" s="109"/>
      <c r="K41" s="112"/>
    </row>
    <row r="42" spans="1:11" ht="20.25" customHeight="1" x14ac:dyDescent="0.25">
      <c r="A42" s="112"/>
      <c r="B42" s="31" t="s">
        <v>8</v>
      </c>
      <c r="C42" s="31" t="s">
        <v>67</v>
      </c>
      <c r="D42" s="31" t="s">
        <v>10</v>
      </c>
      <c r="E42" s="31" t="s">
        <v>8</v>
      </c>
      <c r="F42" s="31" t="s">
        <v>67</v>
      </c>
      <c r="G42" s="31" t="s">
        <v>10</v>
      </c>
      <c r="H42" s="31" t="s">
        <v>8</v>
      </c>
      <c r="I42" s="31" t="s">
        <v>67</v>
      </c>
      <c r="J42" s="31" t="s">
        <v>10</v>
      </c>
      <c r="K42" s="112"/>
    </row>
    <row r="43" spans="1:11" ht="20.25" customHeight="1" thickBot="1" x14ac:dyDescent="0.3">
      <c r="A43" s="113"/>
      <c r="B43" s="6" t="s">
        <v>11</v>
      </c>
      <c r="C43" s="6" t="s">
        <v>12</v>
      </c>
      <c r="D43" s="6" t="s">
        <v>7</v>
      </c>
      <c r="E43" s="6" t="s">
        <v>11</v>
      </c>
      <c r="F43" s="6" t="s">
        <v>12</v>
      </c>
      <c r="G43" s="6" t="s">
        <v>7</v>
      </c>
      <c r="H43" s="6" t="s">
        <v>11</v>
      </c>
      <c r="I43" s="6" t="s">
        <v>12</v>
      </c>
      <c r="J43" s="6" t="s">
        <v>7</v>
      </c>
      <c r="K43" s="113"/>
    </row>
    <row r="44" spans="1:11" ht="20.25" customHeight="1" x14ac:dyDescent="0.25">
      <c r="A44" s="13" t="s">
        <v>43</v>
      </c>
      <c r="B44" s="41">
        <v>1135</v>
      </c>
      <c r="C44" s="41">
        <v>1234</v>
      </c>
      <c r="D44" s="41">
        <f t="shared" ref="D44:D49" si="4">SUM(B44:C44)</f>
        <v>2369</v>
      </c>
      <c r="E44" s="41">
        <v>0</v>
      </c>
      <c r="F44" s="41">
        <v>0</v>
      </c>
      <c r="G44" s="41">
        <f>SUM(E44:F44)</f>
        <v>0</v>
      </c>
      <c r="H44" s="41">
        <f>SUM(B44,E44)</f>
        <v>1135</v>
      </c>
      <c r="I44" s="41">
        <f>SUM(C44,F44)</f>
        <v>1234</v>
      </c>
      <c r="J44" s="41">
        <f>SUM(G44,D44)</f>
        <v>2369</v>
      </c>
      <c r="K44" s="15" t="s">
        <v>552</v>
      </c>
    </row>
    <row r="45" spans="1:11" ht="20.25" customHeight="1" x14ac:dyDescent="0.25">
      <c r="A45" s="13" t="s">
        <v>599</v>
      </c>
      <c r="B45" s="41">
        <v>37</v>
      </c>
      <c r="C45" s="41">
        <v>85</v>
      </c>
      <c r="D45" s="41">
        <f t="shared" si="4"/>
        <v>122</v>
      </c>
      <c r="E45" s="41">
        <v>0</v>
      </c>
      <c r="F45" s="41">
        <v>0</v>
      </c>
      <c r="G45" s="41">
        <f>SUM(E45:F45)</f>
        <v>0</v>
      </c>
      <c r="H45" s="41">
        <f t="shared" ref="H45:I49" si="5">SUM(B45,E45)</f>
        <v>37</v>
      </c>
      <c r="I45" s="41">
        <f t="shared" si="5"/>
        <v>85</v>
      </c>
      <c r="J45" s="41">
        <f>SUM(G45,D45)</f>
        <v>122</v>
      </c>
      <c r="K45" s="15" t="s">
        <v>45</v>
      </c>
    </row>
    <row r="46" spans="1:11" ht="20.25" customHeight="1" x14ac:dyDescent="0.25">
      <c r="A46" s="13" t="s">
        <v>591</v>
      </c>
      <c r="B46" s="41">
        <v>276</v>
      </c>
      <c r="C46" s="41">
        <v>107</v>
      </c>
      <c r="D46" s="41">
        <f t="shared" si="4"/>
        <v>383</v>
      </c>
      <c r="E46" s="41">
        <v>0</v>
      </c>
      <c r="F46" s="41">
        <v>0</v>
      </c>
      <c r="G46" s="41">
        <f t="shared" ref="G46:G62" si="6">SUM(E46:F46)</f>
        <v>0</v>
      </c>
      <c r="H46" s="41">
        <f t="shared" si="5"/>
        <v>276</v>
      </c>
      <c r="I46" s="41">
        <f t="shared" si="5"/>
        <v>107</v>
      </c>
      <c r="J46" s="41">
        <f t="shared" ref="J46:J62" si="7">SUM(G46,D46)</f>
        <v>383</v>
      </c>
      <c r="K46" s="15" t="s">
        <v>592</v>
      </c>
    </row>
    <row r="47" spans="1:11" ht="20.25" customHeight="1" x14ac:dyDescent="0.25">
      <c r="A47" s="13" t="s">
        <v>48</v>
      </c>
      <c r="B47" s="41">
        <v>447</v>
      </c>
      <c r="C47" s="41">
        <v>354</v>
      </c>
      <c r="D47" s="41">
        <f t="shared" si="4"/>
        <v>801</v>
      </c>
      <c r="E47" s="41">
        <v>0</v>
      </c>
      <c r="F47" s="41">
        <v>0</v>
      </c>
      <c r="G47" s="41">
        <f t="shared" si="6"/>
        <v>0</v>
      </c>
      <c r="H47" s="41">
        <f t="shared" si="5"/>
        <v>447</v>
      </c>
      <c r="I47" s="41">
        <f t="shared" si="5"/>
        <v>354</v>
      </c>
      <c r="J47" s="41">
        <f t="shared" si="7"/>
        <v>801</v>
      </c>
      <c r="K47" s="15" t="s">
        <v>49</v>
      </c>
    </row>
    <row r="48" spans="1:11" ht="20.25" customHeight="1" x14ac:dyDescent="0.25">
      <c r="A48" s="13" t="s">
        <v>50</v>
      </c>
      <c r="B48" s="41">
        <v>308</v>
      </c>
      <c r="C48" s="41">
        <v>174</v>
      </c>
      <c r="D48" s="41">
        <f t="shared" si="4"/>
        <v>482</v>
      </c>
      <c r="E48" s="41">
        <v>0</v>
      </c>
      <c r="F48" s="41">
        <v>0</v>
      </c>
      <c r="G48" s="41">
        <f t="shared" si="6"/>
        <v>0</v>
      </c>
      <c r="H48" s="41">
        <f t="shared" si="5"/>
        <v>308</v>
      </c>
      <c r="I48" s="41">
        <f t="shared" si="5"/>
        <v>174</v>
      </c>
      <c r="J48" s="41">
        <f t="shared" si="7"/>
        <v>482</v>
      </c>
      <c r="K48" s="15" t="s">
        <v>51</v>
      </c>
    </row>
    <row r="49" spans="1:11" ht="20.25" customHeight="1" x14ac:dyDescent="0.25">
      <c r="A49" s="13" t="s">
        <v>593</v>
      </c>
      <c r="B49" s="41">
        <v>467</v>
      </c>
      <c r="C49" s="41">
        <v>777</v>
      </c>
      <c r="D49" s="41">
        <f t="shared" si="4"/>
        <v>1244</v>
      </c>
      <c r="E49" s="41">
        <v>0</v>
      </c>
      <c r="F49" s="41">
        <v>0</v>
      </c>
      <c r="G49" s="41">
        <f t="shared" si="6"/>
        <v>0</v>
      </c>
      <c r="H49" s="41">
        <f t="shared" si="5"/>
        <v>467</v>
      </c>
      <c r="I49" s="41">
        <f t="shared" si="5"/>
        <v>777</v>
      </c>
      <c r="J49" s="41">
        <f t="shared" si="7"/>
        <v>1244</v>
      </c>
      <c r="K49" s="15" t="s">
        <v>594</v>
      </c>
    </row>
    <row r="50" spans="1:11" ht="20.25" customHeight="1" x14ac:dyDescent="0.25">
      <c r="A50" s="13" t="s">
        <v>56</v>
      </c>
      <c r="B50" s="41">
        <f>SUM(B9:B23,B44:B49)</f>
        <v>8788</v>
      </c>
      <c r="C50" s="41">
        <f>SUM(C9:C23,C44:C49)</f>
        <v>12052</v>
      </c>
      <c r="D50" s="41">
        <f>SUM(D9:D23,D44:D49)</f>
        <v>20840</v>
      </c>
      <c r="E50" s="41">
        <f>SUM(E9:E23,E44:E49)</f>
        <v>0</v>
      </c>
      <c r="F50" s="41">
        <f>SUM(F9:F23,F44:F49)</f>
        <v>1</v>
      </c>
      <c r="G50" s="41">
        <f t="shared" si="6"/>
        <v>1</v>
      </c>
      <c r="H50" s="41">
        <f>SUM(H9:H23,H44:H49)</f>
        <v>8788</v>
      </c>
      <c r="I50" s="41">
        <f>SUM(I9:I23,I44:I49)</f>
        <v>12053</v>
      </c>
      <c r="J50" s="41">
        <f t="shared" si="7"/>
        <v>20841</v>
      </c>
      <c r="K50" s="15" t="s">
        <v>379</v>
      </c>
    </row>
    <row r="51" spans="1:11" ht="20.25" customHeight="1" x14ac:dyDescent="0.25">
      <c r="A51" s="13" t="s">
        <v>58</v>
      </c>
      <c r="B51" s="41"/>
      <c r="C51" s="41"/>
      <c r="D51" s="41"/>
      <c r="E51" s="41"/>
      <c r="F51" s="41"/>
      <c r="G51" s="41"/>
      <c r="H51" s="41"/>
      <c r="I51" s="41"/>
      <c r="J51" s="41"/>
      <c r="K51" s="15" t="s">
        <v>618</v>
      </c>
    </row>
    <row r="52" spans="1:11" ht="20.25" customHeight="1" x14ac:dyDescent="0.25">
      <c r="A52" s="13" t="s">
        <v>619</v>
      </c>
      <c r="B52" s="41">
        <v>332</v>
      </c>
      <c r="C52" s="41">
        <v>147</v>
      </c>
      <c r="D52" s="41">
        <f>SUM(B52:C52)</f>
        <v>479</v>
      </c>
      <c r="E52" s="41">
        <v>0</v>
      </c>
      <c r="F52" s="41">
        <v>0</v>
      </c>
      <c r="G52" s="41">
        <f t="shared" si="6"/>
        <v>0</v>
      </c>
      <c r="H52" s="41">
        <f>SUM(B52,E52)</f>
        <v>332</v>
      </c>
      <c r="I52" s="41">
        <f>SUM(C52,F52)</f>
        <v>147</v>
      </c>
      <c r="J52" s="41">
        <f t="shared" si="7"/>
        <v>479</v>
      </c>
      <c r="K52" s="15" t="s">
        <v>23</v>
      </c>
    </row>
    <row r="53" spans="1:11" ht="20.25" customHeight="1" x14ac:dyDescent="0.25">
      <c r="A53" s="13" t="s">
        <v>24</v>
      </c>
      <c r="B53" s="41">
        <v>169</v>
      </c>
      <c r="C53" s="41">
        <v>36</v>
      </c>
      <c r="D53" s="41">
        <f t="shared" ref="D53:D61" si="8">SUM(B53:C53)</f>
        <v>205</v>
      </c>
      <c r="E53" s="41">
        <v>0</v>
      </c>
      <c r="F53" s="41">
        <v>0</v>
      </c>
      <c r="G53" s="41">
        <f t="shared" si="6"/>
        <v>0</v>
      </c>
      <c r="H53" s="41">
        <f t="shared" ref="H53:I62" si="9">SUM(B53,E53)</f>
        <v>169</v>
      </c>
      <c r="I53" s="41">
        <f t="shared" si="9"/>
        <v>36</v>
      </c>
      <c r="J53" s="41">
        <f t="shared" si="7"/>
        <v>205</v>
      </c>
      <c r="K53" s="15" t="s">
        <v>25</v>
      </c>
    </row>
    <row r="54" spans="1:11" ht="20.25" customHeight="1" x14ac:dyDescent="0.25">
      <c r="A54" s="13" t="s">
        <v>32</v>
      </c>
      <c r="B54" s="41">
        <v>393</v>
      </c>
      <c r="C54" s="41">
        <v>272</v>
      </c>
      <c r="D54" s="41">
        <f t="shared" si="8"/>
        <v>665</v>
      </c>
      <c r="E54" s="41">
        <v>0</v>
      </c>
      <c r="F54" s="41">
        <v>0</v>
      </c>
      <c r="G54" s="41">
        <f t="shared" si="6"/>
        <v>0</v>
      </c>
      <c r="H54" s="41">
        <f t="shared" si="9"/>
        <v>393</v>
      </c>
      <c r="I54" s="41">
        <f t="shared" si="9"/>
        <v>272</v>
      </c>
      <c r="J54" s="41">
        <f t="shared" si="7"/>
        <v>665</v>
      </c>
      <c r="K54" s="15" t="s">
        <v>25</v>
      </c>
    </row>
    <row r="55" spans="1:11" ht="20.25" customHeight="1" x14ac:dyDescent="0.25">
      <c r="A55" s="13" t="s">
        <v>453</v>
      </c>
      <c r="B55" s="41">
        <v>72</v>
      </c>
      <c r="C55" s="41">
        <v>25</v>
      </c>
      <c r="D55" s="41">
        <f t="shared" si="8"/>
        <v>97</v>
      </c>
      <c r="E55" s="41">
        <v>0</v>
      </c>
      <c r="F55" s="41">
        <v>0</v>
      </c>
      <c r="G55" s="41">
        <f t="shared" si="6"/>
        <v>0</v>
      </c>
      <c r="H55" s="41">
        <f t="shared" si="9"/>
        <v>72</v>
      </c>
      <c r="I55" s="41">
        <f t="shared" si="9"/>
        <v>25</v>
      </c>
      <c r="J55" s="41">
        <f t="shared" si="7"/>
        <v>97</v>
      </c>
      <c r="K55" s="15" t="s">
        <v>617</v>
      </c>
    </row>
    <row r="56" spans="1:11" ht="20.25" customHeight="1" x14ac:dyDescent="0.25">
      <c r="A56" s="13" t="s">
        <v>36</v>
      </c>
      <c r="B56" s="41">
        <v>677</v>
      </c>
      <c r="C56" s="41">
        <v>281</v>
      </c>
      <c r="D56" s="41">
        <f t="shared" si="8"/>
        <v>958</v>
      </c>
      <c r="E56" s="41">
        <v>0</v>
      </c>
      <c r="F56" s="41">
        <v>0</v>
      </c>
      <c r="G56" s="41">
        <f t="shared" si="6"/>
        <v>0</v>
      </c>
      <c r="H56" s="41">
        <f t="shared" si="9"/>
        <v>677</v>
      </c>
      <c r="I56" s="41">
        <f t="shared" si="9"/>
        <v>281</v>
      </c>
      <c r="J56" s="41">
        <f t="shared" si="7"/>
        <v>958</v>
      </c>
      <c r="K56" s="15" t="s">
        <v>37</v>
      </c>
    </row>
    <row r="57" spans="1:11" ht="20.25" customHeight="1" x14ac:dyDescent="0.25">
      <c r="A57" s="49" t="s">
        <v>133</v>
      </c>
      <c r="B57" s="50">
        <v>0</v>
      </c>
      <c r="C57" s="50">
        <v>188</v>
      </c>
      <c r="D57" s="50">
        <f t="shared" si="8"/>
        <v>188</v>
      </c>
      <c r="E57" s="50">
        <v>0</v>
      </c>
      <c r="F57" s="50">
        <v>0</v>
      </c>
      <c r="G57" s="50">
        <f t="shared" si="6"/>
        <v>0</v>
      </c>
      <c r="H57" s="50">
        <f t="shared" si="9"/>
        <v>0</v>
      </c>
      <c r="I57" s="50">
        <f t="shared" si="9"/>
        <v>188</v>
      </c>
      <c r="J57" s="50">
        <f t="shared" si="7"/>
        <v>188</v>
      </c>
      <c r="K57" s="51" t="s">
        <v>66</v>
      </c>
    </row>
    <row r="58" spans="1:11" ht="20.25" customHeight="1" x14ac:dyDescent="0.25">
      <c r="A58" s="13" t="s">
        <v>377</v>
      </c>
      <c r="B58" s="41">
        <v>0</v>
      </c>
      <c r="C58" s="41">
        <v>176</v>
      </c>
      <c r="D58" s="41">
        <f t="shared" si="8"/>
        <v>176</v>
      </c>
      <c r="E58" s="41">
        <v>0</v>
      </c>
      <c r="F58" s="41">
        <v>0</v>
      </c>
      <c r="G58" s="41">
        <f t="shared" si="6"/>
        <v>0</v>
      </c>
      <c r="H58" s="41">
        <f t="shared" si="9"/>
        <v>0</v>
      </c>
      <c r="I58" s="41">
        <f t="shared" si="9"/>
        <v>176</v>
      </c>
      <c r="J58" s="41">
        <f t="shared" si="7"/>
        <v>176</v>
      </c>
      <c r="K58" s="15" t="s">
        <v>378</v>
      </c>
    </row>
    <row r="59" spans="1:11" ht="20.25" customHeight="1" x14ac:dyDescent="0.25">
      <c r="A59" s="13" t="s">
        <v>43</v>
      </c>
      <c r="B59" s="41">
        <v>188</v>
      </c>
      <c r="C59" s="41">
        <v>265</v>
      </c>
      <c r="D59" s="41">
        <f t="shared" si="8"/>
        <v>453</v>
      </c>
      <c r="E59" s="41">
        <v>7</v>
      </c>
      <c r="F59" s="41">
        <v>0</v>
      </c>
      <c r="G59" s="41">
        <f t="shared" si="6"/>
        <v>7</v>
      </c>
      <c r="H59" s="41">
        <f t="shared" si="9"/>
        <v>195</v>
      </c>
      <c r="I59" s="41">
        <f t="shared" si="9"/>
        <v>265</v>
      </c>
      <c r="J59" s="41">
        <f t="shared" si="7"/>
        <v>460</v>
      </c>
      <c r="K59" s="15" t="s">
        <v>152</v>
      </c>
    </row>
    <row r="60" spans="1:11" ht="20.25" customHeight="1" x14ac:dyDescent="0.25">
      <c r="A60" s="13" t="s">
        <v>48</v>
      </c>
      <c r="B60" s="41">
        <v>562</v>
      </c>
      <c r="C60" s="41">
        <v>85</v>
      </c>
      <c r="D60" s="41">
        <f t="shared" si="8"/>
        <v>647</v>
      </c>
      <c r="E60" s="41">
        <v>0</v>
      </c>
      <c r="F60" s="41">
        <v>0</v>
      </c>
      <c r="G60" s="41">
        <f t="shared" si="6"/>
        <v>0</v>
      </c>
      <c r="H60" s="41">
        <f t="shared" si="9"/>
        <v>562</v>
      </c>
      <c r="I60" s="41">
        <f t="shared" si="9"/>
        <v>85</v>
      </c>
      <c r="J60" s="41">
        <f t="shared" si="7"/>
        <v>647</v>
      </c>
      <c r="K60" s="15" t="s">
        <v>49</v>
      </c>
    </row>
    <row r="61" spans="1:11" ht="20.25" customHeight="1" x14ac:dyDescent="0.25">
      <c r="A61" s="13" t="s">
        <v>50</v>
      </c>
      <c r="B61" s="41">
        <v>71</v>
      </c>
      <c r="C61" s="41">
        <v>18</v>
      </c>
      <c r="D61" s="41">
        <f t="shared" si="8"/>
        <v>89</v>
      </c>
      <c r="E61" s="41">
        <v>0</v>
      </c>
      <c r="F61" s="41">
        <v>0</v>
      </c>
      <c r="G61" s="41">
        <f t="shared" si="6"/>
        <v>0</v>
      </c>
      <c r="H61" s="41">
        <f t="shared" si="9"/>
        <v>71</v>
      </c>
      <c r="I61" s="41">
        <f t="shared" si="9"/>
        <v>18</v>
      </c>
      <c r="J61" s="41">
        <f t="shared" si="7"/>
        <v>89</v>
      </c>
      <c r="K61" s="15" t="s">
        <v>51</v>
      </c>
    </row>
    <row r="62" spans="1:11" ht="20.25" customHeight="1" thickBot="1" x14ac:dyDescent="0.3">
      <c r="A62" s="16" t="s">
        <v>61</v>
      </c>
      <c r="B62" s="42">
        <f>SUM(B52:B61)</f>
        <v>2464</v>
      </c>
      <c r="C62" s="42">
        <f>SUM(C52:C61)</f>
        <v>1493</v>
      </c>
      <c r="D62" s="42">
        <f>SUM(D52:D61)</f>
        <v>3957</v>
      </c>
      <c r="E62" s="42">
        <f>SUM(E52:E61)</f>
        <v>7</v>
      </c>
      <c r="F62" s="42">
        <f>SUM(F52:F61)</f>
        <v>0</v>
      </c>
      <c r="G62" s="42">
        <f t="shared" si="6"/>
        <v>7</v>
      </c>
      <c r="H62" s="42">
        <f t="shared" si="9"/>
        <v>2471</v>
      </c>
      <c r="I62" s="42">
        <f t="shared" si="9"/>
        <v>1493</v>
      </c>
      <c r="J62" s="42">
        <f t="shared" si="7"/>
        <v>3964</v>
      </c>
      <c r="K62" s="18" t="s">
        <v>62</v>
      </c>
    </row>
    <row r="63" spans="1:11" ht="20.25" customHeight="1" thickBot="1" x14ac:dyDescent="0.3">
      <c r="A63" s="19" t="s">
        <v>151</v>
      </c>
      <c r="B63" s="43">
        <f t="shared" ref="B63:J63" si="10">SUM(B50,B62)</f>
        <v>11252</v>
      </c>
      <c r="C63" s="43">
        <f t="shared" si="10"/>
        <v>13545</v>
      </c>
      <c r="D63" s="43">
        <f t="shared" si="10"/>
        <v>24797</v>
      </c>
      <c r="E63" s="43">
        <f t="shared" si="10"/>
        <v>7</v>
      </c>
      <c r="F63" s="43">
        <f t="shared" si="10"/>
        <v>1</v>
      </c>
      <c r="G63" s="43">
        <f t="shared" si="10"/>
        <v>8</v>
      </c>
      <c r="H63" s="43">
        <f t="shared" si="10"/>
        <v>11259</v>
      </c>
      <c r="I63" s="43">
        <f t="shared" si="10"/>
        <v>13546</v>
      </c>
      <c r="J63" s="43">
        <f t="shared" si="10"/>
        <v>24805</v>
      </c>
      <c r="K63" s="21" t="s">
        <v>63</v>
      </c>
    </row>
    <row r="64" spans="1:11" ht="17.25" customHeight="1" thickTop="1" x14ac:dyDescent="0.2"/>
    <row r="65" spans="1:11" ht="17.25" customHeight="1" x14ac:dyDescent="0.2"/>
    <row r="66" spans="1:11" s="87" customFormat="1" ht="17.25" customHeight="1" x14ac:dyDescent="0.2"/>
    <row r="67" spans="1:11" s="87" customFormat="1" ht="17.25" customHeight="1" x14ac:dyDescent="0.2"/>
    <row r="68" spans="1:11" s="87" customFormat="1" ht="17.25" customHeight="1" x14ac:dyDescent="0.2"/>
    <row r="69" spans="1:11" s="87" customFormat="1" ht="17.25" customHeight="1" x14ac:dyDescent="0.2"/>
    <row r="70" spans="1:11" s="87" customFormat="1" ht="17.25" customHeight="1" x14ac:dyDescent="0.2"/>
    <row r="71" spans="1:11" s="87" customFormat="1" ht="17.25" customHeight="1" x14ac:dyDescent="0.2"/>
    <row r="72" spans="1:11" s="87" customFormat="1" ht="17.25" customHeight="1" x14ac:dyDescent="0.2"/>
    <row r="73" spans="1:11" s="87" customFormat="1" ht="17.25" customHeight="1" x14ac:dyDescent="0.2"/>
    <row r="74" spans="1:11" s="87" customFormat="1" ht="17.25" customHeight="1" x14ac:dyDescent="0.2"/>
    <row r="75" spans="1:11" ht="17.25" customHeight="1" x14ac:dyDescent="0.2"/>
    <row r="76" spans="1:11" ht="17.25" customHeight="1" x14ac:dyDescent="0.2"/>
    <row r="77" spans="1:11" ht="24" customHeight="1" x14ac:dyDescent="0.2">
      <c r="A77" s="118" t="s">
        <v>620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</row>
    <row r="78" spans="1:11" ht="38.25" customHeight="1" x14ac:dyDescent="0.25">
      <c r="A78" s="114" t="s">
        <v>1707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ht="21" customHeight="1" thickBot="1" x14ac:dyDescent="0.3">
      <c r="A79" s="4" t="s">
        <v>1746</v>
      </c>
      <c r="K79" s="36" t="s">
        <v>1747</v>
      </c>
    </row>
    <row r="80" spans="1:11" ht="18" customHeight="1" thickTop="1" x14ac:dyDescent="0.25">
      <c r="A80" s="111" t="s">
        <v>0</v>
      </c>
      <c r="B80" s="110" t="s">
        <v>1</v>
      </c>
      <c r="C80" s="110"/>
      <c r="D80" s="110"/>
      <c r="E80" s="110" t="s">
        <v>2</v>
      </c>
      <c r="F80" s="110"/>
      <c r="G80" s="110"/>
      <c r="H80" s="110" t="s">
        <v>3</v>
      </c>
      <c r="I80" s="110"/>
      <c r="J80" s="110"/>
      <c r="K80" s="111" t="s">
        <v>4</v>
      </c>
    </row>
    <row r="81" spans="1:11" ht="16.5" customHeight="1" x14ac:dyDescent="0.25">
      <c r="A81" s="112"/>
      <c r="B81" s="109" t="s">
        <v>5</v>
      </c>
      <c r="C81" s="109"/>
      <c r="D81" s="109"/>
      <c r="E81" s="109" t="s">
        <v>6</v>
      </c>
      <c r="F81" s="109"/>
      <c r="G81" s="109"/>
      <c r="H81" s="109" t="s">
        <v>7</v>
      </c>
      <c r="I81" s="109"/>
      <c r="J81" s="109"/>
      <c r="K81" s="112"/>
    </row>
    <row r="82" spans="1:11" ht="18" customHeight="1" x14ac:dyDescent="0.25">
      <c r="A82" s="112"/>
      <c r="B82" s="31" t="s">
        <v>8</v>
      </c>
      <c r="C82" s="31" t="s">
        <v>67</v>
      </c>
      <c r="D82" s="31" t="s">
        <v>10</v>
      </c>
      <c r="E82" s="31" t="s">
        <v>8</v>
      </c>
      <c r="F82" s="31" t="s">
        <v>67</v>
      </c>
      <c r="G82" s="31" t="s">
        <v>10</v>
      </c>
      <c r="H82" s="31" t="s">
        <v>8</v>
      </c>
      <c r="I82" s="31" t="s">
        <v>67</v>
      </c>
      <c r="J82" s="31" t="s">
        <v>10</v>
      </c>
      <c r="K82" s="112"/>
    </row>
    <row r="83" spans="1:11" ht="17.25" customHeight="1" thickBot="1" x14ac:dyDescent="0.3">
      <c r="A83" s="113"/>
      <c r="B83" s="6" t="s">
        <v>11</v>
      </c>
      <c r="C83" s="6" t="s">
        <v>12</v>
      </c>
      <c r="D83" s="6" t="s">
        <v>7</v>
      </c>
      <c r="E83" s="6" t="s">
        <v>11</v>
      </c>
      <c r="F83" s="6" t="s">
        <v>12</v>
      </c>
      <c r="G83" s="6" t="s">
        <v>7</v>
      </c>
      <c r="H83" s="6" t="s">
        <v>11</v>
      </c>
      <c r="I83" s="6" t="s">
        <v>12</v>
      </c>
      <c r="J83" s="6" t="s">
        <v>7</v>
      </c>
      <c r="K83" s="113"/>
    </row>
    <row r="84" spans="1:11" ht="21" customHeight="1" x14ac:dyDescent="0.2">
      <c r="A84" s="13" t="s">
        <v>13</v>
      </c>
      <c r="B84" s="14"/>
      <c r="C84" s="14"/>
      <c r="D84" s="14"/>
      <c r="E84" s="14"/>
      <c r="F84" s="14"/>
      <c r="G84" s="14"/>
      <c r="H84" s="14"/>
      <c r="I84" s="14"/>
      <c r="J84" s="14"/>
      <c r="K84" s="15" t="s">
        <v>14</v>
      </c>
    </row>
    <row r="85" spans="1:11" ht="22.5" customHeight="1" x14ac:dyDescent="0.25">
      <c r="A85" s="13" t="s">
        <v>15</v>
      </c>
      <c r="B85" s="41">
        <v>315</v>
      </c>
      <c r="C85" s="41">
        <v>429</v>
      </c>
      <c r="D85" s="41">
        <f t="shared" ref="D85:D98" si="11">SUM(B85:C85)</f>
        <v>744</v>
      </c>
      <c r="E85" s="41">
        <v>0</v>
      </c>
      <c r="F85" s="41">
        <v>0</v>
      </c>
      <c r="G85" s="41">
        <f>SUM(E85:F85)</f>
        <v>0</v>
      </c>
      <c r="H85" s="41">
        <f t="shared" ref="H85:I102" si="12">SUM(B85,E85)</f>
        <v>315</v>
      </c>
      <c r="I85" s="41">
        <f t="shared" si="12"/>
        <v>429</v>
      </c>
      <c r="J85" s="41">
        <f>SUM(H85:I85)</f>
        <v>744</v>
      </c>
      <c r="K85" s="15" t="s">
        <v>16</v>
      </c>
    </row>
    <row r="86" spans="1:11" ht="22.5" customHeight="1" x14ac:dyDescent="0.25">
      <c r="A86" s="13" t="s">
        <v>102</v>
      </c>
      <c r="B86" s="41">
        <v>233</v>
      </c>
      <c r="C86" s="41">
        <v>308</v>
      </c>
      <c r="D86" s="41">
        <f t="shared" si="11"/>
        <v>541</v>
      </c>
      <c r="E86" s="41">
        <v>0</v>
      </c>
      <c r="F86" s="41">
        <v>0</v>
      </c>
      <c r="G86" s="41">
        <f t="shared" ref="G86:G102" si="13">SUM(E86:F86)</f>
        <v>0</v>
      </c>
      <c r="H86" s="41">
        <f t="shared" si="12"/>
        <v>233</v>
      </c>
      <c r="I86" s="41">
        <f t="shared" si="12"/>
        <v>308</v>
      </c>
      <c r="J86" s="41">
        <f t="shared" ref="J86:J102" si="14">SUM(H86:I86)</f>
        <v>541</v>
      </c>
      <c r="K86" s="15" t="s">
        <v>19</v>
      </c>
    </row>
    <row r="87" spans="1:11" ht="22.5" customHeight="1" x14ac:dyDescent="0.25">
      <c r="A87" s="13" t="s">
        <v>20</v>
      </c>
      <c r="B87" s="41">
        <v>241</v>
      </c>
      <c r="C87" s="41">
        <v>470</v>
      </c>
      <c r="D87" s="41">
        <f t="shared" si="11"/>
        <v>711</v>
      </c>
      <c r="E87" s="41">
        <v>0</v>
      </c>
      <c r="F87" s="41">
        <v>0</v>
      </c>
      <c r="G87" s="41">
        <f t="shared" si="13"/>
        <v>0</v>
      </c>
      <c r="H87" s="41">
        <f t="shared" si="12"/>
        <v>241</v>
      </c>
      <c r="I87" s="41">
        <f t="shared" si="12"/>
        <v>470</v>
      </c>
      <c r="J87" s="41">
        <f t="shared" si="14"/>
        <v>711</v>
      </c>
      <c r="K87" s="15" t="s">
        <v>372</v>
      </c>
    </row>
    <row r="88" spans="1:11" ht="22.5" customHeight="1" x14ac:dyDescent="0.25">
      <c r="A88" s="13" t="s">
        <v>22</v>
      </c>
      <c r="B88" s="41">
        <v>118</v>
      </c>
      <c r="C88" s="41">
        <v>419</v>
      </c>
      <c r="D88" s="41">
        <f t="shared" si="11"/>
        <v>537</v>
      </c>
      <c r="E88" s="41">
        <v>0</v>
      </c>
      <c r="F88" s="41">
        <v>0</v>
      </c>
      <c r="G88" s="41">
        <f t="shared" si="13"/>
        <v>0</v>
      </c>
      <c r="H88" s="41">
        <f t="shared" si="12"/>
        <v>118</v>
      </c>
      <c r="I88" s="41">
        <f t="shared" si="12"/>
        <v>419</v>
      </c>
      <c r="J88" s="41">
        <f t="shared" si="14"/>
        <v>537</v>
      </c>
      <c r="K88" s="15" t="s">
        <v>23</v>
      </c>
    </row>
    <row r="89" spans="1:11" ht="22.5" customHeight="1" x14ac:dyDescent="0.25">
      <c r="A89" s="13" t="s">
        <v>24</v>
      </c>
      <c r="B89" s="41">
        <v>529</v>
      </c>
      <c r="C89" s="41">
        <v>615</v>
      </c>
      <c r="D89" s="41">
        <f t="shared" si="11"/>
        <v>1144</v>
      </c>
      <c r="E89" s="41">
        <v>0</v>
      </c>
      <c r="F89" s="41">
        <v>1</v>
      </c>
      <c r="G89" s="41">
        <f t="shared" si="13"/>
        <v>1</v>
      </c>
      <c r="H89" s="41">
        <f t="shared" si="12"/>
        <v>529</v>
      </c>
      <c r="I89" s="41">
        <f t="shared" si="12"/>
        <v>616</v>
      </c>
      <c r="J89" s="41">
        <f t="shared" si="14"/>
        <v>1145</v>
      </c>
      <c r="K89" s="15" t="s">
        <v>25</v>
      </c>
    </row>
    <row r="90" spans="1:11" ht="22.5" customHeight="1" x14ac:dyDescent="0.25">
      <c r="A90" s="13" t="s">
        <v>584</v>
      </c>
      <c r="B90" s="41">
        <v>127</v>
      </c>
      <c r="C90" s="41">
        <v>177</v>
      </c>
      <c r="D90" s="41">
        <f t="shared" si="11"/>
        <v>304</v>
      </c>
      <c r="E90" s="41">
        <v>0</v>
      </c>
      <c r="F90" s="41">
        <v>0</v>
      </c>
      <c r="G90" s="41">
        <f t="shared" si="13"/>
        <v>0</v>
      </c>
      <c r="H90" s="41">
        <f t="shared" si="12"/>
        <v>127</v>
      </c>
      <c r="I90" s="41">
        <f t="shared" si="12"/>
        <v>177</v>
      </c>
      <c r="J90" s="41">
        <f t="shared" si="14"/>
        <v>304</v>
      </c>
      <c r="K90" s="15" t="s">
        <v>585</v>
      </c>
    </row>
    <row r="91" spans="1:11" ht="22.5" customHeight="1" x14ac:dyDescent="0.25">
      <c r="A91" s="13" t="s">
        <v>28</v>
      </c>
      <c r="B91" s="41">
        <v>360</v>
      </c>
      <c r="C91" s="41">
        <v>337</v>
      </c>
      <c r="D91" s="41">
        <f t="shared" si="11"/>
        <v>697</v>
      </c>
      <c r="E91" s="41">
        <v>0</v>
      </c>
      <c r="F91" s="41">
        <v>0</v>
      </c>
      <c r="G91" s="41">
        <f t="shared" si="13"/>
        <v>0</v>
      </c>
      <c r="H91" s="41">
        <f t="shared" si="12"/>
        <v>360</v>
      </c>
      <c r="I91" s="41">
        <f t="shared" si="12"/>
        <v>337</v>
      </c>
      <c r="J91" s="41">
        <f t="shared" si="14"/>
        <v>697</v>
      </c>
      <c r="K91" s="15" t="s">
        <v>29</v>
      </c>
    </row>
    <row r="92" spans="1:11" ht="22.5" customHeight="1" x14ac:dyDescent="0.25">
      <c r="A92" s="13" t="s">
        <v>104</v>
      </c>
      <c r="B92" s="41">
        <v>97</v>
      </c>
      <c r="C92" s="41">
        <v>58</v>
      </c>
      <c r="D92" s="41">
        <f t="shared" si="11"/>
        <v>155</v>
      </c>
      <c r="E92" s="41">
        <v>0</v>
      </c>
      <c r="F92" s="41">
        <v>0</v>
      </c>
      <c r="G92" s="41">
        <f t="shared" si="13"/>
        <v>0</v>
      </c>
      <c r="H92" s="41">
        <f t="shared" si="12"/>
        <v>97</v>
      </c>
      <c r="I92" s="41">
        <f t="shared" si="12"/>
        <v>58</v>
      </c>
      <c r="J92" s="41">
        <f t="shared" si="14"/>
        <v>155</v>
      </c>
      <c r="K92" s="15" t="s">
        <v>31</v>
      </c>
    </row>
    <row r="93" spans="1:11" ht="22.5" customHeight="1" x14ac:dyDescent="0.25">
      <c r="A93" s="13" t="s">
        <v>32</v>
      </c>
      <c r="B93" s="41">
        <v>409</v>
      </c>
      <c r="C93" s="41">
        <v>576</v>
      </c>
      <c r="D93" s="41">
        <f t="shared" si="11"/>
        <v>985</v>
      </c>
      <c r="E93" s="41">
        <v>0</v>
      </c>
      <c r="F93" s="41">
        <v>0</v>
      </c>
      <c r="G93" s="41">
        <f t="shared" si="13"/>
        <v>0</v>
      </c>
      <c r="H93" s="41">
        <f t="shared" si="12"/>
        <v>409</v>
      </c>
      <c r="I93" s="41">
        <f t="shared" si="12"/>
        <v>576</v>
      </c>
      <c r="J93" s="41">
        <f t="shared" si="14"/>
        <v>985</v>
      </c>
      <c r="K93" s="15" t="s">
        <v>586</v>
      </c>
    </row>
    <row r="94" spans="1:11" ht="22.5" customHeight="1" x14ac:dyDescent="0.25">
      <c r="A94" s="13" t="s">
        <v>453</v>
      </c>
      <c r="B94" s="41">
        <v>178</v>
      </c>
      <c r="C94" s="41">
        <v>248</v>
      </c>
      <c r="D94" s="41">
        <f t="shared" si="11"/>
        <v>426</v>
      </c>
      <c r="E94" s="41">
        <v>0</v>
      </c>
      <c r="F94" s="41">
        <v>0</v>
      </c>
      <c r="G94" s="41">
        <f t="shared" si="13"/>
        <v>0</v>
      </c>
      <c r="H94" s="41">
        <f t="shared" si="12"/>
        <v>178</v>
      </c>
      <c r="I94" s="41">
        <f t="shared" si="12"/>
        <v>248</v>
      </c>
      <c r="J94" s="41">
        <f t="shared" si="14"/>
        <v>426</v>
      </c>
      <c r="K94" s="15" t="s">
        <v>617</v>
      </c>
    </row>
    <row r="95" spans="1:11" ht="22.5" customHeight="1" x14ac:dyDescent="0.25">
      <c r="A95" s="13" t="s">
        <v>36</v>
      </c>
      <c r="B95" s="41">
        <v>1296</v>
      </c>
      <c r="C95" s="41">
        <v>595</v>
      </c>
      <c r="D95" s="41">
        <f t="shared" si="11"/>
        <v>1891</v>
      </c>
      <c r="E95" s="41">
        <v>0</v>
      </c>
      <c r="F95" s="41">
        <v>0</v>
      </c>
      <c r="G95" s="41">
        <f t="shared" si="13"/>
        <v>0</v>
      </c>
      <c r="H95" s="41">
        <f t="shared" si="12"/>
        <v>1296</v>
      </c>
      <c r="I95" s="41">
        <f t="shared" si="12"/>
        <v>595</v>
      </c>
      <c r="J95" s="41">
        <f t="shared" si="14"/>
        <v>1891</v>
      </c>
      <c r="K95" s="15" t="s">
        <v>37</v>
      </c>
    </row>
    <row r="96" spans="1:11" ht="22.5" customHeight="1" x14ac:dyDescent="0.25">
      <c r="A96" s="13" t="s">
        <v>375</v>
      </c>
      <c r="B96" s="41">
        <v>415</v>
      </c>
      <c r="C96" s="41">
        <v>975</v>
      </c>
      <c r="D96" s="41">
        <f t="shared" si="11"/>
        <v>1390</v>
      </c>
      <c r="E96" s="41">
        <v>0</v>
      </c>
      <c r="F96" s="41">
        <v>0</v>
      </c>
      <c r="G96" s="41">
        <f t="shared" si="13"/>
        <v>0</v>
      </c>
      <c r="H96" s="41">
        <f t="shared" si="12"/>
        <v>415</v>
      </c>
      <c r="I96" s="41">
        <f t="shared" si="12"/>
        <v>975</v>
      </c>
      <c r="J96" s="41">
        <f t="shared" si="14"/>
        <v>1390</v>
      </c>
      <c r="K96" s="15" t="s">
        <v>376</v>
      </c>
    </row>
    <row r="97" spans="1:11" ht="22.5" customHeight="1" x14ac:dyDescent="0.25">
      <c r="A97" s="13" t="s">
        <v>133</v>
      </c>
      <c r="B97" s="41">
        <v>0</v>
      </c>
      <c r="C97" s="41">
        <v>2288</v>
      </c>
      <c r="D97" s="41">
        <f t="shared" si="11"/>
        <v>2288</v>
      </c>
      <c r="E97" s="41">
        <v>0</v>
      </c>
      <c r="F97" s="41">
        <v>0</v>
      </c>
      <c r="G97" s="41">
        <f t="shared" si="13"/>
        <v>0</v>
      </c>
      <c r="H97" s="41">
        <f t="shared" si="12"/>
        <v>0</v>
      </c>
      <c r="I97" s="41">
        <f t="shared" si="12"/>
        <v>2288</v>
      </c>
      <c r="J97" s="41">
        <f t="shared" si="14"/>
        <v>2288</v>
      </c>
      <c r="K97" s="15" t="s">
        <v>66</v>
      </c>
    </row>
    <row r="98" spans="1:11" ht="22.5" customHeight="1" x14ac:dyDescent="0.25">
      <c r="A98" s="13" t="s">
        <v>377</v>
      </c>
      <c r="B98" s="41">
        <v>729</v>
      </c>
      <c r="C98" s="41">
        <v>766</v>
      </c>
      <c r="D98" s="41">
        <f t="shared" si="11"/>
        <v>1495</v>
      </c>
      <c r="E98" s="41">
        <v>0</v>
      </c>
      <c r="F98" s="41">
        <v>0</v>
      </c>
      <c r="G98" s="41">
        <f t="shared" si="13"/>
        <v>0</v>
      </c>
      <c r="H98" s="41">
        <f t="shared" si="12"/>
        <v>729</v>
      </c>
      <c r="I98" s="41">
        <f t="shared" si="12"/>
        <v>766</v>
      </c>
      <c r="J98" s="41">
        <f t="shared" si="14"/>
        <v>1495</v>
      </c>
      <c r="K98" s="15" t="s">
        <v>378</v>
      </c>
    </row>
    <row r="99" spans="1:11" ht="22.5" customHeight="1" x14ac:dyDescent="0.25">
      <c r="A99" s="13" t="s">
        <v>108</v>
      </c>
      <c r="B99" s="41">
        <v>261</v>
      </c>
      <c r="C99" s="41">
        <v>56</v>
      </c>
      <c r="D99" s="41">
        <f t="shared" ref="D99:D102" si="15">SUM(B99:C99)</f>
        <v>317</v>
      </c>
      <c r="E99" s="41">
        <v>0</v>
      </c>
      <c r="F99" s="41">
        <v>0</v>
      </c>
      <c r="G99" s="41">
        <f t="shared" si="13"/>
        <v>0</v>
      </c>
      <c r="H99" s="41">
        <f t="shared" si="12"/>
        <v>261</v>
      </c>
      <c r="I99" s="41">
        <f t="shared" si="12"/>
        <v>56</v>
      </c>
      <c r="J99" s="41">
        <f t="shared" si="14"/>
        <v>317</v>
      </c>
      <c r="K99" s="15" t="s">
        <v>590</v>
      </c>
    </row>
    <row r="100" spans="1:11" ht="22.5" customHeight="1" x14ac:dyDescent="0.25">
      <c r="A100" s="13" t="s">
        <v>43</v>
      </c>
      <c r="B100" s="41">
        <v>710</v>
      </c>
      <c r="C100" s="41">
        <v>1004</v>
      </c>
      <c r="D100" s="41">
        <f t="shared" si="15"/>
        <v>1714</v>
      </c>
      <c r="E100" s="41">
        <v>0</v>
      </c>
      <c r="F100" s="41">
        <v>0</v>
      </c>
      <c r="G100" s="41">
        <f t="shared" si="13"/>
        <v>0</v>
      </c>
      <c r="H100" s="41">
        <f t="shared" si="12"/>
        <v>710</v>
      </c>
      <c r="I100" s="41">
        <f t="shared" si="12"/>
        <v>1004</v>
      </c>
      <c r="J100" s="41">
        <f t="shared" si="14"/>
        <v>1714</v>
      </c>
      <c r="K100" s="15" t="s">
        <v>152</v>
      </c>
    </row>
    <row r="101" spans="1:11" ht="22.5" customHeight="1" x14ac:dyDescent="0.25">
      <c r="A101" s="13" t="s">
        <v>44</v>
      </c>
      <c r="B101" s="41">
        <v>36</v>
      </c>
      <c r="C101" s="41">
        <v>78</v>
      </c>
      <c r="D101" s="41">
        <f t="shared" si="15"/>
        <v>114</v>
      </c>
      <c r="E101" s="41">
        <v>0</v>
      </c>
      <c r="F101" s="41">
        <v>0</v>
      </c>
      <c r="G101" s="41">
        <f t="shared" si="13"/>
        <v>0</v>
      </c>
      <c r="H101" s="41">
        <f t="shared" si="12"/>
        <v>36</v>
      </c>
      <c r="I101" s="41">
        <f t="shared" si="12"/>
        <v>78</v>
      </c>
      <c r="J101" s="41">
        <f t="shared" si="14"/>
        <v>114</v>
      </c>
      <c r="K101" s="15" t="s">
        <v>45</v>
      </c>
    </row>
    <row r="102" spans="1:11" ht="22.5" customHeight="1" thickBot="1" x14ac:dyDescent="0.3">
      <c r="A102" s="22" t="s">
        <v>591</v>
      </c>
      <c r="B102" s="48">
        <v>254</v>
      </c>
      <c r="C102" s="48">
        <v>100</v>
      </c>
      <c r="D102" s="48">
        <f t="shared" si="15"/>
        <v>354</v>
      </c>
      <c r="E102" s="48">
        <v>0</v>
      </c>
      <c r="F102" s="48">
        <v>0</v>
      </c>
      <c r="G102" s="48">
        <f t="shared" si="13"/>
        <v>0</v>
      </c>
      <c r="H102" s="48">
        <f t="shared" si="12"/>
        <v>254</v>
      </c>
      <c r="I102" s="48">
        <f t="shared" si="12"/>
        <v>100</v>
      </c>
      <c r="J102" s="48">
        <f t="shared" si="14"/>
        <v>354</v>
      </c>
      <c r="K102" s="24" t="s">
        <v>592</v>
      </c>
    </row>
    <row r="103" spans="1:11" ht="15" thickTop="1" x14ac:dyDescent="0.2"/>
    <row r="104" spans="1:11" s="87" customFormat="1" x14ac:dyDescent="0.2"/>
    <row r="105" spans="1:11" s="87" customFormat="1" x14ac:dyDescent="0.2"/>
    <row r="106" spans="1:11" s="87" customFormat="1" x14ac:dyDescent="0.2"/>
    <row r="107" spans="1:11" s="87" customFormat="1" x14ac:dyDescent="0.2"/>
    <row r="108" spans="1:11" s="87" customFormat="1" x14ac:dyDescent="0.2"/>
    <row r="109" spans="1:11" ht="12" customHeight="1" x14ac:dyDescent="0.2"/>
    <row r="110" spans="1:11" ht="12" customHeight="1" x14ac:dyDescent="0.2"/>
    <row r="111" spans="1:11" ht="12" customHeight="1" x14ac:dyDescent="0.2"/>
    <row r="112" spans="1:11" ht="22.5" customHeight="1" x14ac:dyDescent="0.2"/>
    <row r="113" spans="1:11" s="92" customFormat="1" ht="22.5" customHeight="1" x14ac:dyDescent="0.25">
      <c r="A113" s="4"/>
      <c r="K113" s="93"/>
    </row>
    <row r="114" spans="1:11" s="92" customFormat="1" ht="22.5" customHeight="1" x14ac:dyDescent="0.25">
      <c r="A114" s="4"/>
      <c r="K114" s="93"/>
    </row>
    <row r="115" spans="1:11" s="92" customFormat="1" ht="22.5" customHeight="1" x14ac:dyDescent="0.25">
      <c r="A115" s="4"/>
      <c r="K115" s="93"/>
    </row>
    <row r="116" spans="1:11" s="92" customFormat="1" ht="22.5" customHeight="1" thickBot="1" x14ac:dyDescent="0.3">
      <c r="A116" s="4" t="s">
        <v>1748</v>
      </c>
      <c r="B116"/>
      <c r="C116"/>
      <c r="D116"/>
      <c r="E116"/>
      <c r="F116"/>
      <c r="G116"/>
      <c r="H116"/>
      <c r="I116"/>
      <c r="J116"/>
      <c r="K116" s="36" t="s">
        <v>1612</v>
      </c>
    </row>
    <row r="117" spans="1:11" ht="22.5" customHeight="1" thickTop="1" x14ac:dyDescent="0.25">
      <c r="A117" s="111" t="s">
        <v>0</v>
      </c>
      <c r="B117" s="110" t="s">
        <v>1</v>
      </c>
      <c r="C117" s="110"/>
      <c r="D117" s="110"/>
      <c r="E117" s="110" t="s">
        <v>2</v>
      </c>
      <c r="F117" s="110"/>
      <c r="G117" s="110"/>
      <c r="H117" s="110" t="s">
        <v>3</v>
      </c>
      <c r="I117" s="110"/>
      <c r="J117" s="110"/>
      <c r="K117" s="111" t="s">
        <v>4</v>
      </c>
    </row>
    <row r="118" spans="1:11" ht="22.5" customHeight="1" x14ac:dyDescent="0.25">
      <c r="A118" s="112"/>
      <c r="B118" s="109" t="s">
        <v>5</v>
      </c>
      <c r="C118" s="109"/>
      <c r="D118" s="109"/>
      <c r="E118" s="109" t="s">
        <v>6</v>
      </c>
      <c r="F118" s="109"/>
      <c r="G118" s="109"/>
      <c r="H118" s="109" t="s">
        <v>7</v>
      </c>
      <c r="I118" s="109"/>
      <c r="J118" s="109"/>
      <c r="K118" s="112"/>
    </row>
    <row r="119" spans="1:11" ht="22.5" customHeight="1" x14ac:dyDescent="0.25">
      <c r="A119" s="112"/>
      <c r="B119" s="31" t="s">
        <v>8</v>
      </c>
      <c r="C119" s="31" t="s">
        <v>67</v>
      </c>
      <c r="D119" s="31" t="s">
        <v>10</v>
      </c>
      <c r="E119" s="31" t="s">
        <v>8</v>
      </c>
      <c r="F119" s="31" t="s">
        <v>67</v>
      </c>
      <c r="G119" s="31" t="s">
        <v>10</v>
      </c>
      <c r="H119" s="31" t="s">
        <v>8</v>
      </c>
      <c r="I119" s="31" t="s">
        <v>67</v>
      </c>
      <c r="J119" s="31" t="s">
        <v>10</v>
      </c>
      <c r="K119" s="112"/>
    </row>
    <row r="120" spans="1:11" ht="22.5" customHeight="1" thickBot="1" x14ac:dyDescent="0.3">
      <c r="A120" s="113"/>
      <c r="B120" s="6" t="s">
        <v>11</v>
      </c>
      <c r="C120" s="6" t="s">
        <v>12</v>
      </c>
      <c r="D120" s="6" t="s">
        <v>7</v>
      </c>
      <c r="E120" s="6" t="s">
        <v>11</v>
      </c>
      <c r="F120" s="6" t="s">
        <v>12</v>
      </c>
      <c r="G120" s="6" t="s">
        <v>7</v>
      </c>
      <c r="H120" s="6" t="s">
        <v>11</v>
      </c>
      <c r="I120" s="6" t="s">
        <v>12</v>
      </c>
      <c r="J120" s="6" t="s">
        <v>7</v>
      </c>
      <c r="K120" s="113"/>
    </row>
    <row r="121" spans="1:11" ht="22.5" customHeight="1" x14ac:dyDescent="0.25">
      <c r="A121" s="13" t="s">
        <v>48</v>
      </c>
      <c r="B121" s="41">
        <v>327</v>
      </c>
      <c r="C121" s="41">
        <v>316</v>
      </c>
      <c r="D121" s="41">
        <f>SUM(B121:C121)</f>
        <v>643</v>
      </c>
      <c r="E121" s="41">
        <v>0</v>
      </c>
      <c r="F121" s="41">
        <v>0</v>
      </c>
      <c r="G121" s="41">
        <v>0</v>
      </c>
      <c r="H121" s="41">
        <f>SUM(B121,E121)</f>
        <v>327</v>
      </c>
      <c r="I121" s="41">
        <f>SUM(C121,F121)</f>
        <v>316</v>
      </c>
      <c r="J121" s="41">
        <f>SUM(H121:I121)</f>
        <v>643</v>
      </c>
      <c r="K121" s="15" t="s">
        <v>49</v>
      </c>
    </row>
    <row r="122" spans="1:11" ht="22.5" customHeight="1" x14ac:dyDescent="0.25">
      <c r="A122" s="13" t="s">
        <v>50</v>
      </c>
      <c r="B122" s="41">
        <v>257</v>
      </c>
      <c r="C122" s="41">
        <v>167</v>
      </c>
      <c r="D122" s="41">
        <f>SUM(B122:C122)</f>
        <v>424</v>
      </c>
      <c r="E122" s="41">
        <v>0</v>
      </c>
      <c r="F122" s="41">
        <v>0</v>
      </c>
      <c r="G122" s="41">
        <v>0</v>
      </c>
      <c r="H122" s="41">
        <f t="shared" ref="H122:I123" si="16">SUM(B122,E122)</f>
        <v>257</v>
      </c>
      <c r="I122" s="41">
        <f t="shared" si="16"/>
        <v>167</v>
      </c>
      <c r="J122" s="41">
        <f t="shared" ref="J122:J123" si="17">SUM(H122:I122)</f>
        <v>424</v>
      </c>
      <c r="K122" s="15" t="s">
        <v>51</v>
      </c>
    </row>
    <row r="123" spans="1:11" ht="22.5" customHeight="1" x14ac:dyDescent="0.25">
      <c r="A123" s="13" t="s">
        <v>593</v>
      </c>
      <c r="B123" s="41">
        <v>432</v>
      </c>
      <c r="C123" s="41">
        <v>764</v>
      </c>
      <c r="D123" s="41">
        <f>SUM(B123:C123)</f>
        <v>1196</v>
      </c>
      <c r="E123" s="41">
        <v>0</v>
      </c>
      <c r="F123" s="41">
        <v>0</v>
      </c>
      <c r="G123" s="41">
        <v>0</v>
      </c>
      <c r="H123" s="41">
        <f t="shared" si="16"/>
        <v>432</v>
      </c>
      <c r="I123" s="41">
        <f t="shared" si="16"/>
        <v>764</v>
      </c>
      <c r="J123" s="41">
        <f t="shared" si="17"/>
        <v>1196</v>
      </c>
      <c r="K123" s="15" t="s">
        <v>594</v>
      </c>
    </row>
    <row r="124" spans="1:11" ht="22.5" customHeight="1" x14ac:dyDescent="0.25">
      <c r="A124" s="13" t="s">
        <v>56</v>
      </c>
      <c r="B124" s="41">
        <f t="shared" ref="B124:J124" si="18">SUM(B121:B123,B85:B102)</f>
        <v>7324</v>
      </c>
      <c r="C124" s="41">
        <f t="shared" si="18"/>
        <v>10746</v>
      </c>
      <c r="D124" s="41">
        <f t="shared" si="18"/>
        <v>18070</v>
      </c>
      <c r="E124" s="41">
        <f t="shared" si="18"/>
        <v>0</v>
      </c>
      <c r="F124" s="41">
        <f t="shared" si="18"/>
        <v>1</v>
      </c>
      <c r="G124" s="41">
        <f t="shared" si="18"/>
        <v>1</v>
      </c>
      <c r="H124" s="41">
        <f t="shared" si="18"/>
        <v>7324</v>
      </c>
      <c r="I124" s="41">
        <f t="shared" si="18"/>
        <v>10747</v>
      </c>
      <c r="J124" s="41">
        <f t="shared" si="18"/>
        <v>18071</v>
      </c>
      <c r="K124" s="15" t="s">
        <v>379</v>
      </c>
    </row>
    <row r="125" spans="1:11" ht="22.5" customHeight="1" x14ac:dyDescent="0.25">
      <c r="A125" s="13" t="s">
        <v>58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15" t="s">
        <v>618</v>
      </c>
    </row>
    <row r="126" spans="1:11" ht="22.5" customHeight="1" x14ac:dyDescent="0.25">
      <c r="A126" s="13" t="s">
        <v>22</v>
      </c>
      <c r="B126" s="41">
        <v>290</v>
      </c>
      <c r="C126" s="41">
        <v>137</v>
      </c>
      <c r="D126" s="41">
        <f>SUM(B126:C126)</f>
        <v>427</v>
      </c>
      <c r="E126" s="41">
        <v>0</v>
      </c>
      <c r="F126" s="41">
        <v>0</v>
      </c>
      <c r="G126" s="41">
        <v>0</v>
      </c>
      <c r="H126" s="41">
        <f>SUM(B126,E126)</f>
        <v>290</v>
      </c>
      <c r="I126" s="41">
        <f>SUM(C126,F126)</f>
        <v>137</v>
      </c>
      <c r="J126" s="41">
        <f>SUM(H126:I126)</f>
        <v>427</v>
      </c>
      <c r="K126" s="15" t="s">
        <v>23</v>
      </c>
    </row>
    <row r="127" spans="1:11" ht="22.5" customHeight="1" x14ac:dyDescent="0.25">
      <c r="A127" s="13" t="s">
        <v>24</v>
      </c>
      <c r="B127" s="41">
        <v>76</v>
      </c>
      <c r="C127" s="41">
        <v>22</v>
      </c>
      <c r="D127" s="41">
        <f t="shared" ref="D127:D135" si="19">SUM(B127:C127)</f>
        <v>98</v>
      </c>
      <c r="E127" s="41">
        <v>0</v>
      </c>
      <c r="F127" s="41">
        <v>0</v>
      </c>
      <c r="G127" s="41">
        <v>0</v>
      </c>
      <c r="H127" s="41">
        <f t="shared" ref="H127:I135" si="20">SUM(B127,E127)</f>
        <v>76</v>
      </c>
      <c r="I127" s="41">
        <f t="shared" si="20"/>
        <v>22</v>
      </c>
      <c r="J127" s="41">
        <f t="shared" ref="J127:J135" si="21">SUM(H127:I127)</f>
        <v>98</v>
      </c>
      <c r="K127" s="15" t="s">
        <v>25</v>
      </c>
    </row>
    <row r="128" spans="1:11" ht="22.5" customHeight="1" x14ac:dyDescent="0.25">
      <c r="A128" s="13" t="s">
        <v>32</v>
      </c>
      <c r="B128" s="41">
        <v>292</v>
      </c>
      <c r="C128" s="41">
        <v>200</v>
      </c>
      <c r="D128" s="41">
        <f t="shared" si="19"/>
        <v>492</v>
      </c>
      <c r="E128" s="41">
        <v>0</v>
      </c>
      <c r="F128" s="41">
        <v>0</v>
      </c>
      <c r="G128" s="41">
        <v>0</v>
      </c>
      <c r="H128" s="41">
        <f t="shared" si="20"/>
        <v>292</v>
      </c>
      <c r="I128" s="41">
        <f t="shared" si="20"/>
        <v>200</v>
      </c>
      <c r="J128" s="41">
        <f t="shared" si="21"/>
        <v>492</v>
      </c>
      <c r="K128" s="15" t="s">
        <v>586</v>
      </c>
    </row>
    <row r="129" spans="1:11" ht="22.5" customHeight="1" x14ac:dyDescent="0.25">
      <c r="A129" s="13" t="s">
        <v>453</v>
      </c>
      <c r="B129" s="41">
        <v>30</v>
      </c>
      <c r="C129" s="41">
        <v>12</v>
      </c>
      <c r="D129" s="41">
        <f t="shared" si="19"/>
        <v>42</v>
      </c>
      <c r="E129" s="41">
        <v>0</v>
      </c>
      <c r="F129" s="41">
        <v>0</v>
      </c>
      <c r="G129" s="41">
        <f t="shared" ref="G129" si="22">SUM(E129:F129)</f>
        <v>0</v>
      </c>
      <c r="H129" s="41">
        <f t="shared" si="20"/>
        <v>30</v>
      </c>
      <c r="I129" s="41">
        <f t="shared" si="20"/>
        <v>12</v>
      </c>
      <c r="J129" s="41">
        <f t="shared" ref="J129" si="23">SUM(H129:I129)</f>
        <v>42</v>
      </c>
      <c r="K129" s="15" t="s">
        <v>617</v>
      </c>
    </row>
    <row r="130" spans="1:11" ht="22.5" customHeight="1" x14ac:dyDescent="0.25">
      <c r="A130" s="13" t="s">
        <v>36</v>
      </c>
      <c r="B130" s="41">
        <v>582</v>
      </c>
      <c r="C130" s="41">
        <v>264</v>
      </c>
      <c r="D130" s="41">
        <f t="shared" si="19"/>
        <v>846</v>
      </c>
      <c r="E130" s="41">
        <v>0</v>
      </c>
      <c r="F130" s="41">
        <v>0</v>
      </c>
      <c r="G130" s="41">
        <v>0</v>
      </c>
      <c r="H130" s="41">
        <f t="shared" si="20"/>
        <v>582</v>
      </c>
      <c r="I130" s="41">
        <f t="shared" si="20"/>
        <v>264</v>
      </c>
      <c r="J130" s="41">
        <f t="shared" si="21"/>
        <v>846</v>
      </c>
      <c r="K130" s="26" t="s">
        <v>37</v>
      </c>
    </row>
    <row r="131" spans="1:11" ht="22.5" customHeight="1" x14ac:dyDescent="0.25">
      <c r="A131" s="13" t="s">
        <v>133</v>
      </c>
      <c r="B131" s="41">
        <v>0</v>
      </c>
      <c r="C131" s="41">
        <v>184</v>
      </c>
      <c r="D131" s="41">
        <f t="shared" si="19"/>
        <v>184</v>
      </c>
      <c r="E131" s="41">
        <v>0</v>
      </c>
      <c r="F131" s="41">
        <v>0</v>
      </c>
      <c r="G131" s="41">
        <v>0</v>
      </c>
      <c r="H131" s="41">
        <f t="shared" si="20"/>
        <v>0</v>
      </c>
      <c r="I131" s="41">
        <f t="shared" si="20"/>
        <v>184</v>
      </c>
      <c r="J131" s="41">
        <f t="shared" si="21"/>
        <v>184</v>
      </c>
      <c r="K131" s="15" t="s">
        <v>66</v>
      </c>
    </row>
    <row r="132" spans="1:11" ht="22.5" customHeight="1" x14ac:dyDescent="0.25">
      <c r="A132" s="13" t="s">
        <v>377</v>
      </c>
      <c r="B132" s="41">
        <v>0</v>
      </c>
      <c r="C132" s="41">
        <v>170</v>
      </c>
      <c r="D132" s="41">
        <f t="shared" si="19"/>
        <v>170</v>
      </c>
      <c r="E132" s="41">
        <v>0</v>
      </c>
      <c r="F132" s="41">
        <v>0</v>
      </c>
      <c r="G132" s="41">
        <v>0</v>
      </c>
      <c r="H132" s="41">
        <f t="shared" si="20"/>
        <v>0</v>
      </c>
      <c r="I132" s="41">
        <f t="shared" si="20"/>
        <v>170</v>
      </c>
      <c r="J132" s="41">
        <f t="shared" si="21"/>
        <v>170</v>
      </c>
      <c r="K132" s="15" t="s">
        <v>378</v>
      </c>
    </row>
    <row r="133" spans="1:11" ht="22.5" customHeight="1" x14ac:dyDescent="0.25">
      <c r="A133" s="13" t="s">
        <v>43</v>
      </c>
      <c r="B133" s="41">
        <v>114</v>
      </c>
      <c r="C133" s="41">
        <v>215</v>
      </c>
      <c r="D133" s="41">
        <f t="shared" si="19"/>
        <v>329</v>
      </c>
      <c r="E133" s="41">
        <v>7</v>
      </c>
      <c r="F133" s="41">
        <v>0</v>
      </c>
      <c r="G133" s="41">
        <f>SUM(E133:F133)</f>
        <v>7</v>
      </c>
      <c r="H133" s="41">
        <f t="shared" si="20"/>
        <v>121</v>
      </c>
      <c r="I133" s="41">
        <f t="shared" si="20"/>
        <v>215</v>
      </c>
      <c r="J133" s="41">
        <f t="shared" si="21"/>
        <v>336</v>
      </c>
      <c r="K133" s="15" t="s">
        <v>152</v>
      </c>
    </row>
    <row r="134" spans="1:11" ht="22.5" customHeight="1" x14ac:dyDescent="0.25">
      <c r="A134" s="13" t="s">
        <v>48</v>
      </c>
      <c r="B134" s="41">
        <v>406</v>
      </c>
      <c r="C134" s="41">
        <v>67</v>
      </c>
      <c r="D134" s="41">
        <f t="shared" si="19"/>
        <v>473</v>
      </c>
      <c r="E134" s="41">
        <v>0</v>
      </c>
      <c r="F134" s="41">
        <v>0</v>
      </c>
      <c r="G134" s="41">
        <v>0</v>
      </c>
      <c r="H134" s="41">
        <f t="shared" si="20"/>
        <v>406</v>
      </c>
      <c r="I134" s="41">
        <f t="shared" si="20"/>
        <v>67</v>
      </c>
      <c r="J134" s="41">
        <f t="shared" si="21"/>
        <v>473</v>
      </c>
      <c r="K134" s="15" t="s">
        <v>49</v>
      </c>
    </row>
    <row r="135" spans="1:11" ht="22.5" customHeight="1" x14ac:dyDescent="0.25">
      <c r="A135" s="13" t="s">
        <v>50</v>
      </c>
      <c r="B135" s="41">
        <v>61</v>
      </c>
      <c r="C135" s="41">
        <v>14</v>
      </c>
      <c r="D135" s="41">
        <f t="shared" si="19"/>
        <v>75</v>
      </c>
      <c r="E135" s="41">
        <v>0</v>
      </c>
      <c r="F135" s="41">
        <v>0</v>
      </c>
      <c r="G135" s="41">
        <v>0</v>
      </c>
      <c r="H135" s="41">
        <f t="shared" si="20"/>
        <v>61</v>
      </c>
      <c r="I135" s="41">
        <f t="shared" si="20"/>
        <v>14</v>
      </c>
      <c r="J135" s="41">
        <f t="shared" si="21"/>
        <v>75</v>
      </c>
      <c r="K135" s="15" t="s">
        <v>51</v>
      </c>
    </row>
    <row r="136" spans="1:11" ht="22.5" customHeight="1" thickBot="1" x14ac:dyDescent="0.3">
      <c r="A136" s="13" t="s">
        <v>61</v>
      </c>
      <c r="B136" s="41">
        <f t="shared" ref="B136:J136" si="24">SUM(B126:B135)</f>
        <v>1851</v>
      </c>
      <c r="C136" s="41">
        <f t="shared" si="24"/>
        <v>1285</v>
      </c>
      <c r="D136" s="41">
        <f t="shared" si="24"/>
        <v>3136</v>
      </c>
      <c r="E136" s="41">
        <f t="shared" si="24"/>
        <v>7</v>
      </c>
      <c r="F136" s="41">
        <f t="shared" si="24"/>
        <v>0</v>
      </c>
      <c r="G136" s="41">
        <f t="shared" si="24"/>
        <v>7</v>
      </c>
      <c r="H136" s="41">
        <f t="shared" si="24"/>
        <v>1858</v>
      </c>
      <c r="I136" s="41">
        <f t="shared" si="24"/>
        <v>1285</v>
      </c>
      <c r="J136" s="41">
        <f t="shared" si="24"/>
        <v>3143</v>
      </c>
      <c r="K136" s="15" t="s">
        <v>62</v>
      </c>
    </row>
    <row r="137" spans="1:11" ht="22.5" customHeight="1" thickBot="1" x14ac:dyDescent="0.3">
      <c r="A137" s="19" t="s">
        <v>151</v>
      </c>
      <c r="B137" s="43">
        <f t="shared" ref="B137:J137" si="25">SUM(B136,B124)</f>
        <v>9175</v>
      </c>
      <c r="C137" s="43">
        <f t="shared" si="25"/>
        <v>12031</v>
      </c>
      <c r="D137" s="43">
        <f t="shared" si="25"/>
        <v>21206</v>
      </c>
      <c r="E137" s="43">
        <f t="shared" si="25"/>
        <v>7</v>
      </c>
      <c r="F137" s="43">
        <f t="shared" si="25"/>
        <v>1</v>
      </c>
      <c r="G137" s="43">
        <f t="shared" si="25"/>
        <v>8</v>
      </c>
      <c r="H137" s="43">
        <f t="shared" si="25"/>
        <v>9182</v>
      </c>
      <c r="I137" s="43">
        <f t="shared" si="25"/>
        <v>12032</v>
      </c>
      <c r="J137" s="43">
        <f t="shared" si="25"/>
        <v>21214</v>
      </c>
      <c r="K137" s="21" t="s">
        <v>63</v>
      </c>
    </row>
    <row r="138" spans="1:11" ht="15" thickTop="1" x14ac:dyDescent="0.2"/>
  </sheetData>
  <mergeCells count="36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0:A43"/>
    <mergeCell ref="B40:D40"/>
    <mergeCell ref="E40:G40"/>
    <mergeCell ref="H40:J40"/>
    <mergeCell ref="K40:K43"/>
    <mergeCell ref="B41:D41"/>
    <mergeCell ref="E41:G41"/>
    <mergeCell ref="H41:J41"/>
    <mergeCell ref="A77:K77"/>
    <mergeCell ref="A78:K78"/>
    <mergeCell ref="A80:A83"/>
    <mergeCell ref="B80:D80"/>
    <mergeCell ref="E80:G80"/>
    <mergeCell ref="H80:J80"/>
    <mergeCell ref="K80:K83"/>
    <mergeCell ref="B81:D81"/>
    <mergeCell ref="E81:G81"/>
    <mergeCell ref="H81:J81"/>
    <mergeCell ref="A117:A120"/>
    <mergeCell ref="B117:D117"/>
    <mergeCell ref="E117:G117"/>
    <mergeCell ref="H117:J117"/>
    <mergeCell ref="K117:K120"/>
    <mergeCell ref="B118:D118"/>
    <mergeCell ref="E118:G118"/>
    <mergeCell ref="H118:J118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53"/>
  <sheetViews>
    <sheetView rightToLeft="1" view="pageBreakPreview" topLeftCell="A10" zoomScale="80" zoomScaleSheetLayoutView="80" workbookViewId="0">
      <selection sqref="A1:K1"/>
    </sheetView>
  </sheetViews>
  <sheetFormatPr defaultRowHeight="14.25" x14ac:dyDescent="0.2"/>
  <cols>
    <col min="1" max="1" width="22.625" customWidth="1"/>
    <col min="2" max="10" width="9" customWidth="1"/>
    <col min="11" max="11" width="36" customWidth="1"/>
  </cols>
  <sheetData>
    <row r="1" spans="1:11" ht="42" customHeight="1" x14ac:dyDescent="0.2">
      <c r="A1" s="118" t="s">
        <v>621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5.25" customHeight="1" x14ac:dyDescent="0.25">
      <c r="A2" s="114" t="s">
        <v>622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3">
      <c r="A3" s="4" t="s">
        <v>1749</v>
      </c>
      <c r="K3" s="101" t="s">
        <v>1750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623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1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1.75" customHeight="1" thickBot="1" x14ac:dyDescent="0.25">
      <c r="A9" s="16" t="s">
        <v>15</v>
      </c>
      <c r="B9" s="17">
        <v>47</v>
      </c>
      <c r="C9" s="17">
        <v>55</v>
      </c>
      <c r="D9" s="17">
        <f>SUM(B9:C9)</f>
        <v>102</v>
      </c>
      <c r="E9" s="17">
        <v>0</v>
      </c>
      <c r="F9" s="17">
        <v>0</v>
      </c>
      <c r="G9" s="17">
        <v>0</v>
      </c>
      <c r="H9" s="17">
        <f>SUM(B9,E9)</f>
        <v>47</v>
      </c>
      <c r="I9" s="17">
        <f>SUM(C9,F9)</f>
        <v>55</v>
      </c>
      <c r="J9" s="17">
        <f>SUM(H9:I9)</f>
        <v>102</v>
      </c>
      <c r="K9" s="18" t="s">
        <v>16</v>
      </c>
    </row>
    <row r="10" spans="1:11" ht="21.75" customHeight="1" thickBot="1" x14ac:dyDescent="0.25">
      <c r="A10" s="19" t="s">
        <v>151</v>
      </c>
      <c r="B10" s="20">
        <f t="shared" ref="B10:J10" si="0">SUM(B9)</f>
        <v>47</v>
      </c>
      <c r="C10" s="20">
        <f t="shared" si="0"/>
        <v>55</v>
      </c>
      <c r="D10" s="20">
        <f t="shared" si="0"/>
        <v>102</v>
      </c>
      <c r="E10" s="20">
        <f t="shared" si="0"/>
        <v>0</v>
      </c>
      <c r="F10" s="20">
        <f t="shared" si="0"/>
        <v>0</v>
      </c>
      <c r="G10" s="20">
        <f t="shared" si="0"/>
        <v>0</v>
      </c>
      <c r="H10" s="20">
        <f t="shared" si="0"/>
        <v>47</v>
      </c>
      <c r="I10" s="20">
        <f t="shared" si="0"/>
        <v>55</v>
      </c>
      <c r="J10" s="20">
        <f t="shared" si="0"/>
        <v>102</v>
      </c>
      <c r="K10" s="21" t="s">
        <v>63</v>
      </c>
    </row>
    <row r="11" spans="1:11" ht="15" thickTop="1" x14ac:dyDescent="0.2"/>
    <row r="18" spans="1:11" ht="33.75" customHeight="1" x14ac:dyDescent="0.2">
      <c r="A18" s="118" t="s">
        <v>624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</row>
    <row r="19" spans="1:11" ht="39.75" customHeight="1" x14ac:dyDescent="0.25">
      <c r="A19" s="114" t="s">
        <v>625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</row>
    <row r="20" spans="1:11" ht="16.5" thickBot="1" x14ac:dyDescent="0.3">
      <c r="A20" s="4" t="s">
        <v>1614</v>
      </c>
      <c r="K20" s="101" t="s">
        <v>644</v>
      </c>
    </row>
    <row r="21" spans="1:11" ht="16.5" thickTop="1" x14ac:dyDescent="0.25">
      <c r="A21" s="111" t="s">
        <v>0</v>
      </c>
      <c r="B21" s="110" t="s">
        <v>1</v>
      </c>
      <c r="C21" s="110"/>
      <c r="D21" s="110"/>
      <c r="E21" s="110" t="s">
        <v>2</v>
      </c>
      <c r="F21" s="110"/>
      <c r="G21" s="110"/>
      <c r="H21" s="110" t="s">
        <v>3</v>
      </c>
      <c r="I21" s="110"/>
      <c r="J21" s="110"/>
      <c r="K21" s="111" t="s">
        <v>4</v>
      </c>
    </row>
    <row r="22" spans="1:11" ht="15.75" x14ac:dyDescent="0.25">
      <c r="A22" s="112"/>
      <c r="B22" s="109" t="s">
        <v>623</v>
      </c>
      <c r="C22" s="109"/>
      <c r="D22" s="109"/>
      <c r="E22" s="109" t="s">
        <v>6</v>
      </c>
      <c r="F22" s="109"/>
      <c r="G22" s="109"/>
      <c r="H22" s="109" t="s">
        <v>7</v>
      </c>
      <c r="I22" s="109"/>
      <c r="J22" s="109"/>
      <c r="K22" s="112"/>
    </row>
    <row r="23" spans="1:11" ht="15.75" x14ac:dyDescent="0.25">
      <c r="A23" s="112"/>
      <c r="B23" s="31" t="s">
        <v>8</v>
      </c>
      <c r="C23" s="31" t="s">
        <v>67</v>
      </c>
      <c r="D23" s="31" t="s">
        <v>10</v>
      </c>
      <c r="E23" s="31" t="s">
        <v>8</v>
      </c>
      <c r="F23" s="31" t="s">
        <v>67</v>
      </c>
      <c r="G23" s="31" t="s">
        <v>10</v>
      </c>
      <c r="H23" s="31" t="s">
        <v>8</v>
      </c>
      <c r="I23" s="31" t="s">
        <v>67</v>
      </c>
      <c r="J23" s="31" t="s">
        <v>10</v>
      </c>
      <c r="K23" s="112"/>
    </row>
    <row r="24" spans="1:11" ht="16.5" thickBot="1" x14ac:dyDescent="0.3">
      <c r="A24" s="113"/>
      <c r="B24" s="6" t="s">
        <v>11</v>
      </c>
      <c r="C24" s="6" t="s">
        <v>12</v>
      </c>
      <c r="D24" s="6" t="s">
        <v>7</v>
      </c>
      <c r="E24" s="6" t="s">
        <v>11</v>
      </c>
      <c r="F24" s="6" t="s">
        <v>12</v>
      </c>
      <c r="G24" s="6" t="s">
        <v>7</v>
      </c>
      <c r="H24" s="6" t="s">
        <v>11</v>
      </c>
      <c r="I24" s="6" t="s">
        <v>12</v>
      </c>
      <c r="J24" s="6" t="s">
        <v>7</v>
      </c>
      <c r="K24" s="113"/>
    </row>
    <row r="25" spans="1:11" ht="22.5" customHeight="1" x14ac:dyDescent="0.2">
      <c r="A25" s="13" t="s">
        <v>13</v>
      </c>
      <c r="B25" s="14"/>
      <c r="C25" s="14"/>
      <c r="D25" s="14"/>
      <c r="E25" s="14"/>
      <c r="F25" s="14"/>
      <c r="G25" s="14"/>
      <c r="H25" s="14"/>
      <c r="I25" s="14"/>
      <c r="J25" s="14"/>
      <c r="K25" s="15" t="s">
        <v>14</v>
      </c>
    </row>
    <row r="26" spans="1:11" ht="22.5" customHeight="1" x14ac:dyDescent="0.2">
      <c r="A26" s="13" t="s">
        <v>15</v>
      </c>
      <c r="B26" s="14">
        <v>181</v>
      </c>
      <c r="C26" s="14">
        <v>240</v>
      </c>
      <c r="D26" s="14">
        <f>SUM(B26:C26)</f>
        <v>421</v>
      </c>
      <c r="E26" s="14">
        <v>0</v>
      </c>
      <c r="F26" s="14">
        <v>0</v>
      </c>
      <c r="G26" s="14">
        <v>0</v>
      </c>
      <c r="H26" s="14">
        <f>SUM(B26,E26,E26)</f>
        <v>181</v>
      </c>
      <c r="I26" s="14">
        <f>SUM(C26,F26,F26)</f>
        <v>240</v>
      </c>
      <c r="J26" s="14">
        <f>SUM(H26:I26)</f>
        <v>421</v>
      </c>
      <c r="K26" s="15" t="s">
        <v>16</v>
      </c>
    </row>
    <row r="27" spans="1:11" ht="22.5" customHeight="1" thickBot="1" x14ac:dyDescent="0.25">
      <c r="A27" s="22" t="s">
        <v>151</v>
      </c>
      <c r="B27" s="23">
        <f t="shared" ref="B27:J27" si="1">SUM(B26)</f>
        <v>181</v>
      </c>
      <c r="C27" s="23">
        <f t="shared" si="1"/>
        <v>240</v>
      </c>
      <c r="D27" s="23">
        <f t="shared" si="1"/>
        <v>421</v>
      </c>
      <c r="E27" s="23">
        <f t="shared" si="1"/>
        <v>0</v>
      </c>
      <c r="F27" s="23">
        <f t="shared" si="1"/>
        <v>0</v>
      </c>
      <c r="G27" s="23">
        <f t="shared" si="1"/>
        <v>0</v>
      </c>
      <c r="H27" s="23">
        <f t="shared" si="1"/>
        <v>181</v>
      </c>
      <c r="I27" s="23">
        <f t="shared" si="1"/>
        <v>240</v>
      </c>
      <c r="J27" s="23">
        <f t="shared" si="1"/>
        <v>421</v>
      </c>
      <c r="K27" s="24" t="s">
        <v>626</v>
      </c>
    </row>
    <row r="28" spans="1:11" ht="15" thickTop="1" x14ac:dyDescent="0.2"/>
    <row r="35" spans="1:11" s="92" customFormat="1" x14ac:dyDescent="0.2"/>
    <row r="36" spans="1:11" s="92" customFormat="1" x14ac:dyDescent="0.2"/>
    <row r="37" spans="1:11" s="92" customFormat="1" x14ac:dyDescent="0.2"/>
    <row r="38" spans="1:11" s="92" customFormat="1" x14ac:dyDescent="0.2"/>
    <row r="39" spans="1:11" s="92" customFormat="1" x14ac:dyDescent="0.2"/>
    <row r="40" spans="1:11" ht="31.5" customHeight="1" x14ac:dyDescent="0.2">
      <c r="A40" s="118" t="s">
        <v>627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44.25" customHeight="1" x14ac:dyDescent="0.25">
      <c r="A41" s="114" t="s">
        <v>628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ht="16.5" thickBot="1" x14ac:dyDescent="0.3">
      <c r="A42" s="4" t="s">
        <v>1615</v>
      </c>
      <c r="K42" s="101" t="s">
        <v>1616</v>
      </c>
    </row>
    <row r="43" spans="1:11" ht="16.5" thickTop="1" x14ac:dyDescent="0.25">
      <c r="A43" s="111" t="s">
        <v>0</v>
      </c>
      <c r="B43" s="110" t="s">
        <v>1</v>
      </c>
      <c r="C43" s="110"/>
      <c r="D43" s="110"/>
      <c r="E43" s="110" t="s">
        <v>2</v>
      </c>
      <c r="F43" s="110"/>
      <c r="G43" s="110"/>
      <c r="H43" s="110" t="s">
        <v>3</v>
      </c>
      <c r="I43" s="110"/>
      <c r="J43" s="110"/>
      <c r="K43" s="111" t="s">
        <v>4</v>
      </c>
    </row>
    <row r="44" spans="1:11" ht="15.75" x14ac:dyDescent="0.25">
      <c r="A44" s="112"/>
      <c r="B44" s="109" t="s">
        <v>623</v>
      </c>
      <c r="C44" s="109"/>
      <c r="D44" s="109"/>
      <c r="E44" s="109" t="s">
        <v>6</v>
      </c>
      <c r="F44" s="109"/>
      <c r="G44" s="109"/>
      <c r="H44" s="109" t="s">
        <v>7</v>
      </c>
      <c r="I44" s="109"/>
      <c r="J44" s="109"/>
      <c r="K44" s="112"/>
    </row>
    <row r="45" spans="1:11" ht="15.75" x14ac:dyDescent="0.25">
      <c r="A45" s="112"/>
      <c r="B45" s="31" t="s">
        <v>8</v>
      </c>
      <c r="C45" s="31" t="s">
        <v>67</v>
      </c>
      <c r="D45" s="31" t="s">
        <v>10</v>
      </c>
      <c r="E45" s="31" t="s">
        <v>8</v>
      </c>
      <c r="F45" s="31" t="s">
        <v>67</v>
      </c>
      <c r="G45" s="31" t="s">
        <v>10</v>
      </c>
      <c r="H45" s="31" t="s">
        <v>8</v>
      </c>
      <c r="I45" s="31" t="s">
        <v>67</v>
      </c>
      <c r="J45" s="31" t="s">
        <v>10</v>
      </c>
      <c r="K45" s="112"/>
    </row>
    <row r="46" spans="1:11" ht="16.5" thickBot="1" x14ac:dyDescent="0.3">
      <c r="A46" s="113"/>
      <c r="B46" s="6" t="s">
        <v>11</v>
      </c>
      <c r="C46" s="6" t="s">
        <v>12</v>
      </c>
      <c r="D46" s="6" t="s">
        <v>7</v>
      </c>
      <c r="E46" s="6" t="s">
        <v>11</v>
      </c>
      <c r="F46" s="6" t="s">
        <v>12</v>
      </c>
      <c r="G46" s="6" t="s">
        <v>7</v>
      </c>
      <c r="H46" s="6" t="s">
        <v>11</v>
      </c>
      <c r="I46" s="6" t="s">
        <v>12</v>
      </c>
      <c r="J46" s="6" t="s">
        <v>7</v>
      </c>
      <c r="K46" s="113"/>
    </row>
    <row r="47" spans="1:11" ht="19.5" customHeight="1" x14ac:dyDescent="0.2">
      <c r="A47" s="13" t="s">
        <v>13</v>
      </c>
      <c r="B47" s="14"/>
      <c r="C47" s="14"/>
      <c r="D47" s="14"/>
      <c r="E47" s="14"/>
      <c r="F47" s="14"/>
      <c r="G47" s="14"/>
      <c r="H47" s="14"/>
      <c r="I47" s="14"/>
      <c r="J47" s="14"/>
      <c r="K47" s="15" t="s">
        <v>14</v>
      </c>
    </row>
    <row r="48" spans="1:11" ht="19.5" customHeight="1" x14ac:dyDescent="0.2">
      <c r="A48" s="13" t="s">
        <v>524</v>
      </c>
      <c r="B48" s="14">
        <v>20</v>
      </c>
      <c r="C48" s="14">
        <v>5</v>
      </c>
      <c r="D48" s="14">
        <f>SUM(B48:C48)</f>
        <v>25</v>
      </c>
      <c r="E48" s="14">
        <v>0</v>
      </c>
      <c r="F48" s="14">
        <v>0</v>
      </c>
      <c r="G48" s="14">
        <v>0</v>
      </c>
      <c r="H48" s="14">
        <f>SUM(E48,B48)</f>
        <v>20</v>
      </c>
      <c r="I48" s="14">
        <f>SUM(F48,C48)</f>
        <v>5</v>
      </c>
      <c r="J48" s="14">
        <f>SUM(G48,D48)</f>
        <v>25</v>
      </c>
      <c r="K48" s="15" t="s">
        <v>16</v>
      </c>
    </row>
    <row r="49" spans="1:11" ht="19.5" customHeight="1" x14ac:dyDescent="0.2">
      <c r="A49" s="13" t="s">
        <v>1449</v>
      </c>
      <c r="B49" s="14">
        <v>1</v>
      </c>
      <c r="C49" s="14">
        <v>0</v>
      </c>
      <c r="D49" s="14">
        <f t="shared" ref="D49:D52" si="2">SUM(B49:C49)</f>
        <v>1</v>
      </c>
      <c r="E49" s="14">
        <v>0</v>
      </c>
      <c r="F49" s="14">
        <v>0</v>
      </c>
      <c r="G49" s="14">
        <v>0</v>
      </c>
      <c r="H49" s="14">
        <f t="shared" ref="H49:H51" si="3">SUM(E49,B49)</f>
        <v>1</v>
      </c>
      <c r="I49" s="14">
        <f t="shared" ref="I49:I51" si="4">SUM(F49,C49)</f>
        <v>0</v>
      </c>
      <c r="J49" s="14">
        <f t="shared" ref="J49:J51" si="5">SUM(G49,D49)</f>
        <v>1</v>
      </c>
      <c r="K49" s="15" t="s">
        <v>1520</v>
      </c>
    </row>
    <row r="50" spans="1:11" ht="19.5" customHeight="1" x14ac:dyDescent="0.2">
      <c r="A50" s="13" t="s">
        <v>149</v>
      </c>
      <c r="B50" s="14">
        <v>1</v>
      </c>
      <c r="C50" s="14">
        <v>0</v>
      </c>
      <c r="D50" s="14">
        <f t="shared" si="2"/>
        <v>1</v>
      </c>
      <c r="E50" s="14">
        <v>0</v>
      </c>
      <c r="F50" s="14">
        <v>0</v>
      </c>
      <c r="G50" s="14">
        <v>0</v>
      </c>
      <c r="H50" s="14">
        <f t="shared" si="3"/>
        <v>1</v>
      </c>
      <c r="I50" s="14">
        <f t="shared" si="4"/>
        <v>0</v>
      </c>
      <c r="J50" s="14">
        <f t="shared" si="5"/>
        <v>1</v>
      </c>
      <c r="K50" s="15" t="s">
        <v>281</v>
      </c>
    </row>
    <row r="51" spans="1:11" ht="19.5" customHeight="1" x14ac:dyDescent="0.2">
      <c r="A51" s="13" t="s">
        <v>94</v>
      </c>
      <c r="B51" s="14">
        <v>8</v>
      </c>
      <c r="C51" s="14">
        <v>1</v>
      </c>
      <c r="D51" s="14">
        <f>SUM(B51:C51)</f>
        <v>9</v>
      </c>
      <c r="E51" s="14">
        <v>0</v>
      </c>
      <c r="F51" s="14">
        <v>0</v>
      </c>
      <c r="G51" s="14">
        <v>0</v>
      </c>
      <c r="H51" s="14">
        <f t="shared" si="3"/>
        <v>8</v>
      </c>
      <c r="I51" s="14">
        <f t="shared" si="4"/>
        <v>1</v>
      </c>
      <c r="J51" s="14">
        <f t="shared" si="5"/>
        <v>9</v>
      </c>
      <c r="K51" s="15" t="s">
        <v>629</v>
      </c>
    </row>
    <row r="52" spans="1:11" ht="19.5" customHeight="1" thickBot="1" x14ac:dyDescent="0.25">
      <c r="A52" s="22" t="s">
        <v>56</v>
      </c>
      <c r="B52" s="23">
        <f t="shared" ref="B52:J52" si="6">SUM(B48:B51)</f>
        <v>30</v>
      </c>
      <c r="C52" s="23">
        <f t="shared" si="6"/>
        <v>6</v>
      </c>
      <c r="D52" s="23">
        <f t="shared" si="2"/>
        <v>36</v>
      </c>
      <c r="E52" s="23">
        <f t="shared" si="6"/>
        <v>0</v>
      </c>
      <c r="F52" s="23">
        <f t="shared" si="6"/>
        <v>0</v>
      </c>
      <c r="G52" s="23">
        <f t="shared" si="6"/>
        <v>0</v>
      </c>
      <c r="H52" s="23">
        <f t="shared" si="6"/>
        <v>30</v>
      </c>
      <c r="I52" s="23">
        <f t="shared" si="6"/>
        <v>6</v>
      </c>
      <c r="J52" s="23">
        <f t="shared" si="6"/>
        <v>36</v>
      </c>
      <c r="K52" s="24" t="s">
        <v>379</v>
      </c>
    </row>
    <row r="53" spans="1:11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18:K18"/>
    <mergeCell ref="A19:K19"/>
    <mergeCell ref="A21:A24"/>
    <mergeCell ref="B21:D21"/>
    <mergeCell ref="E21:G21"/>
    <mergeCell ref="H21:J21"/>
    <mergeCell ref="K21:K24"/>
    <mergeCell ref="B22:D22"/>
    <mergeCell ref="E22:G22"/>
    <mergeCell ref="E44:G44"/>
    <mergeCell ref="H44:J44"/>
    <mergeCell ref="H22:J22"/>
    <mergeCell ref="A40:K40"/>
    <mergeCell ref="A41:K41"/>
    <mergeCell ref="A43:A46"/>
    <mergeCell ref="B43:D43"/>
    <mergeCell ref="E43:G43"/>
    <mergeCell ref="H43:J43"/>
    <mergeCell ref="K43:K46"/>
    <mergeCell ref="B44:D44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2:N12"/>
  <sheetViews>
    <sheetView rightToLeft="1" view="pageBreakPreview" zoomScale="80" zoomScaleSheetLayoutView="80" workbookViewId="0">
      <selection sqref="A1:K1"/>
    </sheetView>
  </sheetViews>
  <sheetFormatPr defaultRowHeight="14.25" x14ac:dyDescent="0.2"/>
  <cols>
    <col min="1" max="1" width="12.375" customWidth="1"/>
    <col min="2" max="12" width="8" customWidth="1"/>
    <col min="13" max="13" width="6.75" customWidth="1"/>
    <col min="14" max="14" width="24.375" customWidth="1"/>
  </cols>
  <sheetData>
    <row r="2" spans="1:14" ht="35.25" customHeight="1" x14ac:dyDescent="0.2">
      <c r="A2" s="118" t="s">
        <v>1705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 ht="45.75" customHeight="1" x14ac:dyDescent="0.25">
      <c r="A3" s="114" t="s">
        <v>1706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ht="26.25" customHeight="1" thickBot="1" x14ac:dyDescent="0.3">
      <c r="A4" s="4" t="s">
        <v>1751</v>
      </c>
      <c r="N4" s="30" t="s">
        <v>1617</v>
      </c>
    </row>
    <row r="5" spans="1:14" ht="21.75" customHeight="1" thickTop="1" x14ac:dyDescent="0.25">
      <c r="A5" s="111" t="s">
        <v>0</v>
      </c>
      <c r="B5" s="110" t="s">
        <v>96</v>
      </c>
      <c r="C5" s="110"/>
      <c r="D5" s="110"/>
      <c r="E5" s="110" t="s">
        <v>97</v>
      </c>
      <c r="F5" s="110"/>
      <c r="G5" s="110"/>
      <c r="H5" s="110" t="s">
        <v>98</v>
      </c>
      <c r="I5" s="110"/>
      <c r="J5" s="110"/>
      <c r="K5" s="110" t="s">
        <v>3</v>
      </c>
      <c r="L5" s="110"/>
      <c r="M5" s="110"/>
      <c r="N5" s="111" t="s">
        <v>4</v>
      </c>
    </row>
    <row r="6" spans="1:14" ht="21.75" customHeight="1" x14ac:dyDescent="0.25">
      <c r="A6" s="112"/>
      <c r="B6" s="109" t="s">
        <v>99</v>
      </c>
      <c r="C6" s="109"/>
      <c r="D6" s="109"/>
      <c r="E6" s="109" t="s">
        <v>100</v>
      </c>
      <c r="F6" s="109"/>
      <c r="G6" s="109"/>
      <c r="H6" s="109" t="s">
        <v>101</v>
      </c>
      <c r="I6" s="109"/>
      <c r="J6" s="109"/>
      <c r="K6" s="109" t="s">
        <v>7</v>
      </c>
      <c r="L6" s="109"/>
      <c r="M6" s="109"/>
      <c r="N6" s="112"/>
    </row>
    <row r="7" spans="1:14" ht="21.75" customHeight="1" x14ac:dyDescent="0.25">
      <c r="A7" s="112"/>
      <c r="B7" s="31" t="s">
        <v>8</v>
      </c>
      <c r="C7" s="31" t="s">
        <v>67</v>
      </c>
      <c r="D7" s="31" t="s">
        <v>10</v>
      </c>
      <c r="E7" s="31" t="s">
        <v>8</v>
      </c>
      <c r="F7" s="31" t="s">
        <v>67</v>
      </c>
      <c r="G7" s="31" t="s">
        <v>10</v>
      </c>
      <c r="H7" s="31" t="s">
        <v>8</v>
      </c>
      <c r="I7" s="31" t="s">
        <v>67</v>
      </c>
      <c r="J7" s="31" t="s">
        <v>10</v>
      </c>
      <c r="K7" s="31" t="s">
        <v>8</v>
      </c>
      <c r="L7" s="31" t="s">
        <v>67</v>
      </c>
      <c r="M7" s="31" t="s">
        <v>10</v>
      </c>
      <c r="N7" s="112"/>
    </row>
    <row r="8" spans="1:14" ht="21.75" customHeight="1" thickBot="1" x14ac:dyDescent="0.3">
      <c r="A8" s="113"/>
      <c r="B8" s="6" t="s">
        <v>11</v>
      </c>
      <c r="C8" s="6" t="s">
        <v>12</v>
      </c>
      <c r="D8" s="6" t="s">
        <v>7</v>
      </c>
      <c r="E8" s="6" t="s">
        <v>11</v>
      </c>
      <c r="F8" s="6" t="s">
        <v>12</v>
      </c>
      <c r="G8" s="6" t="s">
        <v>7</v>
      </c>
      <c r="H8" s="6" t="s">
        <v>11</v>
      </c>
      <c r="I8" s="6" t="s">
        <v>12</v>
      </c>
      <c r="J8" s="6" t="s">
        <v>7</v>
      </c>
      <c r="K8" s="6" t="s">
        <v>11</v>
      </c>
      <c r="L8" s="6" t="s">
        <v>12</v>
      </c>
      <c r="M8" s="6" t="s">
        <v>7</v>
      </c>
      <c r="N8" s="113"/>
    </row>
    <row r="9" spans="1:14" ht="33" customHeight="1" x14ac:dyDescent="0.2">
      <c r="A9" s="13" t="s">
        <v>13</v>
      </c>
      <c r="B9" s="14"/>
      <c r="C9" s="14"/>
      <c r="D9" s="14"/>
      <c r="E9" s="14"/>
      <c r="F9" s="14"/>
      <c r="G9" s="14"/>
      <c r="H9" s="14"/>
      <c r="I9" s="14"/>
      <c r="J9" s="14"/>
      <c r="K9" s="15"/>
      <c r="L9" s="13"/>
      <c r="M9" s="14"/>
      <c r="N9" s="15" t="s">
        <v>14</v>
      </c>
    </row>
    <row r="10" spans="1:14" ht="32.25" customHeight="1" thickBot="1" x14ac:dyDescent="0.25">
      <c r="A10" s="16" t="s">
        <v>15</v>
      </c>
      <c r="B10" s="17">
        <v>7</v>
      </c>
      <c r="C10" s="17">
        <v>3</v>
      </c>
      <c r="D10" s="17">
        <f t="shared" ref="D10" si="0">SUM(B10:C10)</f>
        <v>10</v>
      </c>
      <c r="E10" s="17">
        <v>1</v>
      </c>
      <c r="F10" s="17">
        <v>1</v>
      </c>
      <c r="G10" s="17">
        <f>SUM(E10:F10)</f>
        <v>2</v>
      </c>
      <c r="H10" s="17">
        <v>0</v>
      </c>
      <c r="I10" s="17">
        <v>0</v>
      </c>
      <c r="J10" s="17">
        <v>0</v>
      </c>
      <c r="K10" s="17">
        <f t="shared" ref="K10:M10" si="1">SUM(H10,E10,B10)</f>
        <v>8</v>
      </c>
      <c r="L10" s="17">
        <f t="shared" si="1"/>
        <v>4</v>
      </c>
      <c r="M10" s="17">
        <f t="shared" si="1"/>
        <v>12</v>
      </c>
      <c r="N10" s="18" t="s">
        <v>16</v>
      </c>
    </row>
    <row r="11" spans="1:14" ht="34.5" customHeight="1" thickBot="1" x14ac:dyDescent="0.25">
      <c r="A11" s="19" t="s">
        <v>151</v>
      </c>
      <c r="B11" s="20">
        <f>SUM(B10)</f>
        <v>7</v>
      </c>
      <c r="C11" s="20">
        <f t="shared" ref="C11:M11" si="2">SUM(C10)</f>
        <v>3</v>
      </c>
      <c r="D11" s="20">
        <f t="shared" si="2"/>
        <v>10</v>
      </c>
      <c r="E11" s="20">
        <f t="shared" si="2"/>
        <v>1</v>
      </c>
      <c r="F11" s="20">
        <f t="shared" si="2"/>
        <v>1</v>
      </c>
      <c r="G11" s="20">
        <f t="shared" si="2"/>
        <v>2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 t="shared" si="2"/>
        <v>8</v>
      </c>
      <c r="L11" s="20">
        <f t="shared" si="2"/>
        <v>4</v>
      </c>
      <c r="M11" s="20">
        <f t="shared" si="2"/>
        <v>12</v>
      </c>
      <c r="N11" s="21" t="s">
        <v>63</v>
      </c>
    </row>
    <row r="12" spans="1:14" ht="15" thickTop="1" x14ac:dyDescent="0.2"/>
  </sheetData>
  <mergeCells count="12">
    <mergeCell ref="H6:J6"/>
    <mergeCell ref="K6:M6"/>
    <mergeCell ref="A2:N2"/>
    <mergeCell ref="A3:N3"/>
    <mergeCell ref="A5:A8"/>
    <mergeCell ref="B5:D5"/>
    <mergeCell ref="E5:G5"/>
    <mergeCell ref="H5:J5"/>
    <mergeCell ref="K5:M5"/>
    <mergeCell ref="N5:N8"/>
    <mergeCell ref="B6:D6"/>
    <mergeCell ref="E6:G6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4"/>
  <sheetViews>
    <sheetView rightToLeft="1" view="pageBreakPreview" zoomScale="90" zoomScaleSheetLayoutView="90" workbookViewId="0">
      <selection sqref="A1:K1"/>
    </sheetView>
  </sheetViews>
  <sheetFormatPr defaultRowHeight="14.25" x14ac:dyDescent="0.2"/>
  <cols>
    <col min="1" max="1" width="18.5" customWidth="1"/>
    <col min="2" max="10" width="9.875" customWidth="1"/>
    <col min="11" max="11" width="22.375" customWidth="1"/>
  </cols>
  <sheetData>
    <row r="1" spans="1:11" ht="36.75" customHeight="1" x14ac:dyDescent="0.2">
      <c r="A1" s="118" t="s">
        <v>630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.75" customHeight="1" x14ac:dyDescent="0.25">
      <c r="A2" s="114" t="s">
        <v>631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3">
      <c r="A3" s="4" t="s">
        <v>1752</v>
      </c>
      <c r="K3" s="30" t="s">
        <v>654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623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31" t="s">
        <v>153</v>
      </c>
      <c r="C6" s="31" t="s">
        <v>67</v>
      </c>
      <c r="D6" s="31" t="s">
        <v>10</v>
      </c>
      <c r="E6" s="31" t="s">
        <v>153</v>
      </c>
      <c r="F6" s="31" t="s">
        <v>67</v>
      </c>
      <c r="G6" s="31" t="s">
        <v>10</v>
      </c>
      <c r="H6" s="31" t="s">
        <v>153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5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37" t="s">
        <v>14</v>
      </c>
    </row>
    <row r="9" spans="1:11" ht="25.5" customHeight="1" thickBot="1" x14ac:dyDescent="0.25">
      <c r="A9" s="16" t="s">
        <v>15</v>
      </c>
      <c r="B9" s="17">
        <v>104</v>
      </c>
      <c r="C9" s="17">
        <v>154</v>
      </c>
      <c r="D9" s="17">
        <f>SUM(B9:C9)</f>
        <v>258</v>
      </c>
      <c r="E9" s="17">
        <v>0</v>
      </c>
      <c r="F9" s="17">
        <v>0</v>
      </c>
      <c r="G9" s="17">
        <f>SUM(E9:F9)</f>
        <v>0</v>
      </c>
      <c r="H9" s="17">
        <f>SUM(E9,B9)</f>
        <v>104</v>
      </c>
      <c r="I9" s="17">
        <f>SUM(F9,C9)</f>
        <v>154</v>
      </c>
      <c r="J9" s="17">
        <f>SUM(H9:I9)</f>
        <v>258</v>
      </c>
      <c r="K9" s="39" t="s">
        <v>16</v>
      </c>
    </row>
    <row r="10" spans="1:11" ht="25.5" customHeight="1" thickBot="1" x14ac:dyDescent="0.25">
      <c r="A10" s="19" t="s">
        <v>151</v>
      </c>
      <c r="B10" s="20">
        <f t="shared" ref="B10:J10" si="0">SUM(B9)</f>
        <v>104</v>
      </c>
      <c r="C10" s="20">
        <f t="shared" si="0"/>
        <v>154</v>
      </c>
      <c r="D10" s="20">
        <f t="shared" si="0"/>
        <v>258</v>
      </c>
      <c r="E10" s="20">
        <f t="shared" si="0"/>
        <v>0</v>
      </c>
      <c r="F10" s="20">
        <f t="shared" si="0"/>
        <v>0</v>
      </c>
      <c r="G10" s="20">
        <f t="shared" si="0"/>
        <v>0</v>
      </c>
      <c r="H10" s="20">
        <f t="shared" si="0"/>
        <v>104</v>
      </c>
      <c r="I10" s="20">
        <f t="shared" si="0"/>
        <v>154</v>
      </c>
      <c r="J10" s="20">
        <f t="shared" si="0"/>
        <v>258</v>
      </c>
      <c r="K10" s="40" t="s">
        <v>63</v>
      </c>
    </row>
    <row r="11" spans="1:11" ht="27.75" customHeight="1" thickTop="1" x14ac:dyDescent="0.2"/>
    <row r="12" spans="1:11" ht="27.75" customHeight="1" x14ac:dyDescent="0.2"/>
    <row r="14" spans="1:11" ht="33" customHeight="1" x14ac:dyDescent="0.2">
      <c r="A14" s="118" t="s">
        <v>632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35.25" customHeight="1" x14ac:dyDescent="0.25">
      <c r="A15" s="114" t="s">
        <v>633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1" ht="18" customHeight="1" thickBot="1" x14ac:dyDescent="0.3">
      <c r="A16" s="4" t="s">
        <v>1618</v>
      </c>
      <c r="K16" s="30" t="s">
        <v>660</v>
      </c>
    </row>
    <row r="17" spans="1:11" ht="18.75" customHeight="1" thickTop="1" x14ac:dyDescent="0.25">
      <c r="A17" s="111" t="s">
        <v>0</v>
      </c>
      <c r="B17" s="110" t="s">
        <v>1</v>
      </c>
      <c r="C17" s="110"/>
      <c r="D17" s="110"/>
      <c r="E17" s="110" t="s">
        <v>2</v>
      </c>
      <c r="F17" s="110"/>
      <c r="G17" s="110"/>
      <c r="H17" s="110" t="s">
        <v>3</v>
      </c>
      <c r="I17" s="110"/>
      <c r="J17" s="110"/>
      <c r="K17" s="111" t="s">
        <v>4</v>
      </c>
    </row>
    <row r="18" spans="1:11" ht="15.75" x14ac:dyDescent="0.25">
      <c r="A18" s="112"/>
      <c r="B18" s="109" t="s">
        <v>623</v>
      </c>
      <c r="C18" s="109"/>
      <c r="D18" s="109"/>
      <c r="E18" s="109" t="s">
        <v>6</v>
      </c>
      <c r="F18" s="109"/>
      <c r="G18" s="109"/>
      <c r="H18" s="109" t="s">
        <v>7</v>
      </c>
      <c r="I18" s="109"/>
      <c r="J18" s="109"/>
      <c r="K18" s="112"/>
    </row>
    <row r="19" spans="1:11" ht="15.75" x14ac:dyDescent="0.25">
      <c r="A19" s="112"/>
      <c r="B19" s="31" t="s">
        <v>153</v>
      </c>
      <c r="C19" s="31" t="s">
        <v>67</v>
      </c>
      <c r="D19" s="31" t="s">
        <v>10</v>
      </c>
      <c r="E19" s="31" t="s">
        <v>153</v>
      </c>
      <c r="F19" s="31" t="s">
        <v>67</v>
      </c>
      <c r="G19" s="31" t="s">
        <v>10</v>
      </c>
      <c r="H19" s="31" t="s">
        <v>153</v>
      </c>
      <c r="I19" s="31" t="s">
        <v>67</v>
      </c>
      <c r="J19" s="31" t="s">
        <v>10</v>
      </c>
      <c r="K19" s="112"/>
    </row>
    <row r="20" spans="1:11" ht="27" customHeight="1" thickBot="1" x14ac:dyDescent="0.3">
      <c r="A20" s="113"/>
      <c r="B20" s="6" t="s">
        <v>11</v>
      </c>
      <c r="C20" s="6" t="s">
        <v>12</v>
      </c>
      <c r="D20" s="6" t="s">
        <v>7</v>
      </c>
      <c r="E20" s="6" t="s">
        <v>11</v>
      </c>
      <c r="F20" s="6" t="s">
        <v>12</v>
      </c>
      <c r="G20" s="6" t="s">
        <v>7</v>
      </c>
      <c r="H20" s="6" t="s">
        <v>11</v>
      </c>
      <c r="I20" s="6" t="s">
        <v>12</v>
      </c>
      <c r="J20" s="6" t="s">
        <v>7</v>
      </c>
      <c r="K20" s="113"/>
    </row>
    <row r="21" spans="1:11" ht="24.75" customHeight="1" x14ac:dyDescent="0.2">
      <c r="A21" s="13" t="s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37" t="s">
        <v>14</v>
      </c>
    </row>
    <row r="22" spans="1:11" ht="24.75" customHeight="1" thickBot="1" x14ac:dyDescent="0.25">
      <c r="A22" s="16" t="s">
        <v>15</v>
      </c>
      <c r="B22" s="17">
        <v>97</v>
      </c>
      <c r="C22" s="17">
        <v>151</v>
      </c>
      <c r="D22" s="17">
        <f>SUM(B22:C22)</f>
        <v>248</v>
      </c>
      <c r="E22" s="17">
        <v>0</v>
      </c>
      <c r="F22" s="17">
        <v>0</v>
      </c>
      <c r="G22" s="17">
        <f>SUM(E22:F22)</f>
        <v>0</v>
      </c>
      <c r="H22" s="17">
        <f>SUM(E22,B22)</f>
        <v>97</v>
      </c>
      <c r="I22" s="17">
        <f>SUM(F22,C22)</f>
        <v>151</v>
      </c>
      <c r="J22" s="17">
        <f>SUM(H22:I22)</f>
        <v>248</v>
      </c>
      <c r="K22" s="39" t="s">
        <v>16</v>
      </c>
    </row>
    <row r="23" spans="1:11" ht="24.75" customHeight="1" thickBot="1" x14ac:dyDescent="0.25">
      <c r="A23" s="19" t="s">
        <v>151</v>
      </c>
      <c r="B23" s="20">
        <f t="shared" ref="B23:J23" si="1">SUM(B22)</f>
        <v>97</v>
      </c>
      <c r="C23" s="20">
        <f t="shared" si="1"/>
        <v>151</v>
      </c>
      <c r="D23" s="20">
        <f t="shared" si="1"/>
        <v>248</v>
      </c>
      <c r="E23" s="20">
        <f t="shared" si="1"/>
        <v>0</v>
      </c>
      <c r="F23" s="20">
        <f t="shared" si="1"/>
        <v>0</v>
      </c>
      <c r="G23" s="20">
        <f t="shared" si="1"/>
        <v>0</v>
      </c>
      <c r="H23" s="20">
        <f t="shared" si="1"/>
        <v>97</v>
      </c>
      <c r="I23" s="20">
        <f t="shared" si="1"/>
        <v>151</v>
      </c>
      <c r="J23" s="20">
        <f t="shared" si="1"/>
        <v>248</v>
      </c>
      <c r="K23" s="40" t="s">
        <v>63</v>
      </c>
    </row>
    <row r="24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14:K14"/>
    <mergeCell ref="A15:K15"/>
    <mergeCell ref="A17:A20"/>
    <mergeCell ref="B17:D17"/>
    <mergeCell ref="E17:G17"/>
    <mergeCell ref="H17:J17"/>
    <mergeCell ref="K17:K20"/>
    <mergeCell ref="B18:D18"/>
    <mergeCell ref="E18:G18"/>
    <mergeCell ref="H18:J18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88"/>
  <sheetViews>
    <sheetView rightToLeft="1" view="pageBreakPreview" topLeftCell="A169" zoomScale="80" zoomScaleNormal="100" zoomScaleSheetLayoutView="80" workbookViewId="0">
      <selection activeCell="A152" sqref="A152"/>
    </sheetView>
  </sheetViews>
  <sheetFormatPr defaultRowHeight="14.25" x14ac:dyDescent="0.2"/>
  <cols>
    <col min="1" max="1" width="26.375" customWidth="1"/>
    <col min="2" max="10" width="8.75" customWidth="1"/>
    <col min="11" max="11" width="31" customWidth="1"/>
    <col min="12" max="85" width="0" hidden="1" customWidth="1"/>
  </cols>
  <sheetData>
    <row r="1" spans="1:11" ht="24.75" customHeight="1" x14ac:dyDescent="0.2">
      <c r="A1" s="118" t="s">
        <v>634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8.25" customHeight="1" x14ac:dyDescent="0.25">
      <c r="A2" s="114" t="s">
        <v>635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4.75" customHeight="1" thickBot="1" x14ac:dyDescent="0.3">
      <c r="A3" s="4" t="s">
        <v>1753</v>
      </c>
      <c r="K3" s="30" t="s">
        <v>1619</v>
      </c>
    </row>
    <row r="4" spans="1:11" ht="24.7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4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4.7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24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4" customHeight="1" x14ac:dyDescent="0.25">
      <c r="A8" s="13" t="s">
        <v>13</v>
      </c>
      <c r="B8" s="41"/>
      <c r="C8" s="41"/>
      <c r="D8" s="41"/>
      <c r="E8" s="41"/>
      <c r="F8" s="41"/>
      <c r="G8" s="41"/>
      <c r="H8" s="41"/>
      <c r="I8" s="41"/>
      <c r="J8" s="41"/>
      <c r="K8" s="15" t="s">
        <v>14</v>
      </c>
    </row>
    <row r="9" spans="1:11" ht="24" customHeight="1" x14ac:dyDescent="0.25">
      <c r="A9" s="13" t="s">
        <v>15</v>
      </c>
      <c r="B9" s="41">
        <v>58</v>
      </c>
      <c r="C9" s="41">
        <v>82</v>
      </c>
      <c r="D9" s="41">
        <v>140</v>
      </c>
      <c r="E9" s="41">
        <v>0</v>
      </c>
      <c r="F9" s="41">
        <v>0</v>
      </c>
      <c r="G9" s="41">
        <v>0</v>
      </c>
      <c r="H9" s="41">
        <f t="shared" ref="H9:I22" si="0">SUM(B9,E9)</f>
        <v>58</v>
      </c>
      <c r="I9" s="41">
        <f t="shared" si="0"/>
        <v>82</v>
      </c>
      <c r="J9" s="41">
        <f t="shared" ref="J9:J22" si="1">SUM(H9:I9)</f>
        <v>140</v>
      </c>
      <c r="K9" s="15" t="s">
        <v>16</v>
      </c>
    </row>
    <row r="10" spans="1:11" ht="24" customHeight="1" x14ac:dyDescent="0.25">
      <c r="A10" s="13" t="s">
        <v>18</v>
      </c>
      <c r="B10" s="41">
        <v>42</v>
      </c>
      <c r="C10" s="41">
        <v>52</v>
      </c>
      <c r="D10" s="41">
        <v>94</v>
      </c>
      <c r="E10" s="41">
        <v>0</v>
      </c>
      <c r="F10" s="41">
        <v>0</v>
      </c>
      <c r="G10" s="41">
        <v>0</v>
      </c>
      <c r="H10" s="41">
        <f t="shared" si="0"/>
        <v>42</v>
      </c>
      <c r="I10" s="41">
        <f t="shared" si="0"/>
        <v>52</v>
      </c>
      <c r="J10" s="41">
        <f t="shared" si="1"/>
        <v>94</v>
      </c>
      <c r="K10" s="15" t="s">
        <v>19</v>
      </c>
    </row>
    <row r="11" spans="1:11" ht="24" customHeight="1" x14ac:dyDescent="0.25">
      <c r="A11" s="13" t="s">
        <v>20</v>
      </c>
      <c r="B11" s="41">
        <v>41</v>
      </c>
      <c r="C11" s="41">
        <v>55</v>
      </c>
      <c r="D11" s="41">
        <v>96</v>
      </c>
      <c r="E11" s="41">
        <v>0</v>
      </c>
      <c r="F11" s="41">
        <v>0</v>
      </c>
      <c r="G11" s="41">
        <v>0</v>
      </c>
      <c r="H11" s="41">
        <f t="shared" si="0"/>
        <v>41</v>
      </c>
      <c r="I11" s="41">
        <f t="shared" si="0"/>
        <v>55</v>
      </c>
      <c r="J11" s="41">
        <f t="shared" si="1"/>
        <v>96</v>
      </c>
      <c r="K11" s="15" t="s">
        <v>21</v>
      </c>
    </row>
    <row r="12" spans="1:11" ht="24" customHeight="1" x14ac:dyDescent="0.25">
      <c r="A12" s="13" t="s">
        <v>22</v>
      </c>
      <c r="B12" s="41">
        <v>26</v>
      </c>
      <c r="C12" s="41">
        <v>81</v>
      </c>
      <c r="D12" s="41">
        <v>107</v>
      </c>
      <c r="E12" s="41">
        <v>0</v>
      </c>
      <c r="F12" s="41">
        <v>0</v>
      </c>
      <c r="G12" s="41">
        <v>0</v>
      </c>
      <c r="H12" s="41">
        <f t="shared" si="0"/>
        <v>26</v>
      </c>
      <c r="I12" s="41">
        <f t="shared" si="0"/>
        <v>81</v>
      </c>
      <c r="J12" s="41">
        <f t="shared" si="1"/>
        <v>107</v>
      </c>
      <c r="K12" s="15" t="s">
        <v>23</v>
      </c>
    </row>
    <row r="13" spans="1:11" ht="24" customHeight="1" x14ac:dyDescent="0.25">
      <c r="A13" s="13" t="s">
        <v>24</v>
      </c>
      <c r="B13" s="41">
        <v>276</v>
      </c>
      <c r="C13" s="41">
        <v>181</v>
      </c>
      <c r="D13" s="41">
        <v>457</v>
      </c>
      <c r="E13" s="41">
        <v>0</v>
      </c>
      <c r="F13" s="41">
        <v>0</v>
      </c>
      <c r="G13" s="41">
        <v>0</v>
      </c>
      <c r="H13" s="41">
        <f t="shared" si="0"/>
        <v>276</v>
      </c>
      <c r="I13" s="41">
        <f t="shared" si="0"/>
        <v>181</v>
      </c>
      <c r="J13" s="41">
        <f t="shared" si="1"/>
        <v>457</v>
      </c>
      <c r="K13" s="15" t="s">
        <v>25</v>
      </c>
    </row>
    <row r="14" spans="1:11" ht="24" customHeight="1" x14ac:dyDescent="0.25">
      <c r="A14" s="13" t="s">
        <v>636</v>
      </c>
      <c r="B14" s="41">
        <v>50</v>
      </c>
      <c r="C14" s="41">
        <v>39</v>
      </c>
      <c r="D14" s="41">
        <v>89</v>
      </c>
      <c r="E14" s="41">
        <v>0</v>
      </c>
      <c r="F14" s="41">
        <v>0</v>
      </c>
      <c r="G14" s="41">
        <v>0</v>
      </c>
      <c r="H14" s="41">
        <f t="shared" si="0"/>
        <v>50</v>
      </c>
      <c r="I14" s="41">
        <f t="shared" si="0"/>
        <v>39</v>
      </c>
      <c r="J14" s="41">
        <f t="shared" si="1"/>
        <v>89</v>
      </c>
      <c r="K14" s="15" t="s">
        <v>637</v>
      </c>
    </row>
    <row r="15" spans="1:11" ht="24" customHeight="1" x14ac:dyDescent="0.25">
      <c r="A15" s="13" t="s">
        <v>28</v>
      </c>
      <c r="B15" s="41">
        <v>174</v>
      </c>
      <c r="C15" s="41">
        <v>29</v>
      </c>
      <c r="D15" s="41">
        <v>203</v>
      </c>
      <c r="E15" s="41">
        <v>0</v>
      </c>
      <c r="F15" s="41">
        <v>0</v>
      </c>
      <c r="G15" s="41">
        <v>0</v>
      </c>
      <c r="H15" s="41">
        <f t="shared" si="0"/>
        <v>174</v>
      </c>
      <c r="I15" s="41">
        <f t="shared" si="0"/>
        <v>29</v>
      </c>
      <c r="J15" s="41">
        <f t="shared" si="1"/>
        <v>203</v>
      </c>
      <c r="K15" s="15" t="s">
        <v>29</v>
      </c>
    </row>
    <row r="16" spans="1:11" ht="24" customHeight="1" x14ac:dyDescent="0.25">
      <c r="A16" s="13" t="s">
        <v>30</v>
      </c>
      <c r="B16" s="41">
        <v>50</v>
      </c>
      <c r="C16" s="41">
        <v>21</v>
      </c>
      <c r="D16" s="41">
        <v>71</v>
      </c>
      <c r="E16" s="41">
        <v>0</v>
      </c>
      <c r="F16" s="41">
        <v>0</v>
      </c>
      <c r="G16" s="41">
        <v>0</v>
      </c>
      <c r="H16" s="41">
        <f t="shared" si="0"/>
        <v>50</v>
      </c>
      <c r="I16" s="41">
        <f t="shared" si="0"/>
        <v>21</v>
      </c>
      <c r="J16" s="41">
        <f t="shared" si="1"/>
        <v>71</v>
      </c>
      <c r="K16" s="15" t="s">
        <v>31</v>
      </c>
    </row>
    <row r="17" spans="1:11" ht="24" customHeight="1" x14ac:dyDescent="0.25">
      <c r="A17" s="13" t="s">
        <v>32</v>
      </c>
      <c r="B17" s="41">
        <v>215</v>
      </c>
      <c r="C17" s="41">
        <v>207</v>
      </c>
      <c r="D17" s="41">
        <v>422</v>
      </c>
      <c r="E17" s="41">
        <v>0</v>
      </c>
      <c r="F17" s="41">
        <v>0</v>
      </c>
      <c r="G17" s="41">
        <v>0</v>
      </c>
      <c r="H17" s="41">
        <f t="shared" si="0"/>
        <v>215</v>
      </c>
      <c r="I17" s="41">
        <f t="shared" si="0"/>
        <v>207</v>
      </c>
      <c r="J17" s="41">
        <f t="shared" si="1"/>
        <v>422</v>
      </c>
      <c r="K17" s="15" t="s">
        <v>586</v>
      </c>
    </row>
    <row r="18" spans="1:11" ht="24" customHeight="1" x14ac:dyDescent="0.25">
      <c r="A18" s="13" t="s">
        <v>453</v>
      </c>
      <c r="B18" s="41">
        <v>141</v>
      </c>
      <c r="C18" s="41">
        <v>64</v>
      </c>
      <c r="D18" s="41">
        <v>205</v>
      </c>
      <c r="E18" s="41">
        <v>0</v>
      </c>
      <c r="F18" s="41">
        <v>0</v>
      </c>
      <c r="G18" s="41">
        <v>0</v>
      </c>
      <c r="H18" s="41">
        <f t="shared" si="0"/>
        <v>141</v>
      </c>
      <c r="I18" s="41">
        <f t="shared" si="0"/>
        <v>64</v>
      </c>
      <c r="J18" s="41">
        <f t="shared" si="1"/>
        <v>205</v>
      </c>
      <c r="K18" s="15" t="s">
        <v>587</v>
      </c>
    </row>
    <row r="19" spans="1:11" ht="24" customHeight="1" x14ac:dyDescent="0.25">
      <c r="A19" s="13" t="s">
        <v>36</v>
      </c>
      <c r="B19" s="41">
        <v>526</v>
      </c>
      <c r="C19" s="41">
        <v>227</v>
      </c>
      <c r="D19" s="41">
        <v>753</v>
      </c>
      <c r="E19" s="41">
        <v>0</v>
      </c>
      <c r="F19" s="41">
        <v>0</v>
      </c>
      <c r="G19" s="41">
        <v>0</v>
      </c>
      <c r="H19" s="41">
        <f t="shared" si="0"/>
        <v>526</v>
      </c>
      <c r="I19" s="41">
        <f t="shared" si="0"/>
        <v>227</v>
      </c>
      <c r="J19" s="41">
        <f t="shared" si="1"/>
        <v>753</v>
      </c>
      <c r="K19" s="15" t="s">
        <v>37</v>
      </c>
    </row>
    <row r="20" spans="1:11" ht="24" customHeight="1" x14ac:dyDescent="0.25">
      <c r="A20" s="13" t="s">
        <v>139</v>
      </c>
      <c r="B20" s="41">
        <v>614</v>
      </c>
      <c r="C20" s="41">
        <v>412</v>
      </c>
      <c r="D20" s="41">
        <v>1026</v>
      </c>
      <c r="E20" s="41">
        <v>0</v>
      </c>
      <c r="F20" s="41">
        <v>0</v>
      </c>
      <c r="G20" s="41">
        <v>0</v>
      </c>
      <c r="H20" s="41">
        <f t="shared" si="0"/>
        <v>614</v>
      </c>
      <c r="I20" s="41">
        <f t="shared" si="0"/>
        <v>412</v>
      </c>
      <c r="J20" s="41">
        <f t="shared" si="1"/>
        <v>1026</v>
      </c>
      <c r="K20" s="15" t="s">
        <v>138</v>
      </c>
    </row>
    <row r="21" spans="1:11" ht="24" customHeight="1" x14ac:dyDescent="0.25">
      <c r="A21" s="13" t="s">
        <v>137</v>
      </c>
      <c r="B21" s="41">
        <v>260</v>
      </c>
      <c r="C21" s="41">
        <v>200</v>
      </c>
      <c r="D21" s="41">
        <v>460</v>
      </c>
      <c r="E21" s="41">
        <v>0</v>
      </c>
      <c r="F21" s="41">
        <v>0</v>
      </c>
      <c r="G21" s="41">
        <v>0</v>
      </c>
      <c r="H21" s="41">
        <f t="shared" si="0"/>
        <v>260</v>
      </c>
      <c r="I21" s="41">
        <f t="shared" si="0"/>
        <v>200</v>
      </c>
      <c r="J21" s="41">
        <f t="shared" si="1"/>
        <v>460</v>
      </c>
      <c r="K21" s="15" t="s">
        <v>136</v>
      </c>
    </row>
    <row r="22" spans="1:11" ht="24" customHeight="1" thickBot="1" x14ac:dyDescent="0.3">
      <c r="A22" s="22" t="s">
        <v>638</v>
      </c>
      <c r="B22" s="48">
        <v>55</v>
      </c>
      <c r="C22" s="48">
        <v>114</v>
      </c>
      <c r="D22" s="48">
        <v>169</v>
      </c>
      <c r="E22" s="48">
        <v>0</v>
      </c>
      <c r="F22" s="48">
        <v>0</v>
      </c>
      <c r="G22" s="48">
        <v>0</v>
      </c>
      <c r="H22" s="48">
        <f t="shared" si="0"/>
        <v>55</v>
      </c>
      <c r="I22" s="48">
        <f t="shared" si="0"/>
        <v>114</v>
      </c>
      <c r="J22" s="48">
        <f t="shared" si="1"/>
        <v>169</v>
      </c>
      <c r="K22" s="24" t="s">
        <v>639</v>
      </c>
    </row>
    <row r="23" spans="1:11" ht="15" thickTop="1" x14ac:dyDescent="0.2"/>
    <row r="25" spans="1:11" s="92" customFormat="1" x14ac:dyDescent="0.2"/>
    <row r="26" spans="1:11" s="92" customFormat="1" x14ac:dyDescent="0.2"/>
    <row r="27" spans="1:11" s="92" customFormat="1" x14ac:dyDescent="0.2"/>
    <row r="28" spans="1:11" s="92" customFormat="1" x14ac:dyDescent="0.2"/>
    <row r="29" spans="1:11" s="92" customFormat="1" x14ac:dyDescent="0.2"/>
    <row r="30" spans="1:11" s="92" customFormat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7" spans="1:11" s="92" customFormat="1" x14ac:dyDescent="0.2"/>
    <row r="38" spans="1:11" s="92" customFormat="1" x14ac:dyDescent="0.2"/>
    <row r="39" spans="1:11" ht="22.5" customHeight="1" thickBot="1" x14ac:dyDescent="0.3">
      <c r="A39" s="4" t="s">
        <v>1754</v>
      </c>
      <c r="K39" s="30" t="s">
        <v>1755</v>
      </c>
    </row>
    <row r="40" spans="1:11" ht="22.5" customHeight="1" thickTop="1" x14ac:dyDescent="0.25">
      <c r="A40" s="111" t="s">
        <v>0</v>
      </c>
      <c r="B40" s="110" t="s">
        <v>1</v>
      </c>
      <c r="C40" s="110"/>
      <c r="D40" s="110"/>
      <c r="E40" s="110" t="s">
        <v>2</v>
      </c>
      <c r="F40" s="110"/>
      <c r="G40" s="110"/>
      <c r="H40" s="110" t="s">
        <v>3</v>
      </c>
      <c r="I40" s="110"/>
      <c r="J40" s="110"/>
      <c r="K40" s="111" t="s">
        <v>4</v>
      </c>
    </row>
    <row r="41" spans="1:11" ht="22.5" customHeight="1" x14ac:dyDescent="0.25">
      <c r="A41" s="112"/>
      <c r="B41" s="109" t="s">
        <v>5</v>
      </c>
      <c r="C41" s="109"/>
      <c r="D41" s="109"/>
      <c r="E41" s="109" t="s">
        <v>6</v>
      </c>
      <c r="F41" s="109"/>
      <c r="G41" s="109"/>
      <c r="H41" s="109" t="s">
        <v>7</v>
      </c>
      <c r="I41" s="109"/>
      <c r="J41" s="109"/>
      <c r="K41" s="112"/>
    </row>
    <row r="42" spans="1:11" ht="22.5" customHeight="1" x14ac:dyDescent="0.25">
      <c r="A42" s="112"/>
      <c r="B42" s="31" t="s">
        <v>8</v>
      </c>
      <c r="C42" s="31" t="s">
        <v>67</v>
      </c>
      <c r="D42" s="31" t="s">
        <v>10</v>
      </c>
      <c r="E42" s="31" t="s">
        <v>8</v>
      </c>
      <c r="F42" s="31" t="s">
        <v>67</v>
      </c>
      <c r="G42" s="31" t="s">
        <v>10</v>
      </c>
      <c r="H42" s="31" t="s">
        <v>8</v>
      </c>
      <c r="I42" s="31" t="s">
        <v>67</v>
      </c>
      <c r="J42" s="31" t="s">
        <v>10</v>
      </c>
      <c r="K42" s="112"/>
    </row>
    <row r="43" spans="1:11" ht="22.5" customHeight="1" thickBot="1" x14ac:dyDescent="0.3">
      <c r="A43" s="113"/>
      <c r="B43" s="6" t="s">
        <v>11</v>
      </c>
      <c r="C43" s="6" t="s">
        <v>12</v>
      </c>
      <c r="D43" s="6" t="s">
        <v>7</v>
      </c>
      <c r="E43" s="6" t="s">
        <v>11</v>
      </c>
      <c r="F43" s="6" t="s">
        <v>12</v>
      </c>
      <c r="G43" s="6" t="s">
        <v>7</v>
      </c>
      <c r="H43" s="6" t="s">
        <v>11</v>
      </c>
      <c r="I43" s="6" t="s">
        <v>12</v>
      </c>
      <c r="J43" s="6" t="s">
        <v>7</v>
      </c>
      <c r="K43" s="113"/>
    </row>
    <row r="44" spans="1:11" ht="22.5" customHeight="1" x14ac:dyDescent="0.25">
      <c r="A44" s="13" t="s">
        <v>41</v>
      </c>
      <c r="B44" s="41">
        <v>0</v>
      </c>
      <c r="C44" s="41">
        <v>896</v>
      </c>
      <c r="D44" s="41">
        <v>896</v>
      </c>
      <c r="E44" s="41">
        <v>0</v>
      </c>
      <c r="F44" s="41">
        <v>0</v>
      </c>
      <c r="G44" s="41">
        <v>0</v>
      </c>
      <c r="H44" s="41">
        <f t="shared" ref="H44:I50" si="2">SUM(B44,E44)</f>
        <v>0</v>
      </c>
      <c r="I44" s="41">
        <f t="shared" si="2"/>
        <v>896</v>
      </c>
      <c r="J44" s="41">
        <f t="shared" ref="J44:J50" si="3">SUM(H44:I44)</f>
        <v>896</v>
      </c>
      <c r="K44" s="15" t="s">
        <v>132</v>
      </c>
    </row>
    <row r="45" spans="1:11" ht="22.5" customHeight="1" x14ac:dyDescent="0.25">
      <c r="A45" s="13" t="s">
        <v>640</v>
      </c>
      <c r="B45" s="41">
        <v>212</v>
      </c>
      <c r="C45" s="41">
        <v>18</v>
      </c>
      <c r="D45" s="41">
        <v>230</v>
      </c>
      <c r="E45" s="41">
        <v>0</v>
      </c>
      <c r="F45" s="41">
        <v>0</v>
      </c>
      <c r="G45" s="41">
        <v>0</v>
      </c>
      <c r="H45" s="41">
        <f t="shared" si="2"/>
        <v>212</v>
      </c>
      <c r="I45" s="41">
        <f t="shared" si="2"/>
        <v>18</v>
      </c>
      <c r="J45" s="41">
        <f t="shared" si="3"/>
        <v>230</v>
      </c>
      <c r="K45" s="15" t="s">
        <v>378</v>
      </c>
    </row>
    <row r="46" spans="1:11" ht="22.5" customHeight="1" x14ac:dyDescent="0.25">
      <c r="A46" s="13" t="s">
        <v>108</v>
      </c>
      <c r="B46" s="41">
        <v>133</v>
      </c>
      <c r="C46" s="41">
        <v>21</v>
      </c>
      <c r="D46" s="41">
        <v>154</v>
      </c>
      <c r="E46" s="41">
        <v>0</v>
      </c>
      <c r="F46" s="41">
        <v>0</v>
      </c>
      <c r="G46" s="41">
        <v>0</v>
      </c>
      <c r="H46" s="41">
        <f t="shared" si="2"/>
        <v>133</v>
      </c>
      <c r="I46" s="41">
        <f t="shared" si="2"/>
        <v>21</v>
      </c>
      <c r="J46" s="41">
        <f t="shared" si="3"/>
        <v>154</v>
      </c>
      <c r="K46" s="15" t="s">
        <v>590</v>
      </c>
    </row>
    <row r="47" spans="1:11" ht="22.5" customHeight="1" x14ac:dyDescent="0.25">
      <c r="A47" s="13" t="s">
        <v>43</v>
      </c>
      <c r="B47" s="41">
        <v>422</v>
      </c>
      <c r="C47" s="41">
        <v>148</v>
      </c>
      <c r="D47" s="41">
        <v>570</v>
      </c>
      <c r="E47" s="41">
        <v>0</v>
      </c>
      <c r="F47" s="41">
        <v>0</v>
      </c>
      <c r="G47" s="41">
        <v>0</v>
      </c>
      <c r="H47" s="41">
        <f t="shared" si="2"/>
        <v>422</v>
      </c>
      <c r="I47" s="41">
        <f t="shared" si="2"/>
        <v>148</v>
      </c>
      <c r="J47" s="41">
        <f t="shared" si="3"/>
        <v>570</v>
      </c>
      <c r="K47" s="15" t="s">
        <v>152</v>
      </c>
    </row>
    <row r="48" spans="1:11" ht="22.5" customHeight="1" x14ac:dyDescent="0.25">
      <c r="A48" s="13" t="s">
        <v>48</v>
      </c>
      <c r="B48" s="41">
        <v>299</v>
      </c>
      <c r="C48" s="41">
        <v>160</v>
      </c>
      <c r="D48" s="41">
        <v>459</v>
      </c>
      <c r="E48" s="41">
        <v>0</v>
      </c>
      <c r="F48" s="41">
        <v>0</v>
      </c>
      <c r="G48" s="41">
        <v>0</v>
      </c>
      <c r="H48" s="41">
        <f t="shared" si="2"/>
        <v>299</v>
      </c>
      <c r="I48" s="41">
        <f t="shared" si="2"/>
        <v>160</v>
      </c>
      <c r="J48" s="41">
        <f t="shared" si="3"/>
        <v>459</v>
      </c>
      <c r="K48" s="15" t="s">
        <v>49</v>
      </c>
    </row>
    <row r="49" spans="1:11" ht="22.5" customHeight="1" x14ac:dyDescent="0.25">
      <c r="A49" s="13" t="s">
        <v>50</v>
      </c>
      <c r="B49" s="41">
        <v>116</v>
      </c>
      <c r="C49" s="41">
        <v>56</v>
      </c>
      <c r="D49" s="41">
        <v>172</v>
      </c>
      <c r="E49" s="41">
        <v>0</v>
      </c>
      <c r="F49" s="41">
        <v>0</v>
      </c>
      <c r="G49" s="41">
        <v>0</v>
      </c>
      <c r="H49" s="41">
        <f t="shared" si="2"/>
        <v>116</v>
      </c>
      <c r="I49" s="41">
        <f t="shared" si="2"/>
        <v>56</v>
      </c>
      <c r="J49" s="41">
        <f t="shared" si="3"/>
        <v>172</v>
      </c>
      <c r="K49" s="15" t="s">
        <v>641</v>
      </c>
    </row>
    <row r="50" spans="1:11" ht="22.5" customHeight="1" x14ac:dyDescent="0.25">
      <c r="A50" s="13" t="s">
        <v>299</v>
      </c>
      <c r="B50" s="41">
        <v>92</v>
      </c>
      <c r="C50" s="41">
        <v>49</v>
      </c>
      <c r="D50" s="41">
        <v>141</v>
      </c>
      <c r="E50" s="41">
        <v>0</v>
      </c>
      <c r="F50" s="41">
        <v>0</v>
      </c>
      <c r="G50" s="41">
        <v>0</v>
      </c>
      <c r="H50" s="41">
        <f t="shared" si="2"/>
        <v>92</v>
      </c>
      <c r="I50" s="41">
        <f t="shared" si="2"/>
        <v>49</v>
      </c>
      <c r="J50" s="41">
        <f t="shared" si="3"/>
        <v>141</v>
      </c>
      <c r="K50" s="15" t="s">
        <v>55</v>
      </c>
    </row>
    <row r="51" spans="1:11" ht="22.5" customHeight="1" x14ac:dyDescent="0.25">
      <c r="A51" s="13" t="s">
        <v>56</v>
      </c>
      <c r="B51" s="41">
        <f t="shared" ref="B51:J51" si="4">SUM(B9:B22,B44:B50)</f>
        <v>3802</v>
      </c>
      <c r="C51" s="41">
        <f t="shared" si="4"/>
        <v>3112</v>
      </c>
      <c r="D51" s="41">
        <f t="shared" si="4"/>
        <v>6914</v>
      </c>
      <c r="E51" s="41">
        <f t="shared" si="4"/>
        <v>0</v>
      </c>
      <c r="F51" s="41">
        <f t="shared" si="4"/>
        <v>0</v>
      </c>
      <c r="G51" s="41">
        <f t="shared" si="4"/>
        <v>0</v>
      </c>
      <c r="H51" s="41">
        <f t="shared" si="4"/>
        <v>3802</v>
      </c>
      <c r="I51" s="41">
        <f t="shared" si="4"/>
        <v>3112</v>
      </c>
      <c r="J51" s="41">
        <f t="shared" si="4"/>
        <v>6914</v>
      </c>
      <c r="K51" s="15" t="s">
        <v>57</v>
      </c>
    </row>
    <row r="52" spans="1:11" ht="22.5" customHeight="1" x14ac:dyDescent="0.25">
      <c r="A52" s="13" t="s">
        <v>58</v>
      </c>
      <c r="B52" s="41"/>
      <c r="C52" s="41"/>
      <c r="D52" s="41"/>
      <c r="E52" s="41"/>
      <c r="F52" s="41"/>
      <c r="G52" s="41"/>
      <c r="H52" s="41"/>
      <c r="I52" s="41"/>
      <c r="J52" s="41"/>
      <c r="K52" s="15" t="s">
        <v>618</v>
      </c>
    </row>
    <row r="53" spans="1:11" ht="22.5" customHeight="1" x14ac:dyDescent="0.25">
      <c r="A53" s="13" t="s">
        <v>453</v>
      </c>
      <c r="B53" s="41">
        <v>40</v>
      </c>
      <c r="C53" s="41">
        <v>30</v>
      </c>
      <c r="D53" s="41">
        <v>70</v>
      </c>
      <c r="E53" s="41">
        <v>0</v>
      </c>
      <c r="F53" s="41">
        <v>0</v>
      </c>
      <c r="G53" s="41">
        <v>0</v>
      </c>
      <c r="H53" s="41">
        <f t="shared" ref="H53:I61" si="5">SUM(B53,E53)</f>
        <v>40</v>
      </c>
      <c r="I53" s="41">
        <f t="shared" si="5"/>
        <v>30</v>
      </c>
      <c r="J53" s="41">
        <f t="shared" ref="J53:J61" si="6">SUM(H53:I53)</f>
        <v>70</v>
      </c>
      <c r="K53" s="15" t="s">
        <v>587</v>
      </c>
    </row>
    <row r="54" spans="1:11" ht="22.5" customHeight="1" x14ac:dyDescent="0.25">
      <c r="A54" s="13" t="s">
        <v>36</v>
      </c>
      <c r="B54" s="41">
        <v>206</v>
      </c>
      <c r="C54" s="41">
        <v>88</v>
      </c>
      <c r="D54" s="41">
        <v>294</v>
      </c>
      <c r="E54" s="41">
        <v>0</v>
      </c>
      <c r="F54" s="41">
        <v>0</v>
      </c>
      <c r="G54" s="41">
        <v>0</v>
      </c>
      <c r="H54" s="41">
        <f t="shared" si="5"/>
        <v>206</v>
      </c>
      <c r="I54" s="41">
        <f t="shared" si="5"/>
        <v>88</v>
      </c>
      <c r="J54" s="41">
        <f t="shared" si="6"/>
        <v>294</v>
      </c>
      <c r="K54" s="15" t="s">
        <v>37</v>
      </c>
    </row>
    <row r="55" spans="1:11" ht="22.5" customHeight="1" x14ac:dyDescent="0.25">
      <c r="A55" s="13" t="s">
        <v>139</v>
      </c>
      <c r="B55" s="41">
        <v>187</v>
      </c>
      <c r="C55" s="41">
        <v>70</v>
      </c>
      <c r="D55" s="41">
        <v>257</v>
      </c>
      <c r="E55" s="41">
        <v>0</v>
      </c>
      <c r="F55" s="41">
        <v>0</v>
      </c>
      <c r="G55" s="41">
        <v>0</v>
      </c>
      <c r="H55" s="41">
        <f t="shared" si="5"/>
        <v>187</v>
      </c>
      <c r="I55" s="41">
        <f t="shared" si="5"/>
        <v>70</v>
      </c>
      <c r="J55" s="41">
        <f t="shared" si="6"/>
        <v>257</v>
      </c>
      <c r="K55" s="15" t="s">
        <v>138</v>
      </c>
    </row>
    <row r="56" spans="1:11" ht="22.5" customHeight="1" x14ac:dyDescent="0.25">
      <c r="A56" s="13" t="s">
        <v>137</v>
      </c>
      <c r="B56" s="41">
        <v>241</v>
      </c>
      <c r="C56" s="41">
        <v>189</v>
      </c>
      <c r="D56" s="41">
        <v>430</v>
      </c>
      <c r="E56" s="41">
        <v>0</v>
      </c>
      <c r="F56" s="41">
        <v>0</v>
      </c>
      <c r="G56" s="41">
        <v>0</v>
      </c>
      <c r="H56" s="41">
        <f t="shared" si="5"/>
        <v>241</v>
      </c>
      <c r="I56" s="41">
        <f t="shared" si="5"/>
        <v>189</v>
      </c>
      <c r="J56" s="41">
        <f t="shared" si="6"/>
        <v>430</v>
      </c>
      <c r="K56" s="15" t="s">
        <v>136</v>
      </c>
    </row>
    <row r="57" spans="1:11" ht="22.5" customHeight="1" x14ac:dyDescent="0.25">
      <c r="A57" s="13" t="s">
        <v>41</v>
      </c>
      <c r="B57" s="41">
        <v>0</v>
      </c>
      <c r="C57" s="41">
        <v>49</v>
      </c>
      <c r="D57" s="41">
        <v>49</v>
      </c>
      <c r="E57" s="41">
        <v>0</v>
      </c>
      <c r="F57" s="41">
        <v>0</v>
      </c>
      <c r="G57" s="41">
        <v>0</v>
      </c>
      <c r="H57" s="41">
        <f t="shared" si="5"/>
        <v>0</v>
      </c>
      <c r="I57" s="41">
        <f t="shared" si="5"/>
        <v>49</v>
      </c>
      <c r="J57" s="41">
        <f t="shared" si="6"/>
        <v>49</v>
      </c>
      <c r="K57" s="15" t="s">
        <v>132</v>
      </c>
    </row>
    <row r="58" spans="1:11" ht="22.5" customHeight="1" x14ac:dyDescent="0.25">
      <c r="A58" s="13" t="s">
        <v>108</v>
      </c>
      <c r="B58" s="41">
        <v>81</v>
      </c>
      <c r="C58" s="41">
        <v>4</v>
      </c>
      <c r="D58" s="41">
        <v>85</v>
      </c>
      <c r="E58" s="41">
        <v>0</v>
      </c>
      <c r="F58" s="41">
        <v>0</v>
      </c>
      <c r="G58" s="41">
        <v>0</v>
      </c>
      <c r="H58" s="41">
        <f t="shared" si="5"/>
        <v>81</v>
      </c>
      <c r="I58" s="41">
        <f t="shared" si="5"/>
        <v>4</v>
      </c>
      <c r="J58" s="41">
        <f t="shared" si="6"/>
        <v>85</v>
      </c>
      <c r="K58" s="15" t="s">
        <v>590</v>
      </c>
    </row>
    <row r="59" spans="1:11" ht="22.5" customHeight="1" x14ac:dyDescent="0.25">
      <c r="A59" s="13" t="s">
        <v>43</v>
      </c>
      <c r="B59" s="41">
        <v>169</v>
      </c>
      <c r="C59" s="41">
        <v>28</v>
      </c>
      <c r="D59" s="41">
        <v>197</v>
      </c>
      <c r="E59" s="41">
        <v>0</v>
      </c>
      <c r="F59" s="41">
        <v>0</v>
      </c>
      <c r="G59" s="41">
        <v>0</v>
      </c>
      <c r="H59" s="41">
        <f t="shared" si="5"/>
        <v>169</v>
      </c>
      <c r="I59" s="41">
        <f t="shared" si="5"/>
        <v>28</v>
      </c>
      <c r="J59" s="41">
        <f t="shared" si="6"/>
        <v>197</v>
      </c>
      <c r="K59" s="15" t="s">
        <v>152</v>
      </c>
    </row>
    <row r="60" spans="1:11" ht="22.5" customHeight="1" x14ac:dyDescent="0.25">
      <c r="A60" s="13" t="s">
        <v>48</v>
      </c>
      <c r="B60" s="41">
        <v>219</v>
      </c>
      <c r="C60" s="41">
        <v>23</v>
      </c>
      <c r="D60" s="41">
        <v>242</v>
      </c>
      <c r="E60" s="41">
        <v>0</v>
      </c>
      <c r="F60" s="41">
        <v>0</v>
      </c>
      <c r="G60" s="41">
        <v>0</v>
      </c>
      <c r="H60" s="41">
        <f t="shared" si="5"/>
        <v>219</v>
      </c>
      <c r="I60" s="41">
        <f t="shared" si="5"/>
        <v>23</v>
      </c>
      <c r="J60" s="41">
        <f t="shared" si="6"/>
        <v>242</v>
      </c>
      <c r="K60" s="15" t="s">
        <v>49</v>
      </c>
    </row>
    <row r="61" spans="1:11" ht="22.5" customHeight="1" x14ac:dyDescent="0.25">
      <c r="A61" s="13" t="s">
        <v>299</v>
      </c>
      <c r="B61" s="41">
        <v>51</v>
      </c>
      <c r="C61" s="41">
        <v>15</v>
      </c>
      <c r="D61" s="41">
        <v>66</v>
      </c>
      <c r="E61" s="41">
        <v>0</v>
      </c>
      <c r="F61" s="41">
        <v>0</v>
      </c>
      <c r="G61" s="41">
        <v>0</v>
      </c>
      <c r="H61" s="41">
        <f t="shared" si="5"/>
        <v>51</v>
      </c>
      <c r="I61" s="41">
        <f t="shared" si="5"/>
        <v>15</v>
      </c>
      <c r="J61" s="41">
        <f t="shared" si="6"/>
        <v>66</v>
      </c>
      <c r="K61" s="15" t="s">
        <v>55</v>
      </c>
    </row>
    <row r="62" spans="1:11" ht="22.5" customHeight="1" thickBot="1" x14ac:dyDescent="0.3">
      <c r="A62" s="13" t="s">
        <v>61</v>
      </c>
      <c r="B62" s="41">
        <f t="shared" ref="B62:J62" si="7">SUM(B53:B61)</f>
        <v>1194</v>
      </c>
      <c r="C62" s="41">
        <f t="shared" si="7"/>
        <v>496</v>
      </c>
      <c r="D62" s="41">
        <f t="shared" si="7"/>
        <v>1690</v>
      </c>
      <c r="E62" s="41">
        <f t="shared" si="7"/>
        <v>0</v>
      </c>
      <c r="F62" s="41">
        <f t="shared" si="7"/>
        <v>0</v>
      </c>
      <c r="G62" s="41">
        <f t="shared" si="7"/>
        <v>0</v>
      </c>
      <c r="H62" s="41">
        <f t="shared" si="7"/>
        <v>1194</v>
      </c>
      <c r="I62" s="41">
        <f t="shared" si="7"/>
        <v>496</v>
      </c>
      <c r="J62" s="41">
        <f t="shared" si="7"/>
        <v>1690</v>
      </c>
      <c r="K62" s="15" t="s">
        <v>62</v>
      </c>
    </row>
    <row r="63" spans="1:11" ht="22.5" customHeight="1" thickBot="1" x14ac:dyDescent="0.3">
      <c r="A63" s="19" t="s">
        <v>151</v>
      </c>
      <c r="B63" s="43">
        <f t="shared" ref="B63:J63" si="8">SUM(B62,B51)</f>
        <v>4996</v>
      </c>
      <c r="C63" s="43">
        <f t="shared" si="8"/>
        <v>3608</v>
      </c>
      <c r="D63" s="43">
        <f t="shared" si="8"/>
        <v>8604</v>
      </c>
      <c r="E63" s="43">
        <f t="shared" si="8"/>
        <v>0</v>
      </c>
      <c r="F63" s="43">
        <f t="shared" si="8"/>
        <v>0</v>
      </c>
      <c r="G63" s="43">
        <f t="shared" si="8"/>
        <v>0</v>
      </c>
      <c r="H63" s="43">
        <f t="shared" si="8"/>
        <v>4996</v>
      </c>
      <c r="I63" s="43">
        <f t="shared" si="8"/>
        <v>3608</v>
      </c>
      <c r="J63" s="43">
        <f t="shared" si="8"/>
        <v>8604</v>
      </c>
      <c r="K63" s="21" t="s">
        <v>63</v>
      </c>
    </row>
    <row r="64" spans="1:11" ht="15" thickTop="1" x14ac:dyDescent="0.2"/>
    <row r="65" spans="1:11" s="92" customFormat="1" x14ac:dyDescent="0.2"/>
    <row r="66" spans="1:11" s="92" customFormat="1" x14ac:dyDescent="0.2"/>
    <row r="67" spans="1:11" s="92" customFormat="1" x14ac:dyDescent="0.2"/>
    <row r="68" spans="1:11" s="92" customFormat="1" x14ac:dyDescent="0.2"/>
    <row r="69" spans="1:11" s="92" customFormat="1" x14ac:dyDescent="0.2"/>
    <row r="70" spans="1:11" s="92" customFormat="1" x14ac:dyDescent="0.2"/>
    <row r="71" spans="1:11" s="92" customFormat="1" x14ac:dyDescent="0.2"/>
    <row r="72" spans="1:11" s="92" customFormat="1" x14ac:dyDescent="0.2"/>
    <row r="73" spans="1:11" s="92" customFormat="1" x14ac:dyDescent="0.2"/>
    <row r="74" spans="1:11" s="92" customFormat="1" x14ac:dyDescent="0.2"/>
    <row r="75" spans="1:11" s="92" customFormat="1" x14ac:dyDescent="0.2"/>
    <row r="76" spans="1:11" s="92" customFormat="1" x14ac:dyDescent="0.2"/>
    <row r="77" spans="1:11" s="92" customFormat="1" x14ac:dyDescent="0.2"/>
    <row r="78" spans="1:11" ht="21.75" customHeight="1" x14ac:dyDescent="0.2">
      <c r="A78" s="118" t="s">
        <v>642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</row>
    <row r="79" spans="1:11" ht="43.5" customHeight="1" x14ac:dyDescent="0.25">
      <c r="A79" s="114" t="s">
        <v>1763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</row>
    <row r="80" spans="1:11" ht="18.75" customHeight="1" thickBot="1" x14ac:dyDescent="0.3">
      <c r="A80" s="4" t="s">
        <v>1756</v>
      </c>
      <c r="K80" s="30" t="s">
        <v>1620</v>
      </c>
    </row>
    <row r="81" spans="1:11" ht="21.75" customHeight="1" thickTop="1" x14ac:dyDescent="0.25">
      <c r="A81" s="111" t="s">
        <v>0</v>
      </c>
      <c r="B81" s="110" t="s">
        <v>1</v>
      </c>
      <c r="C81" s="110"/>
      <c r="D81" s="110"/>
      <c r="E81" s="110" t="s">
        <v>2</v>
      </c>
      <c r="F81" s="110"/>
      <c r="G81" s="110"/>
      <c r="H81" s="110" t="s">
        <v>3</v>
      </c>
      <c r="I81" s="110"/>
      <c r="J81" s="110"/>
      <c r="K81" s="111" t="s">
        <v>4</v>
      </c>
    </row>
    <row r="82" spans="1:11" ht="21.75" customHeight="1" x14ac:dyDescent="0.25">
      <c r="A82" s="112"/>
      <c r="B82" s="109" t="s">
        <v>5</v>
      </c>
      <c r="C82" s="109"/>
      <c r="D82" s="109"/>
      <c r="E82" s="109" t="s">
        <v>6</v>
      </c>
      <c r="F82" s="109"/>
      <c r="G82" s="109"/>
      <c r="H82" s="109" t="s">
        <v>7</v>
      </c>
      <c r="I82" s="109"/>
      <c r="J82" s="109"/>
      <c r="K82" s="112"/>
    </row>
    <row r="83" spans="1:11" ht="21.75" customHeight="1" x14ac:dyDescent="0.25">
      <c r="A83" s="112"/>
      <c r="B83" s="31" t="s">
        <v>8</v>
      </c>
      <c r="C83" s="31" t="s">
        <v>67</v>
      </c>
      <c r="D83" s="31" t="s">
        <v>10</v>
      </c>
      <c r="E83" s="31" t="s">
        <v>8</v>
      </c>
      <c r="F83" s="31" t="s">
        <v>67</v>
      </c>
      <c r="G83" s="31" t="s">
        <v>10</v>
      </c>
      <c r="H83" s="31" t="s">
        <v>8</v>
      </c>
      <c r="I83" s="31" t="s">
        <v>67</v>
      </c>
      <c r="J83" s="31" t="s">
        <v>10</v>
      </c>
      <c r="K83" s="112"/>
    </row>
    <row r="84" spans="1:11" ht="21.75" customHeight="1" thickBot="1" x14ac:dyDescent="0.3">
      <c r="A84" s="113"/>
      <c r="B84" s="6" t="s">
        <v>11</v>
      </c>
      <c r="C84" s="6" t="s">
        <v>12</v>
      </c>
      <c r="D84" s="6" t="s">
        <v>7</v>
      </c>
      <c r="E84" s="6" t="s">
        <v>11</v>
      </c>
      <c r="F84" s="6" t="s">
        <v>12</v>
      </c>
      <c r="G84" s="6" t="s">
        <v>7</v>
      </c>
      <c r="H84" s="6" t="s">
        <v>11</v>
      </c>
      <c r="I84" s="6" t="s">
        <v>12</v>
      </c>
      <c r="J84" s="6" t="s">
        <v>7</v>
      </c>
      <c r="K84" s="113"/>
    </row>
    <row r="85" spans="1:11" ht="20.25" customHeight="1" x14ac:dyDescent="0.25">
      <c r="A85" s="13" t="s">
        <v>13</v>
      </c>
      <c r="B85" s="41"/>
      <c r="C85" s="41"/>
      <c r="D85" s="41"/>
      <c r="E85" s="41"/>
      <c r="F85" s="41"/>
      <c r="G85" s="41"/>
      <c r="H85" s="41"/>
      <c r="I85" s="41"/>
      <c r="J85" s="41"/>
      <c r="K85" s="15" t="s">
        <v>14</v>
      </c>
    </row>
    <row r="86" spans="1:11" ht="23.25" customHeight="1" x14ac:dyDescent="0.25">
      <c r="A86" s="13" t="s">
        <v>15</v>
      </c>
      <c r="B86" s="41">
        <v>252</v>
      </c>
      <c r="C86" s="41">
        <v>284</v>
      </c>
      <c r="D86" s="41">
        <f>SUM(B86:C86)</f>
        <v>536</v>
      </c>
      <c r="E86" s="41">
        <v>0</v>
      </c>
      <c r="F86" s="41">
        <v>0</v>
      </c>
      <c r="G86" s="41">
        <v>0</v>
      </c>
      <c r="H86" s="41">
        <f t="shared" ref="H86:I102" si="9">SUM(B86,E86)</f>
        <v>252</v>
      </c>
      <c r="I86" s="41">
        <f t="shared" si="9"/>
        <v>284</v>
      </c>
      <c r="J86" s="41">
        <f t="shared" ref="J86:J102" si="10">SUM(H86:I86)</f>
        <v>536</v>
      </c>
      <c r="K86" s="15" t="s">
        <v>16</v>
      </c>
    </row>
    <row r="87" spans="1:11" ht="23.25" customHeight="1" x14ac:dyDescent="0.25">
      <c r="A87" s="13" t="s">
        <v>18</v>
      </c>
      <c r="B87" s="41">
        <v>128</v>
      </c>
      <c r="C87" s="41">
        <v>166</v>
      </c>
      <c r="D87" s="41">
        <f t="shared" ref="D87:D102" si="11">SUM(B87:C87)</f>
        <v>294</v>
      </c>
      <c r="E87" s="41">
        <v>0</v>
      </c>
      <c r="F87" s="41">
        <v>0</v>
      </c>
      <c r="G87" s="41">
        <v>0</v>
      </c>
      <c r="H87" s="41">
        <f t="shared" si="9"/>
        <v>128</v>
      </c>
      <c r="I87" s="41">
        <f t="shared" si="9"/>
        <v>166</v>
      </c>
      <c r="J87" s="41">
        <f t="shared" si="10"/>
        <v>294</v>
      </c>
      <c r="K87" s="15" t="s">
        <v>19</v>
      </c>
    </row>
    <row r="88" spans="1:11" ht="23.25" customHeight="1" x14ac:dyDescent="0.25">
      <c r="A88" s="13" t="s">
        <v>20</v>
      </c>
      <c r="B88" s="41">
        <v>125</v>
      </c>
      <c r="C88" s="41">
        <v>223</v>
      </c>
      <c r="D88" s="41">
        <f t="shared" si="11"/>
        <v>348</v>
      </c>
      <c r="E88" s="41">
        <v>0</v>
      </c>
      <c r="F88" s="41">
        <v>0</v>
      </c>
      <c r="G88" s="41">
        <v>0</v>
      </c>
      <c r="H88" s="41">
        <f t="shared" si="9"/>
        <v>125</v>
      </c>
      <c r="I88" s="41">
        <f t="shared" si="9"/>
        <v>223</v>
      </c>
      <c r="J88" s="41">
        <f t="shared" si="10"/>
        <v>348</v>
      </c>
      <c r="K88" s="15" t="s">
        <v>21</v>
      </c>
    </row>
    <row r="89" spans="1:11" ht="23.25" customHeight="1" x14ac:dyDescent="0.25">
      <c r="A89" s="13" t="s">
        <v>22</v>
      </c>
      <c r="B89" s="41">
        <v>61</v>
      </c>
      <c r="C89" s="41">
        <v>212</v>
      </c>
      <c r="D89" s="41">
        <f t="shared" si="11"/>
        <v>273</v>
      </c>
      <c r="E89" s="41">
        <v>0</v>
      </c>
      <c r="F89" s="41">
        <v>0</v>
      </c>
      <c r="G89" s="41">
        <v>0</v>
      </c>
      <c r="H89" s="41">
        <f t="shared" si="9"/>
        <v>61</v>
      </c>
      <c r="I89" s="41">
        <f t="shared" si="9"/>
        <v>212</v>
      </c>
      <c r="J89" s="41">
        <f t="shared" si="10"/>
        <v>273</v>
      </c>
      <c r="K89" s="15" t="s">
        <v>23</v>
      </c>
    </row>
    <row r="90" spans="1:11" ht="23.25" customHeight="1" x14ac:dyDescent="0.25">
      <c r="A90" s="13" t="s">
        <v>24</v>
      </c>
      <c r="B90" s="41">
        <v>682</v>
      </c>
      <c r="C90" s="41">
        <v>486</v>
      </c>
      <c r="D90" s="41">
        <f t="shared" si="11"/>
        <v>1168</v>
      </c>
      <c r="E90" s="41">
        <v>0</v>
      </c>
      <c r="F90" s="41">
        <v>0</v>
      </c>
      <c r="G90" s="41">
        <v>0</v>
      </c>
      <c r="H90" s="41">
        <f t="shared" si="9"/>
        <v>682</v>
      </c>
      <c r="I90" s="41">
        <f t="shared" si="9"/>
        <v>486</v>
      </c>
      <c r="J90" s="41">
        <f t="shared" si="10"/>
        <v>1168</v>
      </c>
      <c r="K90" s="15" t="s">
        <v>25</v>
      </c>
    </row>
    <row r="91" spans="1:11" ht="23.25" customHeight="1" x14ac:dyDescent="0.25">
      <c r="A91" s="13" t="s">
        <v>636</v>
      </c>
      <c r="B91" s="41">
        <v>135</v>
      </c>
      <c r="C91" s="41">
        <v>109</v>
      </c>
      <c r="D91" s="41">
        <f t="shared" si="11"/>
        <v>244</v>
      </c>
      <c r="E91" s="41">
        <v>0</v>
      </c>
      <c r="F91" s="41">
        <v>0</v>
      </c>
      <c r="G91" s="41">
        <v>0</v>
      </c>
      <c r="H91" s="41">
        <f t="shared" si="9"/>
        <v>135</v>
      </c>
      <c r="I91" s="41">
        <f t="shared" si="9"/>
        <v>109</v>
      </c>
      <c r="J91" s="41">
        <f t="shared" si="10"/>
        <v>244</v>
      </c>
      <c r="K91" s="15" t="s">
        <v>637</v>
      </c>
    </row>
    <row r="92" spans="1:11" ht="23.25" customHeight="1" x14ac:dyDescent="0.25">
      <c r="A92" s="13" t="s">
        <v>28</v>
      </c>
      <c r="B92" s="41">
        <v>579</v>
      </c>
      <c r="C92" s="41">
        <v>200</v>
      </c>
      <c r="D92" s="41">
        <f t="shared" si="11"/>
        <v>779</v>
      </c>
      <c r="E92" s="41">
        <v>0</v>
      </c>
      <c r="F92" s="41">
        <v>0</v>
      </c>
      <c r="G92" s="41">
        <v>0</v>
      </c>
      <c r="H92" s="41">
        <f t="shared" si="9"/>
        <v>579</v>
      </c>
      <c r="I92" s="41">
        <f t="shared" si="9"/>
        <v>200</v>
      </c>
      <c r="J92" s="41">
        <f t="shared" si="10"/>
        <v>779</v>
      </c>
      <c r="K92" s="15" t="s">
        <v>29</v>
      </c>
    </row>
    <row r="93" spans="1:11" ht="23.25" customHeight="1" x14ac:dyDescent="0.25">
      <c r="A93" s="13" t="s">
        <v>30</v>
      </c>
      <c r="B93" s="41">
        <v>112</v>
      </c>
      <c r="C93" s="41">
        <v>72</v>
      </c>
      <c r="D93" s="41">
        <f t="shared" si="11"/>
        <v>184</v>
      </c>
      <c r="E93" s="41">
        <v>0</v>
      </c>
      <c r="F93" s="41">
        <v>0</v>
      </c>
      <c r="G93" s="41">
        <v>0</v>
      </c>
      <c r="H93" s="41">
        <f t="shared" si="9"/>
        <v>112</v>
      </c>
      <c r="I93" s="41">
        <f t="shared" si="9"/>
        <v>72</v>
      </c>
      <c r="J93" s="41">
        <f t="shared" si="10"/>
        <v>184</v>
      </c>
      <c r="K93" s="15" t="s">
        <v>31</v>
      </c>
    </row>
    <row r="94" spans="1:11" ht="18.75" customHeight="1" x14ac:dyDescent="0.25">
      <c r="A94" s="13" t="s">
        <v>32</v>
      </c>
      <c r="B94" s="41">
        <v>448</v>
      </c>
      <c r="C94" s="41">
        <v>521</v>
      </c>
      <c r="D94" s="41">
        <f t="shared" si="11"/>
        <v>969</v>
      </c>
      <c r="E94" s="41">
        <v>0</v>
      </c>
      <c r="F94" s="41">
        <v>0</v>
      </c>
      <c r="G94" s="41">
        <v>0</v>
      </c>
      <c r="H94" s="41">
        <f t="shared" si="9"/>
        <v>448</v>
      </c>
      <c r="I94" s="41">
        <f t="shared" si="9"/>
        <v>521</v>
      </c>
      <c r="J94" s="41">
        <f t="shared" si="10"/>
        <v>969</v>
      </c>
      <c r="K94" s="15" t="s">
        <v>586</v>
      </c>
    </row>
    <row r="95" spans="1:11" ht="23.25" customHeight="1" x14ac:dyDescent="0.25">
      <c r="A95" s="13" t="s">
        <v>142</v>
      </c>
      <c r="B95" s="41">
        <v>287</v>
      </c>
      <c r="C95" s="41">
        <v>162</v>
      </c>
      <c r="D95" s="41">
        <f t="shared" si="11"/>
        <v>449</v>
      </c>
      <c r="E95" s="41">
        <v>0</v>
      </c>
      <c r="F95" s="41">
        <v>0</v>
      </c>
      <c r="G95" s="41">
        <v>0</v>
      </c>
      <c r="H95" s="41">
        <f t="shared" si="9"/>
        <v>287</v>
      </c>
      <c r="I95" s="41">
        <f t="shared" si="9"/>
        <v>162</v>
      </c>
      <c r="J95" s="41">
        <f t="shared" si="10"/>
        <v>449</v>
      </c>
      <c r="K95" s="15" t="s">
        <v>587</v>
      </c>
    </row>
    <row r="96" spans="1:11" ht="23.25" customHeight="1" x14ac:dyDescent="0.25">
      <c r="A96" s="13" t="s">
        <v>36</v>
      </c>
      <c r="B96" s="41">
        <v>1702</v>
      </c>
      <c r="C96" s="41">
        <v>684</v>
      </c>
      <c r="D96" s="41">
        <f t="shared" si="11"/>
        <v>2386</v>
      </c>
      <c r="E96" s="41">
        <v>0</v>
      </c>
      <c r="F96" s="41">
        <v>0</v>
      </c>
      <c r="G96" s="41">
        <v>0</v>
      </c>
      <c r="H96" s="41">
        <f t="shared" si="9"/>
        <v>1702</v>
      </c>
      <c r="I96" s="41">
        <f t="shared" si="9"/>
        <v>684</v>
      </c>
      <c r="J96" s="41">
        <f t="shared" si="10"/>
        <v>2386</v>
      </c>
      <c r="K96" s="15" t="s">
        <v>37</v>
      </c>
    </row>
    <row r="97" spans="1:11" ht="23.25" customHeight="1" x14ac:dyDescent="0.25">
      <c r="A97" s="13" t="s">
        <v>139</v>
      </c>
      <c r="B97" s="41">
        <v>1661</v>
      </c>
      <c r="C97" s="41">
        <v>1099</v>
      </c>
      <c r="D97" s="41">
        <f t="shared" si="11"/>
        <v>2760</v>
      </c>
      <c r="E97" s="41">
        <v>0</v>
      </c>
      <c r="F97" s="41">
        <v>0</v>
      </c>
      <c r="G97" s="41">
        <v>0</v>
      </c>
      <c r="H97" s="41">
        <f t="shared" si="9"/>
        <v>1661</v>
      </c>
      <c r="I97" s="41">
        <f t="shared" si="9"/>
        <v>1099</v>
      </c>
      <c r="J97" s="41">
        <f t="shared" si="10"/>
        <v>2760</v>
      </c>
      <c r="K97" s="15" t="s">
        <v>138</v>
      </c>
    </row>
    <row r="98" spans="1:11" ht="23.25" customHeight="1" x14ac:dyDescent="0.25">
      <c r="A98" s="13" t="s">
        <v>137</v>
      </c>
      <c r="B98" s="41">
        <v>697</v>
      </c>
      <c r="C98" s="41">
        <v>496</v>
      </c>
      <c r="D98" s="41">
        <f t="shared" si="11"/>
        <v>1193</v>
      </c>
      <c r="E98" s="41">
        <v>0</v>
      </c>
      <c r="F98" s="41">
        <v>0</v>
      </c>
      <c r="G98" s="41">
        <v>0</v>
      </c>
      <c r="H98" s="41">
        <f t="shared" si="9"/>
        <v>697</v>
      </c>
      <c r="I98" s="41">
        <f t="shared" si="9"/>
        <v>496</v>
      </c>
      <c r="J98" s="41">
        <f t="shared" si="10"/>
        <v>1193</v>
      </c>
      <c r="K98" s="15" t="s">
        <v>136</v>
      </c>
    </row>
    <row r="99" spans="1:11" ht="23.25" customHeight="1" x14ac:dyDescent="0.25">
      <c r="A99" s="13" t="s">
        <v>638</v>
      </c>
      <c r="B99" s="41">
        <v>233</v>
      </c>
      <c r="C99" s="41">
        <v>347</v>
      </c>
      <c r="D99" s="41">
        <f t="shared" si="11"/>
        <v>580</v>
      </c>
      <c r="E99" s="41">
        <v>0</v>
      </c>
      <c r="F99" s="41">
        <v>0</v>
      </c>
      <c r="G99" s="41">
        <v>0</v>
      </c>
      <c r="H99" s="41">
        <f t="shared" si="9"/>
        <v>233</v>
      </c>
      <c r="I99" s="41">
        <f t="shared" si="9"/>
        <v>347</v>
      </c>
      <c r="J99" s="41">
        <f t="shared" si="10"/>
        <v>580</v>
      </c>
      <c r="K99" s="15" t="s">
        <v>639</v>
      </c>
    </row>
    <row r="100" spans="1:11" ht="23.25" customHeight="1" x14ac:dyDescent="0.25">
      <c r="A100" s="13" t="s">
        <v>41</v>
      </c>
      <c r="B100" s="41">
        <v>0</v>
      </c>
      <c r="C100" s="41">
        <v>1662</v>
      </c>
      <c r="D100" s="41">
        <f t="shared" si="11"/>
        <v>1662</v>
      </c>
      <c r="E100" s="41">
        <v>0</v>
      </c>
      <c r="F100" s="41">
        <v>0</v>
      </c>
      <c r="G100" s="41">
        <v>0</v>
      </c>
      <c r="H100" s="41">
        <f t="shared" si="9"/>
        <v>0</v>
      </c>
      <c r="I100" s="41">
        <f t="shared" si="9"/>
        <v>1662</v>
      </c>
      <c r="J100" s="41">
        <f t="shared" si="10"/>
        <v>1662</v>
      </c>
      <c r="K100" s="15" t="s">
        <v>132</v>
      </c>
    </row>
    <row r="101" spans="1:11" ht="23.25" customHeight="1" x14ac:dyDescent="0.25">
      <c r="A101" s="13" t="s">
        <v>643</v>
      </c>
      <c r="B101" s="41">
        <v>580</v>
      </c>
      <c r="C101" s="41">
        <v>74</v>
      </c>
      <c r="D101" s="41">
        <f t="shared" si="11"/>
        <v>654</v>
      </c>
      <c r="E101" s="41">
        <v>0</v>
      </c>
      <c r="F101" s="41">
        <v>0</v>
      </c>
      <c r="G101" s="41">
        <v>0</v>
      </c>
      <c r="H101" s="41">
        <f t="shared" si="9"/>
        <v>580</v>
      </c>
      <c r="I101" s="41">
        <f t="shared" si="9"/>
        <v>74</v>
      </c>
      <c r="J101" s="41">
        <f t="shared" si="10"/>
        <v>654</v>
      </c>
      <c r="K101" s="15" t="s">
        <v>378</v>
      </c>
    </row>
    <row r="102" spans="1:11" ht="19.5" customHeight="1" thickBot="1" x14ac:dyDescent="0.3">
      <c r="A102" s="22" t="s">
        <v>108</v>
      </c>
      <c r="B102" s="48">
        <v>501</v>
      </c>
      <c r="C102" s="48">
        <v>65</v>
      </c>
      <c r="D102" s="48">
        <f t="shared" si="11"/>
        <v>566</v>
      </c>
      <c r="E102" s="48">
        <v>0</v>
      </c>
      <c r="F102" s="48">
        <v>0</v>
      </c>
      <c r="G102" s="48">
        <v>0</v>
      </c>
      <c r="H102" s="48">
        <f t="shared" si="9"/>
        <v>501</v>
      </c>
      <c r="I102" s="48">
        <f t="shared" si="9"/>
        <v>65</v>
      </c>
      <c r="J102" s="48">
        <f t="shared" si="10"/>
        <v>566</v>
      </c>
      <c r="K102" s="24" t="s">
        <v>590</v>
      </c>
    </row>
    <row r="103" spans="1:11" s="92" customFormat="1" ht="19.5" customHeight="1" thickTop="1" x14ac:dyDescent="0.25">
      <c r="A103" s="69"/>
      <c r="B103" s="89"/>
      <c r="C103" s="89"/>
      <c r="D103" s="89"/>
      <c r="E103" s="89"/>
      <c r="F103" s="89"/>
      <c r="G103" s="89"/>
      <c r="H103" s="89"/>
      <c r="I103" s="89"/>
      <c r="J103" s="89"/>
      <c r="K103" s="94"/>
    </row>
    <row r="104" spans="1:11" s="92" customFormat="1" ht="19.5" customHeight="1" x14ac:dyDescent="0.25">
      <c r="A104" s="69"/>
      <c r="B104" s="89"/>
      <c r="C104" s="89"/>
      <c r="D104" s="89"/>
      <c r="E104" s="89"/>
      <c r="F104" s="89"/>
      <c r="G104" s="89"/>
      <c r="H104" s="89"/>
      <c r="I104" s="89"/>
      <c r="J104" s="89"/>
      <c r="K104" s="94"/>
    </row>
    <row r="105" spans="1:11" s="92" customFormat="1" ht="19.5" customHeight="1" x14ac:dyDescent="0.25">
      <c r="A105" s="69"/>
      <c r="B105" s="89"/>
      <c r="C105" s="89"/>
      <c r="D105" s="89"/>
      <c r="E105" s="89"/>
      <c r="F105" s="89"/>
      <c r="G105" s="89"/>
      <c r="H105" s="89"/>
      <c r="I105" s="89"/>
      <c r="J105" s="89"/>
      <c r="K105" s="94"/>
    </row>
    <row r="106" spans="1:11" s="92" customFormat="1" ht="19.5" customHeight="1" x14ac:dyDescent="0.25">
      <c r="A106" s="69"/>
      <c r="B106" s="89"/>
      <c r="C106" s="89"/>
      <c r="D106" s="89"/>
      <c r="E106" s="89"/>
      <c r="F106" s="89"/>
      <c r="G106" s="89"/>
      <c r="H106" s="89"/>
      <c r="I106" s="89"/>
      <c r="J106" s="89"/>
      <c r="K106" s="94"/>
    </row>
    <row r="107" spans="1:11" s="92" customFormat="1" ht="19.5" customHeight="1" x14ac:dyDescent="0.25">
      <c r="A107" s="69"/>
      <c r="B107" s="89"/>
      <c r="C107" s="89"/>
      <c r="D107" s="89"/>
      <c r="E107" s="89"/>
      <c r="F107" s="89"/>
      <c r="G107" s="89"/>
      <c r="H107" s="89"/>
      <c r="I107" s="89"/>
      <c r="J107" s="89"/>
      <c r="K107" s="94"/>
    </row>
    <row r="108" spans="1:11" s="92" customFormat="1" ht="19.5" customHeight="1" x14ac:dyDescent="0.25">
      <c r="A108" s="69"/>
      <c r="B108" s="89"/>
      <c r="C108" s="89"/>
      <c r="D108" s="89"/>
      <c r="E108" s="89"/>
      <c r="F108" s="89"/>
      <c r="G108" s="89"/>
      <c r="H108" s="89"/>
      <c r="I108" s="89"/>
      <c r="J108" s="89"/>
      <c r="K108" s="94"/>
    </row>
    <row r="109" spans="1:11" ht="29.25" customHeight="1" thickBot="1" x14ac:dyDescent="0.3">
      <c r="A109" s="4" t="s">
        <v>1757</v>
      </c>
      <c r="B109" s="4"/>
      <c r="C109" s="4"/>
      <c r="D109" s="4"/>
      <c r="E109" s="4"/>
      <c r="F109" s="4"/>
      <c r="G109" s="4"/>
      <c r="H109" s="4"/>
      <c r="I109" s="4"/>
      <c r="J109" s="4"/>
      <c r="K109" s="30" t="s">
        <v>1758</v>
      </c>
    </row>
    <row r="110" spans="1:11" ht="22.5" customHeight="1" thickTop="1" x14ac:dyDescent="0.25">
      <c r="A110" s="111" t="s">
        <v>0</v>
      </c>
      <c r="B110" s="110" t="s">
        <v>1</v>
      </c>
      <c r="C110" s="110"/>
      <c r="D110" s="110"/>
      <c r="E110" s="110" t="s">
        <v>2</v>
      </c>
      <c r="F110" s="110"/>
      <c r="G110" s="110"/>
      <c r="H110" s="110" t="s">
        <v>3</v>
      </c>
      <c r="I110" s="110"/>
      <c r="J110" s="110"/>
      <c r="K110" s="111" t="s">
        <v>4</v>
      </c>
    </row>
    <row r="111" spans="1:11" ht="22.5" customHeight="1" x14ac:dyDescent="0.25">
      <c r="A111" s="112"/>
      <c r="B111" s="109" t="s">
        <v>5</v>
      </c>
      <c r="C111" s="109"/>
      <c r="D111" s="109"/>
      <c r="E111" s="109" t="s">
        <v>6</v>
      </c>
      <c r="F111" s="109"/>
      <c r="G111" s="109"/>
      <c r="H111" s="109" t="s">
        <v>7</v>
      </c>
      <c r="I111" s="109"/>
      <c r="J111" s="109"/>
      <c r="K111" s="112"/>
    </row>
    <row r="112" spans="1:11" ht="22.5" customHeight="1" x14ac:dyDescent="0.25">
      <c r="A112" s="112"/>
      <c r="B112" s="31" t="s">
        <v>8</v>
      </c>
      <c r="C112" s="31" t="s">
        <v>67</v>
      </c>
      <c r="D112" s="31" t="s">
        <v>10</v>
      </c>
      <c r="E112" s="31" t="s">
        <v>8</v>
      </c>
      <c r="F112" s="31" t="s">
        <v>67</v>
      </c>
      <c r="G112" s="31" t="s">
        <v>10</v>
      </c>
      <c r="H112" s="31" t="s">
        <v>8</v>
      </c>
      <c r="I112" s="31" t="s">
        <v>67</v>
      </c>
      <c r="J112" s="31" t="s">
        <v>10</v>
      </c>
      <c r="K112" s="112"/>
    </row>
    <row r="113" spans="1:11" ht="22.5" customHeight="1" thickBot="1" x14ac:dyDescent="0.3">
      <c r="A113" s="113"/>
      <c r="B113" s="6" t="s">
        <v>11</v>
      </c>
      <c r="C113" s="6" t="s">
        <v>12</v>
      </c>
      <c r="D113" s="6" t="s">
        <v>7</v>
      </c>
      <c r="E113" s="6" t="s">
        <v>11</v>
      </c>
      <c r="F113" s="6" t="s">
        <v>12</v>
      </c>
      <c r="G113" s="6" t="s">
        <v>7</v>
      </c>
      <c r="H113" s="6" t="s">
        <v>11</v>
      </c>
      <c r="I113" s="6" t="s">
        <v>12</v>
      </c>
      <c r="J113" s="6" t="s">
        <v>7</v>
      </c>
      <c r="K113" s="113"/>
    </row>
    <row r="114" spans="1:11" ht="23.25" customHeight="1" x14ac:dyDescent="0.2">
      <c r="A114" s="13" t="s">
        <v>43</v>
      </c>
      <c r="B114" s="14">
        <v>1578</v>
      </c>
      <c r="C114" s="14">
        <v>697</v>
      </c>
      <c r="D114" s="14">
        <f>SUM(B114:C114)</f>
        <v>2275</v>
      </c>
      <c r="E114" s="14">
        <v>1</v>
      </c>
      <c r="F114" s="14">
        <v>1</v>
      </c>
      <c r="G114" s="14">
        <v>2</v>
      </c>
      <c r="H114" s="14">
        <f t="shared" ref="H114:I117" si="12">SUM(B114,E114)</f>
        <v>1579</v>
      </c>
      <c r="I114" s="14">
        <f t="shared" si="12"/>
        <v>698</v>
      </c>
      <c r="J114" s="14">
        <f>SUM(H114:I114)</f>
        <v>2277</v>
      </c>
      <c r="K114" s="15" t="s">
        <v>152</v>
      </c>
    </row>
    <row r="115" spans="1:11" ht="23.25" customHeight="1" x14ac:dyDescent="0.2">
      <c r="A115" s="13" t="s">
        <v>48</v>
      </c>
      <c r="B115" s="14">
        <v>798</v>
      </c>
      <c r="C115" s="14">
        <v>433</v>
      </c>
      <c r="D115" s="14">
        <f t="shared" ref="D115:D117" si="13">SUM(B115:C115)</f>
        <v>1231</v>
      </c>
      <c r="E115" s="14">
        <v>0</v>
      </c>
      <c r="F115" s="14">
        <v>0</v>
      </c>
      <c r="G115" s="14">
        <v>0</v>
      </c>
      <c r="H115" s="14">
        <f t="shared" si="12"/>
        <v>798</v>
      </c>
      <c r="I115" s="14">
        <f t="shared" si="12"/>
        <v>433</v>
      </c>
      <c r="J115" s="14">
        <f>SUM(H115:I115)</f>
        <v>1231</v>
      </c>
      <c r="K115" s="15" t="s">
        <v>49</v>
      </c>
    </row>
    <row r="116" spans="1:11" ht="23.25" customHeight="1" x14ac:dyDescent="0.2">
      <c r="A116" s="13" t="s">
        <v>50</v>
      </c>
      <c r="B116" s="14">
        <v>283</v>
      </c>
      <c r="C116" s="14">
        <v>133</v>
      </c>
      <c r="D116" s="14">
        <f t="shared" si="13"/>
        <v>416</v>
      </c>
      <c r="E116" s="14">
        <v>0</v>
      </c>
      <c r="F116" s="14">
        <v>0</v>
      </c>
      <c r="G116" s="14">
        <v>0</v>
      </c>
      <c r="H116" s="14">
        <f t="shared" si="12"/>
        <v>283</v>
      </c>
      <c r="I116" s="14">
        <f t="shared" si="12"/>
        <v>133</v>
      </c>
      <c r="J116" s="14">
        <f>SUM(H116:I116)</f>
        <v>416</v>
      </c>
      <c r="K116" s="15" t="s">
        <v>641</v>
      </c>
    </row>
    <row r="117" spans="1:11" ht="23.25" customHeight="1" x14ac:dyDescent="0.2">
      <c r="A117" s="13" t="s">
        <v>299</v>
      </c>
      <c r="B117" s="14">
        <v>366</v>
      </c>
      <c r="C117" s="14">
        <v>290</v>
      </c>
      <c r="D117" s="14">
        <f t="shared" si="13"/>
        <v>656</v>
      </c>
      <c r="E117" s="14">
        <v>0</v>
      </c>
      <c r="F117" s="14">
        <v>0</v>
      </c>
      <c r="G117" s="14">
        <v>0</v>
      </c>
      <c r="H117" s="14">
        <f t="shared" si="12"/>
        <v>366</v>
      </c>
      <c r="I117" s="14">
        <f t="shared" si="12"/>
        <v>290</v>
      </c>
      <c r="J117" s="14">
        <f>SUM(H117:I117)</f>
        <v>656</v>
      </c>
      <c r="K117" s="15" t="s">
        <v>55</v>
      </c>
    </row>
    <row r="118" spans="1:11" ht="23.25" customHeight="1" x14ac:dyDescent="0.2">
      <c r="A118" s="13" t="s">
        <v>56</v>
      </c>
      <c r="B118" s="14">
        <f>SUM(B86:B102,B114:B117)</f>
        <v>11208</v>
      </c>
      <c r="C118" s="14">
        <f>SUM(C86:C102,C114:C117)</f>
        <v>8415</v>
      </c>
      <c r="D118" s="14">
        <f>SUM(B118:C118)</f>
        <v>19623</v>
      </c>
      <c r="E118" s="14">
        <f t="shared" ref="E118:J118" si="14">SUM(E86:E102,E114:E117)</f>
        <v>1</v>
      </c>
      <c r="F118" s="14">
        <f t="shared" si="14"/>
        <v>1</v>
      </c>
      <c r="G118" s="14">
        <f t="shared" si="14"/>
        <v>2</v>
      </c>
      <c r="H118" s="14">
        <f t="shared" si="14"/>
        <v>11209</v>
      </c>
      <c r="I118" s="14">
        <f t="shared" si="14"/>
        <v>8416</v>
      </c>
      <c r="J118" s="14">
        <f t="shared" si="14"/>
        <v>19625</v>
      </c>
      <c r="K118" s="15" t="s">
        <v>57</v>
      </c>
    </row>
    <row r="119" spans="1:11" ht="23.25" customHeight="1" x14ac:dyDescent="0.2">
      <c r="A119" s="13" t="s">
        <v>58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5" t="s">
        <v>59</v>
      </c>
    </row>
    <row r="120" spans="1:11" ht="23.25" customHeight="1" x14ac:dyDescent="0.2">
      <c r="A120" s="13" t="s">
        <v>453</v>
      </c>
      <c r="B120" s="14">
        <v>144</v>
      </c>
      <c r="C120" s="14">
        <v>57</v>
      </c>
      <c r="D120" s="14">
        <f>SUM(B120:C120)</f>
        <v>201</v>
      </c>
      <c r="E120" s="14">
        <v>0</v>
      </c>
      <c r="F120" s="14">
        <v>0</v>
      </c>
      <c r="G120" s="14">
        <v>0</v>
      </c>
      <c r="H120" s="14">
        <f>SUM(B120,E120)</f>
        <v>144</v>
      </c>
      <c r="I120" s="14">
        <f t="shared" ref="I120:J129" si="15">SUM(C120,F120)</f>
        <v>57</v>
      </c>
      <c r="J120" s="14">
        <f t="shared" si="15"/>
        <v>201</v>
      </c>
      <c r="K120" s="15" t="s">
        <v>587</v>
      </c>
    </row>
    <row r="121" spans="1:11" ht="23.25" customHeight="1" x14ac:dyDescent="0.2">
      <c r="A121" s="13" t="s">
        <v>36</v>
      </c>
      <c r="B121" s="14">
        <v>865</v>
      </c>
      <c r="C121" s="14">
        <v>261</v>
      </c>
      <c r="D121" s="14">
        <v>1126</v>
      </c>
      <c r="E121" s="14">
        <v>0</v>
      </c>
      <c r="F121" s="14">
        <v>0</v>
      </c>
      <c r="G121" s="14">
        <v>0</v>
      </c>
      <c r="H121" s="14">
        <f t="shared" ref="H121:H129" si="16">SUM(B121,E121)</f>
        <v>865</v>
      </c>
      <c r="I121" s="14">
        <f t="shared" si="15"/>
        <v>261</v>
      </c>
      <c r="J121" s="14">
        <f t="shared" si="15"/>
        <v>1126</v>
      </c>
      <c r="K121" s="15" t="s">
        <v>37</v>
      </c>
    </row>
    <row r="122" spans="1:11" ht="23.25" customHeight="1" x14ac:dyDescent="0.2">
      <c r="A122" s="13" t="s">
        <v>139</v>
      </c>
      <c r="B122" s="14">
        <v>1066</v>
      </c>
      <c r="C122" s="14">
        <v>344</v>
      </c>
      <c r="D122" s="14">
        <v>1410</v>
      </c>
      <c r="E122" s="14">
        <v>0</v>
      </c>
      <c r="F122" s="14">
        <v>0</v>
      </c>
      <c r="G122" s="14">
        <v>0</v>
      </c>
      <c r="H122" s="14">
        <f t="shared" si="16"/>
        <v>1066</v>
      </c>
      <c r="I122" s="14">
        <f t="shared" si="15"/>
        <v>344</v>
      </c>
      <c r="J122" s="14">
        <f t="shared" si="15"/>
        <v>1410</v>
      </c>
      <c r="K122" s="15" t="s">
        <v>138</v>
      </c>
    </row>
    <row r="123" spans="1:11" ht="23.25" customHeight="1" x14ac:dyDescent="0.2">
      <c r="A123" s="13" t="s">
        <v>137</v>
      </c>
      <c r="B123" s="14">
        <v>472</v>
      </c>
      <c r="C123" s="14">
        <v>298</v>
      </c>
      <c r="D123" s="14">
        <v>770</v>
      </c>
      <c r="E123" s="14">
        <v>0</v>
      </c>
      <c r="F123" s="14">
        <v>0</v>
      </c>
      <c r="G123" s="14">
        <v>0</v>
      </c>
      <c r="H123" s="14">
        <f t="shared" si="16"/>
        <v>472</v>
      </c>
      <c r="I123" s="14">
        <f t="shared" si="15"/>
        <v>298</v>
      </c>
      <c r="J123" s="14">
        <f t="shared" si="15"/>
        <v>770</v>
      </c>
      <c r="K123" s="15" t="s">
        <v>136</v>
      </c>
    </row>
    <row r="124" spans="1:11" ht="23.25" customHeight="1" x14ac:dyDescent="0.2">
      <c r="A124" s="13" t="s">
        <v>41</v>
      </c>
      <c r="B124" s="14">
        <v>0</v>
      </c>
      <c r="C124" s="14">
        <v>189</v>
      </c>
      <c r="D124" s="14">
        <v>189</v>
      </c>
      <c r="E124" s="14">
        <v>0</v>
      </c>
      <c r="F124" s="14">
        <v>0</v>
      </c>
      <c r="G124" s="14">
        <v>0</v>
      </c>
      <c r="H124" s="14">
        <f t="shared" si="16"/>
        <v>0</v>
      </c>
      <c r="I124" s="14">
        <f t="shared" si="15"/>
        <v>189</v>
      </c>
      <c r="J124" s="14">
        <f t="shared" si="15"/>
        <v>189</v>
      </c>
      <c r="K124" s="15" t="s">
        <v>132</v>
      </c>
    </row>
    <row r="125" spans="1:11" ht="23.25" customHeight="1" x14ac:dyDescent="0.2">
      <c r="A125" s="13" t="s">
        <v>108</v>
      </c>
      <c r="B125" s="14">
        <v>379</v>
      </c>
      <c r="C125" s="14">
        <v>27</v>
      </c>
      <c r="D125" s="14">
        <v>406</v>
      </c>
      <c r="E125" s="14">
        <v>1</v>
      </c>
      <c r="F125" s="14">
        <v>0</v>
      </c>
      <c r="G125" s="14">
        <v>1</v>
      </c>
      <c r="H125" s="14">
        <f t="shared" si="16"/>
        <v>380</v>
      </c>
      <c r="I125" s="14">
        <f t="shared" si="15"/>
        <v>27</v>
      </c>
      <c r="J125" s="14">
        <f t="shared" si="15"/>
        <v>407</v>
      </c>
      <c r="K125" s="15" t="s">
        <v>590</v>
      </c>
    </row>
    <row r="126" spans="1:11" ht="23.25" customHeight="1" x14ac:dyDescent="0.2">
      <c r="A126" s="13" t="s">
        <v>43</v>
      </c>
      <c r="B126" s="14">
        <v>710</v>
      </c>
      <c r="C126" s="14">
        <v>117</v>
      </c>
      <c r="D126" s="14">
        <v>827</v>
      </c>
      <c r="E126" s="14">
        <v>0</v>
      </c>
      <c r="F126" s="14">
        <v>0</v>
      </c>
      <c r="G126" s="14">
        <v>0</v>
      </c>
      <c r="H126" s="14">
        <f t="shared" si="16"/>
        <v>710</v>
      </c>
      <c r="I126" s="14">
        <f t="shared" si="15"/>
        <v>117</v>
      </c>
      <c r="J126" s="14">
        <f t="shared" si="15"/>
        <v>827</v>
      </c>
      <c r="K126" s="15" t="s">
        <v>152</v>
      </c>
    </row>
    <row r="127" spans="1:11" ht="23.25" customHeight="1" x14ac:dyDescent="0.2">
      <c r="A127" s="13" t="s">
        <v>48</v>
      </c>
      <c r="B127" s="14">
        <v>788</v>
      </c>
      <c r="C127" s="14">
        <v>91</v>
      </c>
      <c r="D127" s="14">
        <v>879</v>
      </c>
      <c r="E127" s="14">
        <v>1</v>
      </c>
      <c r="F127" s="14">
        <v>0</v>
      </c>
      <c r="G127" s="14">
        <v>1</v>
      </c>
      <c r="H127" s="14">
        <f t="shared" si="16"/>
        <v>789</v>
      </c>
      <c r="I127" s="14">
        <f t="shared" si="15"/>
        <v>91</v>
      </c>
      <c r="J127" s="14">
        <f t="shared" si="15"/>
        <v>880</v>
      </c>
      <c r="K127" s="15" t="s">
        <v>49</v>
      </c>
    </row>
    <row r="128" spans="1:11" ht="23.25" customHeight="1" x14ac:dyDescent="0.2">
      <c r="A128" s="13" t="s">
        <v>50</v>
      </c>
      <c r="B128" s="14">
        <v>33</v>
      </c>
      <c r="C128" s="14">
        <v>2</v>
      </c>
      <c r="D128" s="14">
        <v>35</v>
      </c>
      <c r="E128" s="14">
        <v>0</v>
      </c>
      <c r="F128" s="14">
        <v>0</v>
      </c>
      <c r="G128" s="14">
        <v>0</v>
      </c>
      <c r="H128" s="14">
        <f t="shared" si="16"/>
        <v>33</v>
      </c>
      <c r="I128" s="14">
        <f t="shared" si="15"/>
        <v>2</v>
      </c>
      <c r="J128" s="14">
        <f t="shared" si="15"/>
        <v>35</v>
      </c>
      <c r="K128" s="15" t="s">
        <v>641</v>
      </c>
    </row>
    <row r="129" spans="1:11" ht="23.25" customHeight="1" x14ac:dyDescent="0.2">
      <c r="A129" s="13" t="s">
        <v>299</v>
      </c>
      <c r="B129" s="14">
        <v>163</v>
      </c>
      <c r="C129" s="14">
        <v>51</v>
      </c>
      <c r="D129" s="14">
        <v>214</v>
      </c>
      <c r="E129" s="14">
        <v>0</v>
      </c>
      <c r="F129" s="14">
        <v>0</v>
      </c>
      <c r="G129" s="14">
        <v>0</v>
      </c>
      <c r="H129" s="14">
        <f t="shared" si="16"/>
        <v>163</v>
      </c>
      <c r="I129" s="14">
        <f t="shared" si="15"/>
        <v>51</v>
      </c>
      <c r="J129" s="14">
        <f t="shared" si="15"/>
        <v>214</v>
      </c>
      <c r="K129" s="15" t="s">
        <v>55</v>
      </c>
    </row>
    <row r="130" spans="1:11" ht="23.25" customHeight="1" thickBot="1" x14ac:dyDescent="0.25">
      <c r="A130" s="13" t="s">
        <v>61</v>
      </c>
      <c r="B130" s="14">
        <f>SUM(B120:B129)</f>
        <v>4620</v>
      </c>
      <c r="C130" s="14">
        <f t="shared" ref="C130:J130" si="17">SUM(C120:C129)</f>
        <v>1437</v>
      </c>
      <c r="D130" s="14">
        <f t="shared" si="17"/>
        <v>6057</v>
      </c>
      <c r="E130" s="14">
        <f t="shared" si="17"/>
        <v>2</v>
      </c>
      <c r="F130" s="14">
        <f t="shared" si="17"/>
        <v>0</v>
      </c>
      <c r="G130" s="14">
        <f t="shared" si="17"/>
        <v>2</v>
      </c>
      <c r="H130" s="14">
        <f t="shared" si="17"/>
        <v>4622</v>
      </c>
      <c r="I130" s="14">
        <f t="shared" si="17"/>
        <v>1437</v>
      </c>
      <c r="J130" s="14">
        <f t="shared" si="17"/>
        <v>6059</v>
      </c>
      <c r="K130" s="15" t="s">
        <v>62</v>
      </c>
    </row>
    <row r="131" spans="1:11" ht="23.25" customHeight="1" thickBot="1" x14ac:dyDescent="0.25">
      <c r="A131" s="19" t="s">
        <v>151</v>
      </c>
      <c r="B131" s="20">
        <f>SUM(B130,B118)</f>
        <v>15828</v>
      </c>
      <c r="C131" s="20">
        <f t="shared" ref="C131:J131" si="18">SUM(C130,C118)</f>
        <v>9852</v>
      </c>
      <c r="D131" s="20">
        <f t="shared" si="18"/>
        <v>25680</v>
      </c>
      <c r="E131" s="20">
        <f t="shared" si="18"/>
        <v>3</v>
      </c>
      <c r="F131" s="20">
        <f t="shared" si="18"/>
        <v>1</v>
      </c>
      <c r="G131" s="20">
        <f t="shared" si="18"/>
        <v>4</v>
      </c>
      <c r="H131" s="20">
        <f t="shared" si="18"/>
        <v>15831</v>
      </c>
      <c r="I131" s="20">
        <f t="shared" si="18"/>
        <v>9853</v>
      </c>
      <c r="J131" s="20">
        <f t="shared" si="18"/>
        <v>25684</v>
      </c>
      <c r="K131" s="21" t="s">
        <v>63</v>
      </c>
    </row>
    <row r="132" spans="1:11" ht="15" thickTop="1" x14ac:dyDescent="0.2"/>
    <row r="135" spans="1:11" s="92" customFormat="1" x14ac:dyDescent="0.2"/>
    <row r="136" spans="1:11" s="92" customFormat="1" x14ac:dyDescent="0.2"/>
    <row r="137" spans="1:11" s="92" customFormat="1" x14ac:dyDescent="0.2"/>
    <row r="138" spans="1:11" s="92" customFormat="1" x14ac:dyDescent="0.2"/>
    <row r="139" spans="1:11" s="92" customFormat="1" x14ac:dyDescent="0.2"/>
    <row r="140" spans="1:11" s="92" customFormat="1" x14ac:dyDescent="0.2"/>
    <row r="141" spans="1:11" s="92" customFormat="1" x14ac:dyDescent="0.2"/>
    <row r="142" spans="1:11" s="92" customFormat="1" x14ac:dyDescent="0.2"/>
    <row r="143" spans="1:11" ht="23.25" customHeight="1" x14ac:dyDescent="0.2">
      <c r="A143" s="118" t="s">
        <v>1761</v>
      </c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</row>
    <row r="144" spans="1:11" ht="44.25" customHeight="1" x14ac:dyDescent="0.25">
      <c r="A144" s="114" t="s">
        <v>1762</v>
      </c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</row>
    <row r="145" spans="1:11" ht="23.25" customHeight="1" thickBot="1" x14ac:dyDescent="0.3">
      <c r="A145" s="4" t="s">
        <v>1759</v>
      </c>
      <c r="B145" s="4"/>
      <c r="C145" s="4"/>
      <c r="D145" s="4"/>
      <c r="E145" s="4"/>
      <c r="F145" s="4"/>
      <c r="G145" s="4"/>
      <c r="H145" s="4"/>
      <c r="I145" s="4"/>
      <c r="J145" s="4"/>
      <c r="K145" s="30" t="s">
        <v>1621</v>
      </c>
    </row>
    <row r="146" spans="1:11" ht="23.25" customHeight="1" thickTop="1" x14ac:dyDescent="0.25">
      <c r="A146" s="111" t="s">
        <v>0</v>
      </c>
      <c r="B146" s="110" t="s">
        <v>1</v>
      </c>
      <c r="C146" s="110"/>
      <c r="D146" s="110"/>
      <c r="E146" s="110" t="s">
        <v>2</v>
      </c>
      <c r="F146" s="110"/>
      <c r="G146" s="110"/>
      <c r="H146" s="110" t="s">
        <v>3</v>
      </c>
      <c r="I146" s="110"/>
      <c r="J146" s="110"/>
      <c r="K146" s="111" t="s">
        <v>4</v>
      </c>
    </row>
    <row r="147" spans="1:11" ht="23.25" customHeight="1" x14ac:dyDescent="0.25">
      <c r="A147" s="112"/>
      <c r="B147" s="109" t="s">
        <v>5</v>
      </c>
      <c r="C147" s="109"/>
      <c r="D147" s="109"/>
      <c r="E147" s="109" t="s">
        <v>6</v>
      </c>
      <c r="F147" s="109"/>
      <c r="G147" s="109"/>
      <c r="H147" s="109" t="s">
        <v>7</v>
      </c>
      <c r="I147" s="109"/>
      <c r="J147" s="109"/>
      <c r="K147" s="112"/>
    </row>
    <row r="148" spans="1:11" ht="23.25" customHeight="1" x14ac:dyDescent="0.25">
      <c r="A148" s="112"/>
      <c r="B148" s="31" t="s">
        <v>8</v>
      </c>
      <c r="C148" s="31" t="s">
        <v>67</v>
      </c>
      <c r="D148" s="31" t="s">
        <v>10</v>
      </c>
      <c r="E148" s="31" t="s">
        <v>8</v>
      </c>
      <c r="F148" s="31" t="s">
        <v>67</v>
      </c>
      <c r="G148" s="31" t="s">
        <v>10</v>
      </c>
      <c r="H148" s="31" t="s">
        <v>8</v>
      </c>
      <c r="I148" s="31" t="s">
        <v>67</v>
      </c>
      <c r="J148" s="31" t="s">
        <v>10</v>
      </c>
      <c r="K148" s="112"/>
    </row>
    <row r="149" spans="1:11" ht="23.25" customHeight="1" thickBot="1" x14ac:dyDescent="0.3">
      <c r="A149" s="113"/>
      <c r="B149" s="6" t="s">
        <v>11</v>
      </c>
      <c r="C149" s="6" t="s">
        <v>12</v>
      </c>
      <c r="D149" s="6" t="s">
        <v>7</v>
      </c>
      <c r="E149" s="6" t="s">
        <v>11</v>
      </c>
      <c r="F149" s="6" t="s">
        <v>12</v>
      </c>
      <c r="G149" s="6" t="s">
        <v>7</v>
      </c>
      <c r="H149" s="6" t="s">
        <v>11</v>
      </c>
      <c r="I149" s="6" t="s">
        <v>12</v>
      </c>
      <c r="J149" s="6" t="s">
        <v>7</v>
      </c>
      <c r="K149" s="113"/>
    </row>
    <row r="150" spans="1:11" ht="25.5" customHeight="1" x14ac:dyDescent="0.25">
      <c r="A150" s="13" t="s">
        <v>13</v>
      </c>
      <c r="B150" s="41"/>
      <c r="C150" s="41"/>
      <c r="D150" s="41"/>
      <c r="E150" s="41"/>
      <c r="F150" s="41"/>
      <c r="G150" s="41"/>
      <c r="H150" s="41"/>
      <c r="I150" s="41"/>
      <c r="J150" s="41"/>
      <c r="K150" s="15" t="s">
        <v>14</v>
      </c>
    </row>
    <row r="151" spans="1:11" ht="25.5" customHeight="1" x14ac:dyDescent="0.2">
      <c r="A151" s="13" t="s">
        <v>15</v>
      </c>
      <c r="B151" s="14">
        <v>105</v>
      </c>
      <c r="C151" s="14">
        <v>39</v>
      </c>
      <c r="D151" s="14">
        <f>SUM(B151:C151)</f>
        <v>144</v>
      </c>
      <c r="E151" s="14">
        <v>0</v>
      </c>
      <c r="F151" s="14">
        <v>0</v>
      </c>
      <c r="G151" s="14">
        <f>SUM(E151:F151)</f>
        <v>0</v>
      </c>
      <c r="H151" s="14">
        <f>SUM(E151,B151)</f>
        <v>105</v>
      </c>
      <c r="I151" s="14">
        <f t="shared" ref="I151:J151" si="19">SUM(F151,C151)</f>
        <v>39</v>
      </c>
      <c r="J151" s="14">
        <f t="shared" si="19"/>
        <v>144</v>
      </c>
      <c r="K151" s="15" t="s">
        <v>16</v>
      </c>
    </row>
    <row r="152" spans="1:11" ht="25.5" customHeight="1" x14ac:dyDescent="0.2">
      <c r="A152" s="13" t="s">
        <v>18</v>
      </c>
      <c r="B152" s="14">
        <v>21</v>
      </c>
      <c r="C152" s="14">
        <v>21</v>
      </c>
      <c r="D152" s="14">
        <f t="shared" ref="D152:D153" si="20">SUM(B152:C152)</f>
        <v>42</v>
      </c>
      <c r="E152" s="14">
        <v>0</v>
      </c>
      <c r="F152" s="14">
        <v>0</v>
      </c>
      <c r="G152" s="14">
        <f t="shared" ref="G152:G164" si="21">SUM(E152:F152)</f>
        <v>0</v>
      </c>
      <c r="H152" s="14">
        <f t="shared" ref="H152:H154" si="22">SUM(E152,B152)</f>
        <v>21</v>
      </c>
      <c r="I152" s="14">
        <f t="shared" ref="I152:I154" si="23">SUM(F152,C152)</f>
        <v>21</v>
      </c>
      <c r="J152" s="14">
        <f t="shared" ref="J152:J154" si="24">SUM(G152,D152)</f>
        <v>42</v>
      </c>
      <c r="K152" s="15" t="s">
        <v>19</v>
      </c>
    </row>
    <row r="153" spans="1:11" ht="25.5" customHeight="1" x14ac:dyDescent="0.2">
      <c r="A153" s="13" t="s">
        <v>20</v>
      </c>
      <c r="B153" s="14">
        <v>9</v>
      </c>
      <c r="C153" s="14">
        <v>4</v>
      </c>
      <c r="D153" s="14">
        <f t="shared" si="20"/>
        <v>13</v>
      </c>
      <c r="E153" s="14">
        <v>0</v>
      </c>
      <c r="F153" s="14">
        <v>0</v>
      </c>
      <c r="G153" s="14">
        <f t="shared" si="21"/>
        <v>0</v>
      </c>
      <c r="H153" s="14">
        <f t="shared" si="22"/>
        <v>9</v>
      </c>
      <c r="I153" s="14">
        <f t="shared" si="23"/>
        <v>4</v>
      </c>
      <c r="J153" s="14">
        <f t="shared" si="24"/>
        <v>13</v>
      </c>
      <c r="K153" s="15" t="s">
        <v>21</v>
      </c>
    </row>
    <row r="154" spans="1:11" ht="25.5" customHeight="1" x14ac:dyDescent="0.2">
      <c r="A154" s="13" t="s">
        <v>22</v>
      </c>
      <c r="B154" s="14">
        <v>4</v>
      </c>
      <c r="C154" s="14">
        <v>3</v>
      </c>
      <c r="D154" s="14">
        <f>SUM(B154:C154)</f>
        <v>7</v>
      </c>
      <c r="E154" s="14">
        <v>0</v>
      </c>
      <c r="F154" s="14">
        <v>0</v>
      </c>
      <c r="G154" s="14">
        <f t="shared" si="21"/>
        <v>0</v>
      </c>
      <c r="H154" s="14">
        <f t="shared" si="22"/>
        <v>4</v>
      </c>
      <c r="I154" s="14">
        <f t="shared" si="23"/>
        <v>3</v>
      </c>
      <c r="J154" s="14">
        <f t="shared" si="24"/>
        <v>7</v>
      </c>
      <c r="K154" s="15" t="s">
        <v>23</v>
      </c>
    </row>
    <row r="155" spans="1:11" ht="25.5" customHeight="1" x14ac:dyDescent="0.2">
      <c r="A155" s="13" t="s">
        <v>24</v>
      </c>
      <c r="B155" s="14">
        <v>150</v>
      </c>
      <c r="C155" s="14">
        <v>31</v>
      </c>
      <c r="D155" s="14">
        <f t="shared" ref="D155:D164" si="25">SUM(B155:C155)</f>
        <v>181</v>
      </c>
      <c r="E155" s="14">
        <v>0</v>
      </c>
      <c r="F155" s="14">
        <v>0</v>
      </c>
      <c r="G155" s="14">
        <f t="shared" si="21"/>
        <v>0</v>
      </c>
      <c r="H155" s="14">
        <f t="shared" ref="H155:I164" si="26">SUM(B155,E155)</f>
        <v>150</v>
      </c>
      <c r="I155" s="14">
        <f t="shared" si="26"/>
        <v>31</v>
      </c>
      <c r="J155" s="14">
        <f t="shared" ref="J155:J164" si="27">SUM(H155:I155)</f>
        <v>181</v>
      </c>
      <c r="K155" s="15" t="s">
        <v>25</v>
      </c>
    </row>
    <row r="156" spans="1:11" ht="25.5" customHeight="1" x14ac:dyDescent="0.2">
      <c r="A156" s="13" t="s">
        <v>636</v>
      </c>
      <c r="B156" s="14">
        <v>32</v>
      </c>
      <c r="C156" s="14">
        <v>3</v>
      </c>
      <c r="D156" s="14">
        <f t="shared" si="25"/>
        <v>35</v>
      </c>
      <c r="E156" s="14">
        <v>0</v>
      </c>
      <c r="F156" s="14">
        <v>0</v>
      </c>
      <c r="G156" s="14">
        <f t="shared" si="21"/>
        <v>0</v>
      </c>
      <c r="H156" s="14">
        <f t="shared" si="26"/>
        <v>32</v>
      </c>
      <c r="I156" s="14">
        <f t="shared" si="26"/>
        <v>3</v>
      </c>
      <c r="J156" s="14">
        <f t="shared" si="27"/>
        <v>35</v>
      </c>
      <c r="K156" s="15" t="s">
        <v>637</v>
      </c>
    </row>
    <row r="157" spans="1:11" ht="25.5" customHeight="1" x14ac:dyDescent="0.2">
      <c r="A157" s="13" t="s">
        <v>28</v>
      </c>
      <c r="B157" s="14">
        <v>160</v>
      </c>
      <c r="C157" s="14">
        <v>25</v>
      </c>
      <c r="D157" s="14">
        <f t="shared" si="25"/>
        <v>185</v>
      </c>
      <c r="E157" s="14">
        <v>0</v>
      </c>
      <c r="F157" s="14">
        <v>1</v>
      </c>
      <c r="G157" s="14">
        <f t="shared" si="21"/>
        <v>1</v>
      </c>
      <c r="H157" s="14">
        <f t="shared" si="26"/>
        <v>160</v>
      </c>
      <c r="I157" s="14">
        <f t="shared" si="26"/>
        <v>26</v>
      </c>
      <c r="J157" s="14">
        <f t="shared" si="27"/>
        <v>186</v>
      </c>
      <c r="K157" s="15" t="s">
        <v>29</v>
      </c>
    </row>
    <row r="158" spans="1:11" ht="25.5" customHeight="1" x14ac:dyDescent="0.2">
      <c r="A158" s="13" t="s">
        <v>30</v>
      </c>
      <c r="B158" s="14">
        <v>38</v>
      </c>
      <c r="C158" s="14">
        <v>14</v>
      </c>
      <c r="D158" s="14">
        <f t="shared" si="25"/>
        <v>52</v>
      </c>
      <c r="E158" s="14">
        <v>0</v>
      </c>
      <c r="F158" s="14">
        <v>0</v>
      </c>
      <c r="G158" s="14">
        <f t="shared" si="21"/>
        <v>0</v>
      </c>
      <c r="H158" s="14">
        <f t="shared" si="26"/>
        <v>38</v>
      </c>
      <c r="I158" s="14">
        <f t="shared" si="26"/>
        <v>14</v>
      </c>
      <c r="J158" s="14">
        <f t="shared" si="27"/>
        <v>52</v>
      </c>
      <c r="K158" s="15" t="s">
        <v>31</v>
      </c>
    </row>
    <row r="159" spans="1:11" ht="25.5" customHeight="1" x14ac:dyDescent="0.2">
      <c r="A159" s="13" t="s">
        <v>32</v>
      </c>
      <c r="B159" s="14">
        <v>102</v>
      </c>
      <c r="C159" s="14">
        <v>57</v>
      </c>
      <c r="D159" s="14">
        <f t="shared" si="25"/>
        <v>159</v>
      </c>
      <c r="E159" s="14">
        <v>0</v>
      </c>
      <c r="F159" s="14">
        <v>0</v>
      </c>
      <c r="G159" s="14">
        <f t="shared" si="21"/>
        <v>0</v>
      </c>
      <c r="H159" s="14">
        <f t="shared" si="26"/>
        <v>102</v>
      </c>
      <c r="I159" s="14">
        <f t="shared" si="26"/>
        <v>57</v>
      </c>
      <c r="J159" s="14">
        <f t="shared" si="27"/>
        <v>159</v>
      </c>
      <c r="K159" s="15" t="s">
        <v>645</v>
      </c>
    </row>
    <row r="160" spans="1:11" ht="25.5" customHeight="1" x14ac:dyDescent="0.2">
      <c r="A160" s="13" t="s">
        <v>453</v>
      </c>
      <c r="B160" s="14">
        <v>42</v>
      </c>
      <c r="C160" s="14">
        <v>12</v>
      </c>
      <c r="D160" s="14">
        <f t="shared" si="25"/>
        <v>54</v>
      </c>
      <c r="E160" s="14">
        <v>0</v>
      </c>
      <c r="F160" s="14">
        <v>0</v>
      </c>
      <c r="G160" s="14">
        <f t="shared" si="21"/>
        <v>0</v>
      </c>
      <c r="H160" s="14">
        <f t="shared" si="26"/>
        <v>42</v>
      </c>
      <c r="I160" s="14">
        <f t="shared" si="26"/>
        <v>12</v>
      </c>
      <c r="J160" s="14">
        <f t="shared" si="27"/>
        <v>54</v>
      </c>
      <c r="K160" s="26" t="s">
        <v>587</v>
      </c>
    </row>
    <row r="161" spans="1:11" ht="25.5" customHeight="1" x14ac:dyDescent="0.2">
      <c r="A161" s="13" t="s">
        <v>36</v>
      </c>
      <c r="B161" s="14">
        <v>92</v>
      </c>
      <c r="C161" s="14">
        <v>5</v>
      </c>
      <c r="D161" s="14">
        <f t="shared" si="25"/>
        <v>97</v>
      </c>
      <c r="E161" s="14">
        <v>0</v>
      </c>
      <c r="F161" s="14">
        <v>0</v>
      </c>
      <c r="G161" s="14">
        <f t="shared" si="21"/>
        <v>0</v>
      </c>
      <c r="H161" s="14">
        <f t="shared" si="26"/>
        <v>92</v>
      </c>
      <c r="I161" s="14">
        <f t="shared" si="26"/>
        <v>5</v>
      </c>
      <c r="J161" s="14">
        <f t="shared" si="27"/>
        <v>97</v>
      </c>
      <c r="K161" s="15" t="s">
        <v>37</v>
      </c>
    </row>
    <row r="162" spans="1:11" ht="25.5" customHeight="1" x14ac:dyDescent="0.2">
      <c r="A162" s="13" t="s">
        <v>139</v>
      </c>
      <c r="B162" s="14">
        <v>193</v>
      </c>
      <c r="C162" s="14">
        <v>52</v>
      </c>
      <c r="D162" s="14">
        <f t="shared" si="25"/>
        <v>245</v>
      </c>
      <c r="E162" s="14">
        <v>2</v>
      </c>
      <c r="F162" s="14">
        <v>0</v>
      </c>
      <c r="G162" s="14">
        <f t="shared" si="21"/>
        <v>2</v>
      </c>
      <c r="H162" s="14">
        <f t="shared" si="26"/>
        <v>195</v>
      </c>
      <c r="I162" s="14">
        <f t="shared" si="26"/>
        <v>52</v>
      </c>
      <c r="J162" s="14">
        <f t="shared" si="27"/>
        <v>247</v>
      </c>
      <c r="K162" s="15" t="s">
        <v>138</v>
      </c>
    </row>
    <row r="163" spans="1:11" ht="25.5" customHeight="1" x14ac:dyDescent="0.2">
      <c r="A163" s="13" t="s">
        <v>137</v>
      </c>
      <c r="B163" s="14">
        <v>59</v>
      </c>
      <c r="C163" s="14">
        <v>44</v>
      </c>
      <c r="D163" s="14">
        <f t="shared" si="25"/>
        <v>103</v>
      </c>
      <c r="E163" s="14">
        <v>0</v>
      </c>
      <c r="F163" s="14">
        <v>0</v>
      </c>
      <c r="G163" s="14">
        <f t="shared" si="21"/>
        <v>0</v>
      </c>
      <c r="H163" s="14">
        <f t="shared" si="26"/>
        <v>59</v>
      </c>
      <c r="I163" s="14">
        <f t="shared" si="26"/>
        <v>44</v>
      </c>
      <c r="J163" s="14">
        <f t="shared" si="27"/>
        <v>103</v>
      </c>
      <c r="K163" s="15" t="s">
        <v>136</v>
      </c>
    </row>
    <row r="164" spans="1:11" ht="25.5" customHeight="1" thickBot="1" x14ac:dyDescent="0.25">
      <c r="A164" s="22" t="s">
        <v>646</v>
      </c>
      <c r="B164" s="23">
        <v>15</v>
      </c>
      <c r="C164" s="23">
        <v>7</v>
      </c>
      <c r="D164" s="23">
        <f t="shared" si="25"/>
        <v>22</v>
      </c>
      <c r="E164" s="23">
        <v>0</v>
      </c>
      <c r="F164" s="23">
        <v>0</v>
      </c>
      <c r="G164" s="23">
        <f t="shared" si="21"/>
        <v>0</v>
      </c>
      <c r="H164" s="23">
        <f t="shared" si="26"/>
        <v>15</v>
      </c>
      <c r="I164" s="23">
        <f t="shared" si="26"/>
        <v>7</v>
      </c>
      <c r="J164" s="23">
        <f t="shared" si="27"/>
        <v>22</v>
      </c>
      <c r="K164" s="24" t="s">
        <v>639</v>
      </c>
    </row>
    <row r="165" spans="1:11" ht="15" thickTop="1" x14ac:dyDescent="0.2"/>
    <row r="168" spans="1:11" s="92" customFormat="1" x14ac:dyDescent="0.2"/>
    <row r="169" spans="1:11" s="92" customFormat="1" x14ac:dyDescent="0.2"/>
    <row r="170" spans="1:11" s="92" customFormat="1" x14ac:dyDescent="0.2"/>
    <row r="171" spans="1:11" s="92" customFormat="1" x14ac:dyDescent="0.2"/>
    <row r="172" spans="1:11" s="92" customFormat="1" x14ac:dyDescent="0.2"/>
    <row r="173" spans="1:11" ht="23.25" customHeight="1" thickBot="1" x14ac:dyDescent="0.3">
      <c r="A173" s="4" t="s">
        <v>1760</v>
      </c>
      <c r="B173" s="4"/>
      <c r="C173" s="4"/>
      <c r="D173" s="4"/>
      <c r="E173" s="4"/>
      <c r="F173" s="4"/>
      <c r="G173" s="4"/>
      <c r="H173" s="4"/>
      <c r="I173" s="4"/>
      <c r="J173" s="4"/>
      <c r="K173" s="30" t="s">
        <v>1622</v>
      </c>
    </row>
    <row r="174" spans="1:11" ht="24" customHeight="1" thickTop="1" x14ac:dyDescent="0.25">
      <c r="A174" s="111" t="s">
        <v>0</v>
      </c>
      <c r="B174" s="110" t="s">
        <v>1</v>
      </c>
      <c r="C174" s="110"/>
      <c r="D174" s="110"/>
      <c r="E174" s="110" t="s">
        <v>2</v>
      </c>
      <c r="F174" s="110"/>
      <c r="G174" s="110"/>
      <c r="H174" s="110" t="s">
        <v>3</v>
      </c>
      <c r="I174" s="110"/>
      <c r="J174" s="110"/>
      <c r="K174" s="111" t="s">
        <v>4</v>
      </c>
    </row>
    <row r="175" spans="1:11" ht="24" customHeight="1" x14ac:dyDescent="0.25">
      <c r="A175" s="112"/>
      <c r="B175" s="109" t="s">
        <v>5</v>
      </c>
      <c r="C175" s="109"/>
      <c r="D175" s="109"/>
      <c r="E175" s="109" t="s">
        <v>6</v>
      </c>
      <c r="F175" s="109"/>
      <c r="G175" s="109"/>
      <c r="H175" s="109" t="s">
        <v>7</v>
      </c>
      <c r="I175" s="109"/>
      <c r="J175" s="109"/>
      <c r="K175" s="112"/>
    </row>
    <row r="176" spans="1:11" ht="24" customHeight="1" x14ac:dyDescent="0.25">
      <c r="A176" s="112"/>
      <c r="B176" s="31" t="s">
        <v>8</v>
      </c>
      <c r="C176" s="31" t="s">
        <v>67</v>
      </c>
      <c r="D176" s="31" t="s">
        <v>10</v>
      </c>
      <c r="E176" s="31" t="s">
        <v>8</v>
      </c>
      <c r="F176" s="31" t="s">
        <v>67</v>
      </c>
      <c r="G176" s="31" t="s">
        <v>10</v>
      </c>
      <c r="H176" s="31" t="s">
        <v>8</v>
      </c>
      <c r="I176" s="31" t="s">
        <v>67</v>
      </c>
      <c r="J176" s="31" t="s">
        <v>10</v>
      </c>
      <c r="K176" s="112"/>
    </row>
    <row r="177" spans="1:11" ht="24" customHeight="1" thickBot="1" x14ac:dyDescent="0.3">
      <c r="A177" s="113"/>
      <c r="B177" s="6" t="s">
        <v>11</v>
      </c>
      <c r="C177" s="6" t="s">
        <v>12</v>
      </c>
      <c r="D177" s="6" t="s">
        <v>7</v>
      </c>
      <c r="E177" s="6" t="s">
        <v>11</v>
      </c>
      <c r="F177" s="6" t="s">
        <v>12</v>
      </c>
      <c r="G177" s="6" t="s">
        <v>7</v>
      </c>
      <c r="H177" s="6" t="s">
        <v>11</v>
      </c>
      <c r="I177" s="6" t="s">
        <v>12</v>
      </c>
      <c r="J177" s="6" t="s">
        <v>7</v>
      </c>
      <c r="K177" s="113"/>
    </row>
    <row r="178" spans="1:11" ht="24" customHeight="1" x14ac:dyDescent="0.2">
      <c r="A178" s="13" t="s">
        <v>41</v>
      </c>
      <c r="B178" s="14">
        <v>76</v>
      </c>
      <c r="C178" s="14">
        <v>68</v>
      </c>
      <c r="D178" s="14">
        <f>SUM(B178:C178)</f>
        <v>144</v>
      </c>
      <c r="E178" s="14">
        <v>0</v>
      </c>
      <c r="F178" s="14">
        <v>0</v>
      </c>
      <c r="G178" s="14">
        <f>SUM(E178:F178)</f>
        <v>0</v>
      </c>
      <c r="H178" s="14">
        <f>SUM(E178,B178)</f>
        <v>76</v>
      </c>
      <c r="I178" s="14">
        <f t="shared" ref="I178:J178" si="28">SUM(F178,C178)</f>
        <v>68</v>
      </c>
      <c r="J178" s="14">
        <f t="shared" si="28"/>
        <v>144</v>
      </c>
      <c r="K178" s="15" t="s">
        <v>132</v>
      </c>
    </row>
    <row r="179" spans="1:11" ht="24" customHeight="1" x14ac:dyDescent="0.2">
      <c r="A179" s="13" t="s">
        <v>640</v>
      </c>
      <c r="B179" s="14">
        <v>29</v>
      </c>
      <c r="C179" s="14">
        <v>2</v>
      </c>
      <c r="D179" s="14">
        <f t="shared" ref="D179:D186" si="29">SUM(B179:C179)</f>
        <v>31</v>
      </c>
      <c r="E179" s="14">
        <v>0</v>
      </c>
      <c r="F179" s="14">
        <v>0</v>
      </c>
      <c r="G179" s="14">
        <f t="shared" ref="G179:G186" si="30">SUM(E179:F179)</f>
        <v>0</v>
      </c>
      <c r="H179" s="14">
        <f t="shared" ref="H179:H186" si="31">SUM(E179,B179)</f>
        <v>29</v>
      </c>
      <c r="I179" s="14">
        <f t="shared" ref="I179:I186" si="32">SUM(F179,C179)</f>
        <v>2</v>
      </c>
      <c r="J179" s="14">
        <f t="shared" ref="J179:J186" si="33">SUM(G179,D179)</f>
        <v>31</v>
      </c>
      <c r="K179" s="15" t="s">
        <v>378</v>
      </c>
    </row>
    <row r="180" spans="1:11" ht="24" customHeight="1" x14ac:dyDescent="0.2">
      <c r="A180" s="13" t="s">
        <v>108</v>
      </c>
      <c r="B180" s="14">
        <v>29</v>
      </c>
      <c r="C180" s="14">
        <v>5</v>
      </c>
      <c r="D180" s="14">
        <f t="shared" si="29"/>
        <v>34</v>
      </c>
      <c r="E180" s="14">
        <v>0</v>
      </c>
      <c r="F180" s="14">
        <v>0</v>
      </c>
      <c r="G180" s="14">
        <f t="shared" si="30"/>
        <v>0</v>
      </c>
      <c r="H180" s="14">
        <f t="shared" si="31"/>
        <v>29</v>
      </c>
      <c r="I180" s="14">
        <f t="shared" si="32"/>
        <v>5</v>
      </c>
      <c r="J180" s="14">
        <f t="shared" si="33"/>
        <v>34</v>
      </c>
      <c r="K180" s="15" t="s">
        <v>590</v>
      </c>
    </row>
    <row r="181" spans="1:11" ht="24" customHeight="1" x14ac:dyDescent="0.2">
      <c r="A181" s="13" t="s">
        <v>43</v>
      </c>
      <c r="B181" s="14">
        <v>132</v>
      </c>
      <c r="C181" s="14">
        <v>31</v>
      </c>
      <c r="D181" s="14">
        <f t="shared" si="29"/>
        <v>163</v>
      </c>
      <c r="E181" s="14">
        <v>0</v>
      </c>
      <c r="F181" s="14">
        <v>0</v>
      </c>
      <c r="G181" s="14">
        <f t="shared" si="30"/>
        <v>0</v>
      </c>
      <c r="H181" s="14">
        <f t="shared" si="31"/>
        <v>132</v>
      </c>
      <c r="I181" s="14">
        <f t="shared" si="32"/>
        <v>31</v>
      </c>
      <c r="J181" s="14">
        <f t="shared" si="33"/>
        <v>163</v>
      </c>
      <c r="K181" s="15" t="s">
        <v>152</v>
      </c>
    </row>
    <row r="182" spans="1:11" ht="24" customHeight="1" x14ac:dyDescent="0.2">
      <c r="A182" s="13" t="s">
        <v>48</v>
      </c>
      <c r="B182" s="14">
        <v>58</v>
      </c>
      <c r="C182" s="14">
        <v>8</v>
      </c>
      <c r="D182" s="14">
        <f t="shared" si="29"/>
        <v>66</v>
      </c>
      <c r="E182" s="14">
        <v>0</v>
      </c>
      <c r="F182" s="14">
        <v>0</v>
      </c>
      <c r="G182" s="14">
        <f t="shared" si="30"/>
        <v>0</v>
      </c>
      <c r="H182" s="14">
        <f t="shared" si="31"/>
        <v>58</v>
      </c>
      <c r="I182" s="14">
        <f t="shared" si="32"/>
        <v>8</v>
      </c>
      <c r="J182" s="14">
        <f t="shared" si="33"/>
        <v>66</v>
      </c>
      <c r="K182" s="15" t="s">
        <v>49</v>
      </c>
    </row>
    <row r="183" spans="1:11" ht="24" customHeight="1" x14ac:dyDescent="0.2">
      <c r="A183" s="13" t="s">
        <v>50</v>
      </c>
      <c r="B183" s="14">
        <v>29</v>
      </c>
      <c r="C183" s="14">
        <v>1</v>
      </c>
      <c r="D183" s="14">
        <f t="shared" si="29"/>
        <v>30</v>
      </c>
      <c r="E183" s="14">
        <v>0</v>
      </c>
      <c r="F183" s="14">
        <v>0</v>
      </c>
      <c r="G183" s="14">
        <f t="shared" si="30"/>
        <v>0</v>
      </c>
      <c r="H183" s="14">
        <f t="shared" si="31"/>
        <v>29</v>
      </c>
      <c r="I183" s="14">
        <f t="shared" si="32"/>
        <v>1</v>
      </c>
      <c r="J183" s="14">
        <f t="shared" si="33"/>
        <v>30</v>
      </c>
      <c r="K183" s="15" t="s">
        <v>641</v>
      </c>
    </row>
    <row r="184" spans="1:11" ht="24" customHeight="1" x14ac:dyDescent="0.2">
      <c r="A184" s="13" t="s">
        <v>299</v>
      </c>
      <c r="B184" s="14">
        <v>56</v>
      </c>
      <c r="C184" s="14">
        <v>5</v>
      </c>
      <c r="D184" s="14">
        <f t="shared" si="29"/>
        <v>61</v>
      </c>
      <c r="E184" s="14">
        <v>0</v>
      </c>
      <c r="F184" s="14">
        <v>0</v>
      </c>
      <c r="G184" s="14">
        <f t="shared" si="30"/>
        <v>0</v>
      </c>
      <c r="H184" s="14">
        <f t="shared" si="31"/>
        <v>56</v>
      </c>
      <c r="I184" s="14">
        <f t="shared" si="32"/>
        <v>5</v>
      </c>
      <c r="J184" s="14">
        <f t="shared" si="33"/>
        <v>61</v>
      </c>
      <c r="K184" s="15" t="s">
        <v>55</v>
      </c>
    </row>
    <row r="185" spans="1:11" ht="24" customHeight="1" x14ac:dyDescent="0.2">
      <c r="A185" s="13" t="s">
        <v>94</v>
      </c>
      <c r="B185" s="14">
        <v>6</v>
      </c>
      <c r="C185" s="14">
        <v>3</v>
      </c>
      <c r="D185" s="14">
        <f t="shared" si="29"/>
        <v>9</v>
      </c>
      <c r="E185" s="14">
        <v>0</v>
      </c>
      <c r="F185" s="14">
        <v>0</v>
      </c>
      <c r="G185" s="14">
        <f t="shared" si="30"/>
        <v>0</v>
      </c>
      <c r="H185" s="14">
        <f t="shared" si="31"/>
        <v>6</v>
      </c>
      <c r="I185" s="14">
        <f t="shared" si="32"/>
        <v>3</v>
      </c>
      <c r="J185" s="14">
        <f t="shared" si="33"/>
        <v>9</v>
      </c>
      <c r="K185" s="15" t="s">
        <v>95</v>
      </c>
    </row>
    <row r="186" spans="1:11" ht="24" customHeight="1" thickBot="1" x14ac:dyDescent="0.25">
      <c r="A186" s="16" t="s">
        <v>647</v>
      </c>
      <c r="B186" s="17">
        <f>SUM(B178:B185,B151:B164)</f>
        <v>1437</v>
      </c>
      <c r="C186" s="17">
        <f t="shared" ref="C186:F186" si="34">SUM(C178:C185,C151:C164)</f>
        <v>440</v>
      </c>
      <c r="D186" s="17">
        <f t="shared" si="29"/>
        <v>1877</v>
      </c>
      <c r="E186" s="17">
        <f t="shared" si="34"/>
        <v>2</v>
      </c>
      <c r="F186" s="17">
        <f t="shared" si="34"/>
        <v>1</v>
      </c>
      <c r="G186" s="17">
        <f t="shared" si="30"/>
        <v>3</v>
      </c>
      <c r="H186" s="17">
        <f t="shared" si="31"/>
        <v>1439</v>
      </c>
      <c r="I186" s="17">
        <f t="shared" si="32"/>
        <v>441</v>
      </c>
      <c r="J186" s="17">
        <f t="shared" si="33"/>
        <v>1880</v>
      </c>
      <c r="K186" s="18" t="s">
        <v>57</v>
      </c>
    </row>
    <row r="187" spans="1:11" ht="24" customHeight="1" thickBot="1" x14ac:dyDescent="0.25">
      <c r="A187" s="19" t="s">
        <v>151</v>
      </c>
      <c r="B187" s="20">
        <f>SUM(B186)</f>
        <v>1437</v>
      </c>
      <c r="C187" s="20">
        <f t="shared" ref="C187:J187" si="35">SUM(C186)</f>
        <v>440</v>
      </c>
      <c r="D187" s="20">
        <f t="shared" si="35"/>
        <v>1877</v>
      </c>
      <c r="E187" s="20">
        <f t="shared" si="35"/>
        <v>2</v>
      </c>
      <c r="F187" s="20">
        <f t="shared" si="35"/>
        <v>1</v>
      </c>
      <c r="G187" s="20">
        <f t="shared" si="35"/>
        <v>3</v>
      </c>
      <c r="H187" s="20">
        <f t="shared" si="35"/>
        <v>1439</v>
      </c>
      <c r="I187" s="20">
        <f t="shared" si="35"/>
        <v>441</v>
      </c>
      <c r="J187" s="20">
        <f t="shared" si="35"/>
        <v>1880</v>
      </c>
      <c r="K187" s="21" t="s">
        <v>63</v>
      </c>
    </row>
    <row r="188" spans="1:11" ht="15" thickTop="1" x14ac:dyDescent="0.2"/>
  </sheetData>
  <mergeCells count="54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0:A43"/>
    <mergeCell ref="B40:D40"/>
    <mergeCell ref="E40:G40"/>
    <mergeCell ref="H40:J40"/>
    <mergeCell ref="K40:K43"/>
    <mergeCell ref="B41:D41"/>
    <mergeCell ref="E41:G41"/>
    <mergeCell ref="H41:J41"/>
    <mergeCell ref="A78:K78"/>
    <mergeCell ref="A79:K79"/>
    <mergeCell ref="A81:A84"/>
    <mergeCell ref="B81:D81"/>
    <mergeCell ref="E81:G81"/>
    <mergeCell ref="H81:J81"/>
    <mergeCell ref="K81:K84"/>
    <mergeCell ref="B82:D82"/>
    <mergeCell ref="E82:G82"/>
    <mergeCell ref="H82:J82"/>
    <mergeCell ref="A144:K144"/>
    <mergeCell ref="A110:A113"/>
    <mergeCell ref="B110:D110"/>
    <mergeCell ref="E110:G110"/>
    <mergeCell ref="H110:J110"/>
    <mergeCell ref="K110:K113"/>
    <mergeCell ref="B111:D111"/>
    <mergeCell ref="E111:G111"/>
    <mergeCell ref="H111:J111"/>
    <mergeCell ref="A143:K143"/>
    <mergeCell ref="A146:A149"/>
    <mergeCell ref="B146:D146"/>
    <mergeCell ref="E146:G146"/>
    <mergeCell ref="H146:J146"/>
    <mergeCell ref="K146:K149"/>
    <mergeCell ref="B147:D147"/>
    <mergeCell ref="E147:G147"/>
    <mergeCell ref="H147:J147"/>
    <mergeCell ref="A174:A177"/>
    <mergeCell ref="B174:D174"/>
    <mergeCell ref="E174:G174"/>
    <mergeCell ref="H174:J174"/>
    <mergeCell ref="K174:K177"/>
    <mergeCell ref="B175:D175"/>
    <mergeCell ref="E175:G175"/>
    <mergeCell ref="H175:J175"/>
  </mergeCells>
  <printOptions horizontalCentered="1"/>
  <pageMargins left="0.39370078740157483" right="0.39370078740157483" top="0.78740157480314965" bottom="0.39370078740157483" header="0.78740157480314965" footer="0.98425196850393704"/>
  <pageSetup paperSize="9"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61"/>
  <sheetViews>
    <sheetView rightToLeft="1" view="pageBreakPreview" topLeftCell="A43" zoomScale="80" zoomScaleSheetLayoutView="80" workbookViewId="0">
      <selection activeCell="A152" sqref="A152"/>
    </sheetView>
  </sheetViews>
  <sheetFormatPr defaultRowHeight="14.25" x14ac:dyDescent="0.2"/>
  <cols>
    <col min="1" max="1" width="26.25" customWidth="1"/>
    <col min="2" max="2" width="6.75" customWidth="1"/>
    <col min="3" max="3" width="9.125" customWidth="1"/>
    <col min="4" max="4" width="7.75" customWidth="1"/>
    <col min="5" max="5" width="6.875" customWidth="1"/>
    <col min="6" max="6" width="9.625" customWidth="1"/>
    <col min="7" max="7" width="7.75" customWidth="1"/>
    <col min="8" max="8" width="7.125" customWidth="1"/>
    <col min="9" max="9" width="10" customWidth="1"/>
    <col min="10" max="10" width="7.25" customWidth="1"/>
    <col min="11" max="11" width="6.75" customWidth="1"/>
    <col min="12" max="12" width="10" customWidth="1"/>
    <col min="13" max="13" width="7.625" customWidth="1"/>
    <col min="14" max="14" width="31.125" customWidth="1"/>
  </cols>
  <sheetData>
    <row r="1" spans="1:14" ht="24.75" customHeight="1" x14ac:dyDescent="0.2">
      <c r="A1" s="118" t="s">
        <v>648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6" customHeight="1" x14ac:dyDescent="0.25">
      <c r="A2" s="114" t="s">
        <v>649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3.25" customHeight="1" thickBot="1" x14ac:dyDescent="0.3">
      <c r="A3" s="4" t="s">
        <v>1764</v>
      </c>
      <c r="B3" s="4"/>
      <c r="C3" s="4"/>
      <c r="D3" s="4"/>
      <c r="E3" s="4"/>
      <c r="F3" s="4"/>
      <c r="G3" s="4"/>
      <c r="H3" s="4"/>
      <c r="I3" s="4"/>
      <c r="J3" s="4"/>
      <c r="N3" s="36" t="s">
        <v>1765</v>
      </c>
    </row>
    <row r="4" spans="1:14" ht="22.5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22.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22.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31" t="s">
        <v>8</v>
      </c>
      <c r="L6" s="31" t="s">
        <v>67</v>
      </c>
      <c r="M6" s="31" t="s">
        <v>10</v>
      </c>
      <c r="N6" s="112"/>
    </row>
    <row r="7" spans="1:14" ht="22.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3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23.25" customHeight="1" x14ac:dyDescent="0.2">
      <c r="A9" s="13" t="s">
        <v>15</v>
      </c>
      <c r="B9" s="14">
        <v>1</v>
      </c>
      <c r="C9" s="14">
        <v>3</v>
      </c>
      <c r="D9" s="14">
        <v>4</v>
      </c>
      <c r="E9" s="14">
        <v>2</v>
      </c>
      <c r="F9" s="14">
        <v>6</v>
      </c>
      <c r="G9" s="14">
        <v>8</v>
      </c>
      <c r="H9" s="14">
        <v>0</v>
      </c>
      <c r="I9" s="14">
        <v>0</v>
      </c>
      <c r="J9" s="14">
        <v>0</v>
      </c>
      <c r="K9" s="14">
        <f>SUM(B9,E9,H9)</f>
        <v>3</v>
      </c>
      <c r="L9" s="14">
        <f t="shared" ref="L9:M23" si="0">SUM(C9,F9,I9)</f>
        <v>9</v>
      </c>
      <c r="M9" s="14">
        <f t="shared" si="0"/>
        <v>12</v>
      </c>
      <c r="N9" s="15" t="s">
        <v>16</v>
      </c>
    </row>
    <row r="10" spans="1:14" ht="23.25" customHeight="1" x14ac:dyDescent="0.2">
      <c r="A10" s="13" t="s">
        <v>18</v>
      </c>
      <c r="B10" s="14">
        <v>2</v>
      </c>
      <c r="C10" s="14">
        <v>4</v>
      </c>
      <c r="D10" s="14">
        <v>6</v>
      </c>
      <c r="E10" s="14">
        <v>7</v>
      </c>
      <c r="F10" s="14">
        <v>2</v>
      </c>
      <c r="G10" s="14">
        <v>9</v>
      </c>
      <c r="H10" s="14">
        <v>0</v>
      </c>
      <c r="I10" s="14">
        <v>0</v>
      </c>
      <c r="J10" s="14">
        <v>0</v>
      </c>
      <c r="K10" s="14">
        <f t="shared" ref="K10:K23" si="1">SUM(B10,E10,H10)</f>
        <v>9</v>
      </c>
      <c r="L10" s="14">
        <f t="shared" si="0"/>
        <v>6</v>
      </c>
      <c r="M10" s="14">
        <f t="shared" si="0"/>
        <v>15</v>
      </c>
      <c r="N10" s="15" t="s">
        <v>19</v>
      </c>
    </row>
    <row r="11" spans="1:14" ht="23.25" customHeight="1" x14ac:dyDescent="0.2">
      <c r="A11" s="13" t="s">
        <v>20</v>
      </c>
      <c r="B11" s="14">
        <v>9</v>
      </c>
      <c r="C11" s="14">
        <v>8</v>
      </c>
      <c r="D11" s="14">
        <v>17</v>
      </c>
      <c r="E11" s="14">
        <v>2</v>
      </c>
      <c r="F11" s="14">
        <v>0</v>
      </c>
      <c r="G11" s="14">
        <v>2</v>
      </c>
      <c r="H11" s="14">
        <v>2</v>
      </c>
      <c r="I11" s="14">
        <v>1</v>
      </c>
      <c r="J11" s="14">
        <v>3</v>
      </c>
      <c r="K11" s="14">
        <f t="shared" si="1"/>
        <v>13</v>
      </c>
      <c r="L11" s="14">
        <f t="shared" si="0"/>
        <v>9</v>
      </c>
      <c r="M11" s="14">
        <f t="shared" si="0"/>
        <v>22</v>
      </c>
      <c r="N11" s="15" t="s">
        <v>21</v>
      </c>
    </row>
    <row r="12" spans="1:14" ht="23.25" customHeight="1" x14ac:dyDescent="0.2">
      <c r="A12" s="13" t="s">
        <v>22</v>
      </c>
      <c r="B12" s="14">
        <v>0</v>
      </c>
      <c r="C12" s="14">
        <v>2</v>
      </c>
      <c r="D12" s="14">
        <v>2</v>
      </c>
      <c r="E12" s="14">
        <v>2</v>
      </c>
      <c r="F12" s="14">
        <v>2</v>
      </c>
      <c r="G12" s="14">
        <v>4</v>
      </c>
      <c r="H12" s="14">
        <v>0</v>
      </c>
      <c r="I12" s="14">
        <v>0</v>
      </c>
      <c r="J12" s="14">
        <v>0</v>
      </c>
      <c r="K12" s="14">
        <f t="shared" si="1"/>
        <v>2</v>
      </c>
      <c r="L12" s="14">
        <f t="shared" si="0"/>
        <v>4</v>
      </c>
      <c r="M12" s="14">
        <f t="shared" si="0"/>
        <v>6</v>
      </c>
      <c r="N12" s="15" t="s">
        <v>23</v>
      </c>
    </row>
    <row r="13" spans="1:14" ht="23.25" customHeight="1" x14ac:dyDescent="0.2">
      <c r="A13" s="13" t="s">
        <v>24</v>
      </c>
      <c r="B13" s="14">
        <v>259</v>
      </c>
      <c r="C13" s="14">
        <v>136</v>
      </c>
      <c r="D13" s="14">
        <v>395</v>
      </c>
      <c r="E13" s="14">
        <v>76</v>
      </c>
      <c r="F13" s="14">
        <v>49</v>
      </c>
      <c r="G13" s="14">
        <v>125</v>
      </c>
      <c r="H13" s="14">
        <v>8</v>
      </c>
      <c r="I13" s="14">
        <v>3</v>
      </c>
      <c r="J13" s="14">
        <v>11</v>
      </c>
      <c r="K13" s="14">
        <f t="shared" si="1"/>
        <v>343</v>
      </c>
      <c r="L13" s="14">
        <f t="shared" si="0"/>
        <v>188</v>
      </c>
      <c r="M13" s="14">
        <f t="shared" si="0"/>
        <v>531</v>
      </c>
      <c r="N13" s="15" t="s">
        <v>25</v>
      </c>
    </row>
    <row r="14" spans="1:14" ht="23.25" customHeight="1" x14ac:dyDescent="0.2">
      <c r="A14" s="13" t="s">
        <v>636</v>
      </c>
      <c r="B14" s="14">
        <v>3</v>
      </c>
      <c r="C14" s="14">
        <v>4</v>
      </c>
      <c r="D14" s="14">
        <v>7</v>
      </c>
      <c r="E14" s="14">
        <v>3</v>
      </c>
      <c r="F14" s="14">
        <v>4</v>
      </c>
      <c r="G14" s="14">
        <v>7</v>
      </c>
      <c r="H14" s="14">
        <v>0</v>
      </c>
      <c r="I14" s="14">
        <v>0</v>
      </c>
      <c r="J14" s="14">
        <v>0</v>
      </c>
      <c r="K14" s="14">
        <f t="shared" si="1"/>
        <v>6</v>
      </c>
      <c r="L14" s="14">
        <f t="shared" si="0"/>
        <v>8</v>
      </c>
      <c r="M14" s="14">
        <f t="shared" si="0"/>
        <v>14</v>
      </c>
      <c r="N14" s="15" t="s">
        <v>637</v>
      </c>
    </row>
    <row r="15" spans="1:14" ht="23.25" customHeight="1" x14ac:dyDescent="0.2">
      <c r="A15" s="13" t="s">
        <v>28</v>
      </c>
      <c r="B15" s="14">
        <v>72</v>
      </c>
      <c r="C15" s="14">
        <v>10</v>
      </c>
      <c r="D15" s="14">
        <v>82</v>
      </c>
      <c r="E15" s="14">
        <v>49</v>
      </c>
      <c r="F15" s="14">
        <v>7</v>
      </c>
      <c r="G15" s="14">
        <v>56</v>
      </c>
      <c r="H15" s="14">
        <v>0</v>
      </c>
      <c r="I15" s="14">
        <v>0</v>
      </c>
      <c r="J15" s="14">
        <v>0</v>
      </c>
      <c r="K15" s="14">
        <f t="shared" si="1"/>
        <v>121</v>
      </c>
      <c r="L15" s="14">
        <f t="shared" si="0"/>
        <v>17</v>
      </c>
      <c r="M15" s="14">
        <f t="shared" si="0"/>
        <v>138</v>
      </c>
      <c r="N15" s="15" t="s">
        <v>29</v>
      </c>
    </row>
    <row r="16" spans="1:14" ht="23.25" customHeight="1" x14ac:dyDescent="0.2">
      <c r="A16" s="13" t="s">
        <v>30</v>
      </c>
      <c r="B16" s="14">
        <v>25</v>
      </c>
      <c r="C16" s="14">
        <v>5</v>
      </c>
      <c r="D16" s="14">
        <v>30</v>
      </c>
      <c r="E16" s="14">
        <v>6</v>
      </c>
      <c r="F16" s="14">
        <v>2</v>
      </c>
      <c r="G16" s="14">
        <v>8</v>
      </c>
      <c r="H16" s="14">
        <v>0</v>
      </c>
      <c r="I16" s="14">
        <v>0</v>
      </c>
      <c r="J16" s="14">
        <v>0</v>
      </c>
      <c r="K16" s="14">
        <f t="shared" si="1"/>
        <v>31</v>
      </c>
      <c r="L16" s="14">
        <f t="shared" si="0"/>
        <v>7</v>
      </c>
      <c r="M16" s="14">
        <f t="shared" si="0"/>
        <v>38</v>
      </c>
      <c r="N16" s="15" t="s">
        <v>31</v>
      </c>
    </row>
    <row r="17" spans="1:14" ht="23.25" customHeight="1" x14ac:dyDescent="0.2">
      <c r="A17" s="13" t="s">
        <v>32</v>
      </c>
      <c r="B17" s="14">
        <v>100</v>
      </c>
      <c r="C17" s="14">
        <v>109</v>
      </c>
      <c r="D17" s="14">
        <v>209</v>
      </c>
      <c r="E17" s="14">
        <v>13</v>
      </c>
      <c r="F17" s="14">
        <v>15</v>
      </c>
      <c r="G17" s="14">
        <v>28</v>
      </c>
      <c r="H17" s="14">
        <v>1</v>
      </c>
      <c r="I17" s="14">
        <v>0</v>
      </c>
      <c r="J17" s="14">
        <v>1</v>
      </c>
      <c r="K17" s="14">
        <f t="shared" si="1"/>
        <v>114</v>
      </c>
      <c r="L17" s="14">
        <f t="shared" si="0"/>
        <v>124</v>
      </c>
      <c r="M17" s="14">
        <f t="shared" si="0"/>
        <v>238</v>
      </c>
      <c r="N17" s="15" t="s">
        <v>645</v>
      </c>
    </row>
    <row r="18" spans="1:14" ht="36" customHeight="1" x14ac:dyDescent="0.2">
      <c r="A18" s="13" t="s">
        <v>453</v>
      </c>
      <c r="B18" s="14">
        <v>33</v>
      </c>
      <c r="C18" s="14">
        <v>13</v>
      </c>
      <c r="D18" s="14">
        <v>46</v>
      </c>
      <c r="E18" s="14">
        <v>10</v>
      </c>
      <c r="F18" s="14">
        <v>6</v>
      </c>
      <c r="G18" s="14">
        <v>16</v>
      </c>
      <c r="H18" s="14">
        <v>4</v>
      </c>
      <c r="I18" s="14">
        <v>6</v>
      </c>
      <c r="J18" s="14">
        <v>10</v>
      </c>
      <c r="K18" s="14">
        <f t="shared" si="1"/>
        <v>47</v>
      </c>
      <c r="L18" s="14">
        <f t="shared" si="0"/>
        <v>25</v>
      </c>
      <c r="M18" s="14">
        <f t="shared" si="0"/>
        <v>72</v>
      </c>
      <c r="N18" s="26" t="s">
        <v>141</v>
      </c>
    </row>
    <row r="19" spans="1:14" ht="23.25" customHeight="1" x14ac:dyDescent="0.2">
      <c r="A19" s="13" t="s">
        <v>36</v>
      </c>
      <c r="B19" s="14">
        <v>315</v>
      </c>
      <c r="C19" s="14">
        <v>55</v>
      </c>
      <c r="D19" s="14">
        <v>370</v>
      </c>
      <c r="E19" s="14">
        <v>65</v>
      </c>
      <c r="F19" s="14">
        <v>37</v>
      </c>
      <c r="G19" s="14">
        <v>102</v>
      </c>
      <c r="H19" s="14">
        <v>21</v>
      </c>
      <c r="I19" s="14">
        <v>9</v>
      </c>
      <c r="J19" s="14">
        <v>30</v>
      </c>
      <c r="K19" s="14">
        <f t="shared" si="1"/>
        <v>401</v>
      </c>
      <c r="L19" s="14">
        <f t="shared" si="0"/>
        <v>101</v>
      </c>
      <c r="M19" s="14">
        <f t="shared" si="0"/>
        <v>502</v>
      </c>
      <c r="N19" s="15" t="s">
        <v>37</v>
      </c>
    </row>
    <row r="20" spans="1:14" ht="23.25" customHeight="1" x14ac:dyDescent="0.2">
      <c r="A20" s="13" t="s">
        <v>139</v>
      </c>
      <c r="B20" s="14">
        <v>467</v>
      </c>
      <c r="C20" s="14">
        <v>98</v>
      </c>
      <c r="D20" s="14">
        <v>565</v>
      </c>
      <c r="E20" s="14">
        <v>50</v>
      </c>
      <c r="F20" s="14">
        <v>19</v>
      </c>
      <c r="G20" s="14">
        <v>69</v>
      </c>
      <c r="H20" s="14">
        <v>234</v>
      </c>
      <c r="I20" s="14">
        <v>51</v>
      </c>
      <c r="J20" s="14">
        <v>285</v>
      </c>
      <c r="K20" s="14">
        <f t="shared" si="1"/>
        <v>751</v>
      </c>
      <c r="L20" s="14">
        <f t="shared" si="0"/>
        <v>168</v>
      </c>
      <c r="M20" s="14">
        <f t="shared" si="0"/>
        <v>919</v>
      </c>
      <c r="N20" s="15" t="s">
        <v>138</v>
      </c>
    </row>
    <row r="21" spans="1:14" ht="23.25" customHeight="1" x14ac:dyDescent="0.2">
      <c r="A21" s="13" t="s">
        <v>137</v>
      </c>
      <c r="B21" s="14">
        <v>254</v>
      </c>
      <c r="C21" s="14">
        <v>136</v>
      </c>
      <c r="D21" s="14">
        <v>390</v>
      </c>
      <c r="E21" s="14">
        <v>14</v>
      </c>
      <c r="F21" s="14">
        <v>14</v>
      </c>
      <c r="G21" s="14">
        <v>28</v>
      </c>
      <c r="H21" s="14">
        <v>0</v>
      </c>
      <c r="I21" s="14">
        <v>0</v>
      </c>
      <c r="J21" s="14">
        <v>0</v>
      </c>
      <c r="K21" s="14">
        <f t="shared" si="1"/>
        <v>268</v>
      </c>
      <c r="L21" s="14">
        <f t="shared" si="0"/>
        <v>150</v>
      </c>
      <c r="M21" s="14">
        <f t="shared" si="0"/>
        <v>418</v>
      </c>
      <c r="N21" s="15" t="s">
        <v>136</v>
      </c>
    </row>
    <row r="22" spans="1:14" ht="23.25" customHeight="1" x14ac:dyDescent="0.2">
      <c r="A22" s="13" t="s">
        <v>638</v>
      </c>
      <c r="B22" s="14">
        <v>25</v>
      </c>
      <c r="C22" s="14">
        <v>4</v>
      </c>
      <c r="D22" s="14">
        <v>29</v>
      </c>
      <c r="E22" s="14">
        <v>2</v>
      </c>
      <c r="F22" s="14">
        <v>8</v>
      </c>
      <c r="G22" s="14">
        <v>10</v>
      </c>
      <c r="H22" s="14">
        <v>0</v>
      </c>
      <c r="I22" s="14">
        <v>0</v>
      </c>
      <c r="J22" s="14">
        <v>0</v>
      </c>
      <c r="K22" s="14">
        <f t="shared" si="1"/>
        <v>27</v>
      </c>
      <c r="L22" s="14">
        <f t="shared" si="0"/>
        <v>12</v>
      </c>
      <c r="M22" s="14">
        <f t="shared" si="0"/>
        <v>39</v>
      </c>
      <c r="N22" s="15" t="s">
        <v>650</v>
      </c>
    </row>
    <row r="23" spans="1:14" ht="23.25" customHeight="1" thickBot="1" x14ac:dyDescent="0.25">
      <c r="A23" s="22" t="s">
        <v>41</v>
      </c>
      <c r="B23" s="23">
        <v>0</v>
      </c>
      <c r="C23" s="23">
        <v>137</v>
      </c>
      <c r="D23" s="23">
        <v>137</v>
      </c>
      <c r="E23" s="23">
        <v>0</v>
      </c>
      <c r="F23" s="23">
        <v>59</v>
      </c>
      <c r="G23" s="23">
        <v>59</v>
      </c>
      <c r="H23" s="23">
        <v>0</v>
      </c>
      <c r="I23" s="23">
        <v>12</v>
      </c>
      <c r="J23" s="23">
        <v>12</v>
      </c>
      <c r="K23" s="23">
        <f t="shared" si="1"/>
        <v>0</v>
      </c>
      <c r="L23" s="23">
        <f t="shared" si="0"/>
        <v>208</v>
      </c>
      <c r="M23" s="23">
        <f t="shared" si="0"/>
        <v>208</v>
      </c>
      <c r="N23" s="24" t="s">
        <v>132</v>
      </c>
    </row>
    <row r="24" spans="1:14" ht="15" thickTop="1" x14ac:dyDescent="0.2"/>
    <row r="29" spans="1:14" ht="21.75" customHeight="1" x14ac:dyDescent="0.2"/>
    <row r="30" spans="1:14" s="92" customFormat="1" ht="21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N30" s="30"/>
    </row>
    <row r="31" spans="1:14" s="92" customFormat="1" ht="21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N31" s="30"/>
    </row>
    <row r="32" spans="1:14" s="92" customFormat="1" ht="21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N32" s="30"/>
    </row>
    <row r="33" spans="1:14" s="92" customFormat="1" ht="21.75" customHeight="1" thickBot="1" x14ac:dyDescent="0.3">
      <c r="A33" s="4" t="s">
        <v>1766</v>
      </c>
      <c r="B33" s="4"/>
      <c r="C33" s="4"/>
      <c r="D33" s="4"/>
      <c r="E33" s="4"/>
      <c r="F33" s="4"/>
      <c r="G33" s="4"/>
      <c r="H33" s="4"/>
      <c r="I33" s="4"/>
      <c r="J33" s="4"/>
      <c r="K33"/>
      <c r="L33"/>
      <c r="M33"/>
      <c r="N33" s="30" t="s">
        <v>1623</v>
      </c>
    </row>
    <row r="34" spans="1:14" ht="21.75" customHeight="1" thickTop="1" x14ac:dyDescent="0.25">
      <c r="A34" s="111" t="s">
        <v>0</v>
      </c>
      <c r="B34" s="110" t="s">
        <v>96</v>
      </c>
      <c r="C34" s="110"/>
      <c r="D34" s="110"/>
      <c r="E34" s="110" t="s">
        <v>97</v>
      </c>
      <c r="F34" s="110"/>
      <c r="G34" s="110"/>
      <c r="H34" s="110" t="s">
        <v>98</v>
      </c>
      <c r="I34" s="110"/>
      <c r="J34" s="110"/>
      <c r="K34" s="110" t="s">
        <v>3</v>
      </c>
      <c r="L34" s="110"/>
      <c r="M34" s="110"/>
      <c r="N34" s="111" t="s">
        <v>4</v>
      </c>
    </row>
    <row r="35" spans="1:14" ht="21.75" customHeight="1" x14ac:dyDescent="0.25">
      <c r="A35" s="112"/>
      <c r="B35" s="109" t="s">
        <v>99</v>
      </c>
      <c r="C35" s="109"/>
      <c r="D35" s="109"/>
      <c r="E35" s="109" t="s">
        <v>100</v>
      </c>
      <c r="F35" s="109"/>
      <c r="G35" s="109"/>
      <c r="H35" s="109" t="s">
        <v>101</v>
      </c>
      <c r="I35" s="109"/>
      <c r="J35" s="109"/>
      <c r="K35" s="109" t="s">
        <v>7</v>
      </c>
      <c r="L35" s="109"/>
      <c r="M35" s="109"/>
      <c r="N35" s="112"/>
    </row>
    <row r="36" spans="1:14" ht="21.75" customHeight="1" x14ac:dyDescent="0.25">
      <c r="A36" s="112"/>
      <c r="B36" s="31" t="s">
        <v>8</v>
      </c>
      <c r="C36" s="31" t="s">
        <v>67</v>
      </c>
      <c r="D36" s="31" t="s">
        <v>10</v>
      </c>
      <c r="E36" s="31" t="s">
        <v>8</v>
      </c>
      <c r="F36" s="31" t="s">
        <v>67</v>
      </c>
      <c r="G36" s="31" t="s">
        <v>10</v>
      </c>
      <c r="H36" s="31" t="s">
        <v>8</v>
      </c>
      <c r="I36" s="31" t="s">
        <v>67</v>
      </c>
      <c r="J36" s="31" t="s">
        <v>10</v>
      </c>
      <c r="K36" s="31" t="s">
        <v>8</v>
      </c>
      <c r="L36" s="31" t="s">
        <v>67</v>
      </c>
      <c r="M36" s="31" t="s">
        <v>10</v>
      </c>
      <c r="N36" s="112"/>
    </row>
    <row r="37" spans="1:14" ht="21.75" customHeight="1" thickBot="1" x14ac:dyDescent="0.3">
      <c r="A37" s="113"/>
      <c r="B37" s="6" t="s">
        <v>11</v>
      </c>
      <c r="C37" s="6" t="s">
        <v>12</v>
      </c>
      <c r="D37" s="6" t="s">
        <v>7</v>
      </c>
      <c r="E37" s="6" t="s">
        <v>11</v>
      </c>
      <c r="F37" s="6" t="s">
        <v>12</v>
      </c>
      <c r="G37" s="6" t="s">
        <v>7</v>
      </c>
      <c r="H37" s="6" t="s">
        <v>11</v>
      </c>
      <c r="I37" s="6" t="s">
        <v>12</v>
      </c>
      <c r="J37" s="6" t="s">
        <v>7</v>
      </c>
      <c r="K37" s="6" t="s">
        <v>11</v>
      </c>
      <c r="L37" s="6" t="s">
        <v>12</v>
      </c>
      <c r="M37" s="6" t="s">
        <v>7</v>
      </c>
      <c r="N37" s="113"/>
    </row>
    <row r="38" spans="1:14" ht="22.5" customHeight="1" x14ac:dyDescent="0.2">
      <c r="A38" s="13" t="s">
        <v>640</v>
      </c>
      <c r="B38" s="14">
        <v>120</v>
      </c>
      <c r="C38" s="14">
        <v>24</v>
      </c>
      <c r="D38" s="14">
        <v>144</v>
      </c>
      <c r="E38" s="14">
        <v>10</v>
      </c>
      <c r="F38" s="14">
        <v>5</v>
      </c>
      <c r="G38" s="14">
        <v>15</v>
      </c>
      <c r="H38" s="14">
        <v>0</v>
      </c>
      <c r="I38" s="14">
        <v>0</v>
      </c>
      <c r="J38" s="14">
        <v>0</v>
      </c>
      <c r="K38" s="14">
        <f>SUM(B38,E38,H38)</f>
        <v>130</v>
      </c>
      <c r="L38" s="14">
        <f t="shared" ref="L38:M43" si="2">SUM(C38,F38,I38)</f>
        <v>29</v>
      </c>
      <c r="M38" s="14">
        <f t="shared" si="2"/>
        <v>159</v>
      </c>
      <c r="N38" s="15" t="s">
        <v>651</v>
      </c>
    </row>
    <row r="39" spans="1:14" ht="22.5" customHeight="1" x14ac:dyDescent="0.2">
      <c r="A39" s="13" t="s">
        <v>108</v>
      </c>
      <c r="B39" s="14">
        <v>44</v>
      </c>
      <c r="C39" s="14">
        <v>2</v>
      </c>
      <c r="D39" s="14">
        <v>46</v>
      </c>
      <c r="E39" s="14">
        <v>26</v>
      </c>
      <c r="F39" s="14">
        <v>6</v>
      </c>
      <c r="G39" s="14">
        <v>32</v>
      </c>
      <c r="H39" s="14">
        <v>0</v>
      </c>
      <c r="I39" s="14">
        <v>0</v>
      </c>
      <c r="J39" s="14">
        <v>0</v>
      </c>
      <c r="K39" s="14">
        <f t="shared" ref="K39:K43" si="3">SUM(B39,E39,H39)</f>
        <v>70</v>
      </c>
      <c r="L39" s="14">
        <f t="shared" si="2"/>
        <v>8</v>
      </c>
      <c r="M39" s="14">
        <f t="shared" si="2"/>
        <v>78</v>
      </c>
      <c r="N39" s="15" t="s">
        <v>590</v>
      </c>
    </row>
    <row r="40" spans="1:14" ht="22.5" customHeight="1" x14ac:dyDescent="0.2">
      <c r="A40" s="13" t="s">
        <v>43</v>
      </c>
      <c r="B40" s="14">
        <v>437</v>
      </c>
      <c r="C40" s="14">
        <v>132</v>
      </c>
      <c r="D40" s="14">
        <v>569</v>
      </c>
      <c r="E40" s="14">
        <v>63</v>
      </c>
      <c r="F40" s="14">
        <v>41</v>
      </c>
      <c r="G40" s="14">
        <v>104</v>
      </c>
      <c r="H40" s="14">
        <v>0</v>
      </c>
      <c r="I40" s="14">
        <v>0</v>
      </c>
      <c r="J40" s="14">
        <v>0</v>
      </c>
      <c r="K40" s="14">
        <f t="shared" si="3"/>
        <v>500</v>
      </c>
      <c r="L40" s="14">
        <f t="shared" si="2"/>
        <v>173</v>
      </c>
      <c r="M40" s="14">
        <f t="shared" si="2"/>
        <v>673</v>
      </c>
      <c r="N40" s="15" t="s">
        <v>152</v>
      </c>
    </row>
    <row r="41" spans="1:14" ht="22.5" customHeight="1" x14ac:dyDescent="0.2">
      <c r="A41" s="13" t="s">
        <v>48</v>
      </c>
      <c r="B41" s="14">
        <v>304</v>
      </c>
      <c r="C41" s="14">
        <v>186</v>
      </c>
      <c r="D41" s="14">
        <v>490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f t="shared" si="3"/>
        <v>304</v>
      </c>
      <c r="L41" s="14">
        <f t="shared" si="2"/>
        <v>186</v>
      </c>
      <c r="M41" s="14">
        <f t="shared" si="2"/>
        <v>490</v>
      </c>
      <c r="N41" s="26" t="s">
        <v>49</v>
      </c>
    </row>
    <row r="42" spans="1:14" ht="22.5" customHeight="1" x14ac:dyDescent="0.2">
      <c r="A42" s="13" t="s">
        <v>50</v>
      </c>
      <c r="B42" s="14">
        <v>225</v>
      </c>
      <c r="C42" s="14">
        <v>37</v>
      </c>
      <c r="D42" s="14">
        <v>262</v>
      </c>
      <c r="E42" s="14">
        <v>61</v>
      </c>
      <c r="F42" s="14">
        <v>34</v>
      </c>
      <c r="G42" s="14">
        <v>95</v>
      </c>
      <c r="H42" s="14">
        <v>0</v>
      </c>
      <c r="I42" s="14">
        <v>0</v>
      </c>
      <c r="J42" s="14">
        <v>0</v>
      </c>
      <c r="K42" s="14">
        <f t="shared" si="3"/>
        <v>286</v>
      </c>
      <c r="L42" s="14">
        <f t="shared" si="2"/>
        <v>71</v>
      </c>
      <c r="M42" s="14">
        <f t="shared" si="2"/>
        <v>357</v>
      </c>
      <c r="N42" s="15" t="s">
        <v>641</v>
      </c>
    </row>
    <row r="43" spans="1:14" ht="22.5" customHeight="1" x14ac:dyDescent="0.2">
      <c r="A43" s="13" t="s">
        <v>299</v>
      </c>
      <c r="B43" s="14">
        <v>43</v>
      </c>
      <c r="C43" s="14">
        <v>18</v>
      </c>
      <c r="D43" s="14">
        <v>61</v>
      </c>
      <c r="E43" s="14">
        <v>26</v>
      </c>
      <c r="F43" s="14">
        <v>32</v>
      </c>
      <c r="G43" s="14">
        <v>58</v>
      </c>
      <c r="H43" s="14">
        <v>0</v>
      </c>
      <c r="I43" s="14">
        <v>0</v>
      </c>
      <c r="J43" s="14">
        <v>0</v>
      </c>
      <c r="K43" s="14">
        <f t="shared" si="3"/>
        <v>69</v>
      </c>
      <c r="L43" s="14">
        <f t="shared" si="2"/>
        <v>50</v>
      </c>
      <c r="M43" s="14">
        <f t="shared" si="2"/>
        <v>119</v>
      </c>
      <c r="N43" s="15" t="s">
        <v>55</v>
      </c>
    </row>
    <row r="44" spans="1:14" ht="22.5" customHeight="1" x14ac:dyDescent="0.2">
      <c r="A44" s="13" t="s">
        <v>56</v>
      </c>
      <c r="B44" s="14">
        <f t="shared" ref="B44:M44" si="4">SUM(B9:B23,B38:B43)</f>
        <v>2738</v>
      </c>
      <c r="C44" s="14">
        <f t="shared" si="4"/>
        <v>1123</v>
      </c>
      <c r="D44" s="14">
        <f t="shared" si="4"/>
        <v>3861</v>
      </c>
      <c r="E44" s="14">
        <f t="shared" si="4"/>
        <v>487</v>
      </c>
      <c r="F44" s="14">
        <f t="shared" si="4"/>
        <v>348</v>
      </c>
      <c r="G44" s="14">
        <f t="shared" si="4"/>
        <v>835</v>
      </c>
      <c r="H44" s="14">
        <f t="shared" si="4"/>
        <v>270</v>
      </c>
      <c r="I44" s="14">
        <f t="shared" si="4"/>
        <v>82</v>
      </c>
      <c r="J44" s="14">
        <f t="shared" si="4"/>
        <v>352</v>
      </c>
      <c r="K44" s="14">
        <f t="shared" si="4"/>
        <v>3495</v>
      </c>
      <c r="L44" s="14">
        <f t="shared" si="4"/>
        <v>1553</v>
      </c>
      <c r="M44" s="14">
        <f t="shared" si="4"/>
        <v>5048</v>
      </c>
      <c r="N44" s="15" t="s">
        <v>57</v>
      </c>
    </row>
    <row r="45" spans="1:14" ht="22.5" customHeight="1" x14ac:dyDescent="0.2">
      <c r="A45" s="13" t="s">
        <v>58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26" t="s">
        <v>59</v>
      </c>
    </row>
    <row r="46" spans="1:14" ht="38.25" customHeight="1" x14ac:dyDescent="0.2">
      <c r="A46" s="13" t="s">
        <v>453</v>
      </c>
      <c r="B46" s="14">
        <v>26</v>
      </c>
      <c r="C46" s="14">
        <v>6</v>
      </c>
      <c r="D46" s="14">
        <v>32</v>
      </c>
      <c r="E46" s="14">
        <v>2</v>
      </c>
      <c r="F46" s="14">
        <v>1</v>
      </c>
      <c r="G46" s="14">
        <v>3</v>
      </c>
      <c r="H46" s="14">
        <v>0</v>
      </c>
      <c r="I46" s="14">
        <v>0</v>
      </c>
      <c r="J46" s="14">
        <v>0</v>
      </c>
      <c r="K46" s="14">
        <f>SUM(B46,E46,H46)</f>
        <v>28</v>
      </c>
      <c r="L46" s="14">
        <f t="shared" ref="L46:M55" si="5">SUM(C46,F46,I46)</f>
        <v>7</v>
      </c>
      <c r="M46" s="14">
        <f t="shared" si="5"/>
        <v>35</v>
      </c>
      <c r="N46" s="26" t="s">
        <v>141</v>
      </c>
    </row>
    <row r="47" spans="1:14" ht="22.5" customHeight="1" x14ac:dyDescent="0.2">
      <c r="A47" s="13" t="s">
        <v>36</v>
      </c>
      <c r="B47" s="14">
        <v>303</v>
      </c>
      <c r="C47" s="14">
        <v>58</v>
      </c>
      <c r="D47" s="14">
        <v>361</v>
      </c>
      <c r="E47" s="14">
        <v>55</v>
      </c>
      <c r="F47" s="14">
        <v>45</v>
      </c>
      <c r="G47" s="14">
        <v>100</v>
      </c>
      <c r="H47" s="14">
        <v>14</v>
      </c>
      <c r="I47" s="14">
        <v>6</v>
      </c>
      <c r="J47" s="14">
        <v>20</v>
      </c>
      <c r="K47" s="14">
        <f t="shared" ref="K47:K55" si="6">SUM(B47,E47,H47)</f>
        <v>372</v>
      </c>
      <c r="L47" s="14">
        <f t="shared" si="5"/>
        <v>109</v>
      </c>
      <c r="M47" s="14">
        <f t="shared" si="5"/>
        <v>481</v>
      </c>
      <c r="N47" s="15" t="s">
        <v>37</v>
      </c>
    </row>
    <row r="48" spans="1:14" ht="22.5" customHeight="1" x14ac:dyDescent="0.2">
      <c r="A48" s="13" t="s">
        <v>139</v>
      </c>
      <c r="B48" s="14">
        <v>580</v>
      </c>
      <c r="C48" s="14">
        <v>125</v>
      </c>
      <c r="D48" s="14">
        <v>705</v>
      </c>
      <c r="E48" s="14">
        <v>9</v>
      </c>
      <c r="F48" s="14">
        <v>4</v>
      </c>
      <c r="G48" s="14">
        <v>13</v>
      </c>
      <c r="H48" s="14">
        <v>3</v>
      </c>
      <c r="I48" s="14">
        <v>3</v>
      </c>
      <c r="J48" s="14">
        <v>6</v>
      </c>
      <c r="K48" s="14">
        <f t="shared" si="6"/>
        <v>592</v>
      </c>
      <c r="L48" s="14">
        <f t="shared" si="5"/>
        <v>132</v>
      </c>
      <c r="M48" s="14">
        <f t="shared" si="5"/>
        <v>724</v>
      </c>
      <c r="N48" s="15" t="s">
        <v>138</v>
      </c>
    </row>
    <row r="49" spans="1:14" ht="22.5" customHeight="1" x14ac:dyDescent="0.2">
      <c r="A49" s="13" t="s">
        <v>137</v>
      </c>
      <c r="B49" s="14">
        <v>176</v>
      </c>
      <c r="C49" s="14">
        <v>103</v>
      </c>
      <c r="D49" s="14">
        <v>279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f t="shared" si="6"/>
        <v>176</v>
      </c>
      <c r="L49" s="14">
        <f t="shared" si="5"/>
        <v>103</v>
      </c>
      <c r="M49" s="14">
        <f t="shared" si="5"/>
        <v>279</v>
      </c>
      <c r="N49" s="26" t="s">
        <v>136</v>
      </c>
    </row>
    <row r="50" spans="1:14" ht="22.5" customHeight="1" x14ac:dyDescent="0.2">
      <c r="A50" s="13" t="s">
        <v>41</v>
      </c>
      <c r="B50" s="14">
        <v>0</v>
      </c>
      <c r="C50" s="14">
        <v>31</v>
      </c>
      <c r="D50" s="14">
        <v>31</v>
      </c>
      <c r="E50" s="14">
        <v>0</v>
      </c>
      <c r="F50" s="14">
        <v>5</v>
      </c>
      <c r="G50" s="14">
        <v>5</v>
      </c>
      <c r="H50" s="14">
        <v>0</v>
      </c>
      <c r="I50" s="14">
        <v>3</v>
      </c>
      <c r="J50" s="14">
        <v>3</v>
      </c>
      <c r="K50" s="14">
        <f t="shared" si="6"/>
        <v>0</v>
      </c>
      <c r="L50" s="14">
        <f t="shared" si="5"/>
        <v>39</v>
      </c>
      <c r="M50" s="14">
        <f t="shared" si="5"/>
        <v>39</v>
      </c>
      <c r="N50" s="15" t="s">
        <v>132</v>
      </c>
    </row>
    <row r="51" spans="1:14" ht="22.5" customHeight="1" x14ac:dyDescent="0.2">
      <c r="A51" s="13" t="s">
        <v>108</v>
      </c>
      <c r="B51" s="14">
        <v>29</v>
      </c>
      <c r="C51" s="14">
        <v>1</v>
      </c>
      <c r="D51" s="14">
        <v>30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f t="shared" si="6"/>
        <v>29</v>
      </c>
      <c r="L51" s="14">
        <f t="shared" si="5"/>
        <v>1</v>
      </c>
      <c r="M51" s="14">
        <f t="shared" si="5"/>
        <v>30</v>
      </c>
      <c r="N51" s="15" t="s">
        <v>590</v>
      </c>
    </row>
    <row r="52" spans="1:14" ht="22.5" customHeight="1" x14ac:dyDescent="0.2">
      <c r="A52" s="13" t="s">
        <v>43</v>
      </c>
      <c r="B52" s="14">
        <v>329</v>
      </c>
      <c r="C52" s="14">
        <v>38</v>
      </c>
      <c r="D52" s="14">
        <v>367</v>
      </c>
      <c r="E52" s="14">
        <v>6</v>
      </c>
      <c r="F52" s="14">
        <v>3</v>
      </c>
      <c r="G52" s="14">
        <v>9</v>
      </c>
      <c r="H52" s="14">
        <v>0</v>
      </c>
      <c r="I52" s="14">
        <v>0</v>
      </c>
      <c r="J52" s="14">
        <v>0</v>
      </c>
      <c r="K52" s="14">
        <f t="shared" si="6"/>
        <v>335</v>
      </c>
      <c r="L52" s="14">
        <f t="shared" si="5"/>
        <v>41</v>
      </c>
      <c r="M52" s="14">
        <f t="shared" si="5"/>
        <v>376</v>
      </c>
      <c r="N52" s="15" t="s">
        <v>152</v>
      </c>
    </row>
    <row r="53" spans="1:14" ht="22.5" customHeight="1" x14ac:dyDescent="0.2">
      <c r="A53" s="13" t="s">
        <v>48</v>
      </c>
      <c r="B53" s="14">
        <v>160</v>
      </c>
      <c r="C53" s="14">
        <v>31</v>
      </c>
      <c r="D53" s="14">
        <v>191</v>
      </c>
      <c r="E53" s="14">
        <v>11</v>
      </c>
      <c r="F53" s="14">
        <v>1</v>
      </c>
      <c r="G53" s="14">
        <v>12</v>
      </c>
      <c r="H53" s="14">
        <v>0</v>
      </c>
      <c r="I53" s="14">
        <v>0</v>
      </c>
      <c r="J53" s="14">
        <v>0</v>
      </c>
      <c r="K53" s="14">
        <f t="shared" si="6"/>
        <v>171</v>
      </c>
      <c r="L53" s="14">
        <f t="shared" si="5"/>
        <v>32</v>
      </c>
      <c r="M53" s="14">
        <f t="shared" si="5"/>
        <v>203</v>
      </c>
      <c r="N53" s="26" t="s">
        <v>49</v>
      </c>
    </row>
    <row r="54" spans="1:14" ht="22.5" customHeight="1" x14ac:dyDescent="0.2">
      <c r="A54" s="13" t="s">
        <v>50</v>
      </c>
      <c r="B54" s="14">
        <v>30</v>
      </c>
      <c r="C54" s="14">
        <v>0</v>
      </c>
      <c r="D54" s="14">
        <v>30</v>
      </c>
      <c r="E54" s="14">
        <v>23</v>
      </c>
      <c r="F54" s="14">
        <v>0</v>
      </c>
      <c r="G54" s="14">
        <v>23</v>
      </c>
      <c r="H54" s="14">
        <v>0</v>
      </c>
      <c r="I54" s="14">
        <v>0</v>
      </c>
      <c r="J54" s="14">
        <v>0</v>
      </c>
      <c r="K54" s="14">
        <f t="shared" si="6"/>
        <v>53</v>
      </c>
      <c r="L54" s="14">
        <f t="shared" si="5"/>
        <v>0</v>
      </c>
      <c r="M54" s="14">
        <f t="shared" si="5"/>
        <v>53</v>
      </c>
      <c r="N54" s="15" t="s">
        <v>641</v>
      </c>
    </row>
    <row r="55" spans="1:14" ht="22.5" customHeight="1" x14ac:dyDescent="0.2">
      <c r="A55" s="13" t="s">
        <v>299</v>
      </c>
      <c r="B55" s="14">
        <v>20</v>
      </c>
      <c r="C55" s="14">
        <v>2</v>
      </c>
      <c r="D55" s="14">
        <v>22</v>
      </c>
      <c r="E55" s="14">
        <v>2</v>
      </c>
      <c r="F55" s="14">
        <v>1</v>
      </c>
      <c r="G55" s="14">
        <v>3</v>
      </c>
      <c r="H55" s="14">
        <v>3</v>
      </c>
      <c r="I55" s="14">
        <v>0</v>
      </c>
      <c r="J55" s="14">
        <v>3</v>
      </c>
      <c r="K55" s="14">
        <f t="shared" si="6"/>
        <v>25</v>
      </c>
      <c r="L55" s="14">
        <f t="shared" si="5"/>
        <v>3</v>
      </c>
      <c r="M55" s="14">
        <f t="shared" si="5"/>
        <v>28</v>
      </c>
      <c r="N55" s="15" t="s">
        <v>55</v>
      </c>
    </row>
    <row r="56" spans="1:14" ht="22.5" customHeight="1" thickBot="1" x14ac:dyDescent="0.25">
      <c r="A56" s="16" t="s">
        <v>61</v>
      </c>
      <c r="B56" s="17">
        <f>SUM(B46:B55)</f>
        <v>1653</v>
      </c>
      <c r="C56" s="17">
        <f t="shared" ref="C56:M56" si="7">SUM(C46:C55)</f>
        <v>395</v>
      </c>
      <c r="D56" s="17">
        <f t="shared" si="7"/>
        <v>2048</v>
      </c>
      <c r="E56" s="17">
        <f t="shared" si="7"/>
        <v>108</v>
      </c>
      <c r="F56" s="17">
        <f t="shared" si="7"/>
        <v>60</v>
      </c>
      <c r="G56" s="17">
        <f t="shared" si="7"/>
        <v>168</v>
      </c>
      <c r="H56" s="17">
        <f t="shared" si="7"/>
        <v>20</v>
      </c>
      <c r="I56" s="17">
        <f t="shared" si="7"/>
        <v>12</v>
      </c>
      <c r="J56" s="17">
        <f t="shared" si="7"/>
        <v>32</v>
      </c>
      <c r="K56" s="17">
        <f t="shared" si="7"/>
        <v>1781</v>
      </c>
      <c r="L56" s="17">
        <f t="shared" si="7"/>
        <v>467</v>
      </c>
      <c r="M56" s="17">
        <f t="shared" si="7"/>
        <v>2248</v>
      </c>
      <c r="N56" s="18" t="s">
        <v>62</v>
      </c>
    </row>
    <row r="57" spans="1:14" ht="22.5" customHeight="1" thickBot="1" x14ac:dyDescent="0.25">
      <c r="A57" s="19" t="s">
        <v>151</v>
      </c>
      <c r="B57" s="20">
        <f>SUM(B56,B44)</f>
        <v>4391</v>
      </c>
      <c r="C57" s="20">
        <f t="shared" ref="C57:M57" si="8">SUM(C56,C44)</f>
        <v>1518</v>
      </c>
      <c r="D57" s="20">
        <f t="shared" si="8"/>
        <v>5909</v>
      </c>
      <c r="E57" s="20">
        <f t="shared" si="8"/>
        <v>595</v>
      </c>
      <c r="F57" s="20">
        <f t="shared" si="8"/>
        <v>408</v>
      </c>
      <c r="G57" s="20">
        <f t="shared" si="8"/>
        <v>1003</v>
      </c>
      <c r="H57" s="20">
        <f t="shared" si="8"/>
        <v>290</v>
      </c>
      <c r="I57" s="20">
        <f t="shared" si="8"/>
        <v>94</v>
      </c>
      <c r="J57" s="20">
        <f t="shared" si="8"/>
        <v>384</v>
      </c>
      <c r="K57" s="20">
        <f t="shared" si="8"/>
        <v>5276</v>
      </c>
      <c r="L57" s="20">
        <f t="shared" si="8"/>
        <v>2020</v>
      </c>
      <c r="M57" s="20">
        <f t="shared" si="8"/>
        <v>7296</v>
      </c>
      <c r="N57" s="52" t="s">
        <v>63</v>
      </c>
    </row>
    <row r="58" spans="1:14" ht="15" thickTop="1" x14ac:dyDescent="0.2"/>
    <row r="61" spans="1:14" x14ac:dyDescent="0.2">
      <c r="D61" t="s">
        <v>319</v>
      </c>
    </row>
  </sheetData>
  <mergeCells count="22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A34:A37"/>
    <mergeCell ref="B34:D34"/>
    <mergeCell ref="E34:G34"/>
    <mergeCell ref="H34:J34"/>
    <mergeCell ref="K34:M34"/>
    <mergeCell ref="N34:N37"/>
    <mergeCell ref="B35:D35"/>
    <mergeCell ref="E35:G35"/>
    <mergeCell ref="H35:J35"/>
    <mergeCell ref="K35:M3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45"/>
  <sheetViews>
    <sheetView rightToLeft="1" view="pageBreakPreview" topLeftCell="A7" zoomScale="75" zoomScaleSheetLayoutView="75" workbookViewId="0">
      <selection activeCell="D273" sqref="D273"/>
    </sheetView>
  </sheetViews>
  <sheetFormatPr defaultRowHeight="14.25" x14ac:dyDescent="0.2"/>
  <cols>
    <col min="1" max="1" width="34.25" customWidth="1"/>
    <col min="2" max="10" width="8.125" customWidth="1"/>
    <col min="11" max="11" width="45.125" customWidth="1"/>
    <col min="219" max="219" width="35.25" customWidth="1"/>
    <col min="220" max="220" width="5.125" customWidth="1"/>
    <col min="221" max="221" width="6.25" customWidth="1"/>
    <col min="222" max="222" width="7.25" customWidth="1"/>
    <col min="223" max="224" width="5.625" customWidth="1"/>
    <col min="225" max="225" width="7" customWidth="1"/>
    <col min="226" max="227" width="5.625" customWidth="1"/>
    <col min="228" max="228" width="7.5" customWidth="1"/>
    <col min="229" max="229" width="5.75" customWidth="1"/>
    <col min="230" max="230" width="6.625" customWidth="1"/>
    <col min="231" max="231" width="9.75" customWidth="1"/>
    <col min="232" max="232" width="5.625" customWidth="1"/>
    <col min="475" max="475" width="35.25" customWidth="1"/>
    <col min="476" max="476" width="5.125" customWidth="1"/>
    <col min="477" max="477" width="6.25" customWidth="1"/>
    <col min="478" max="478" width="7.25" customWidth="1"/>
    <col min="479" max="480" width="5.625" customWidth="1"/>
    <col min="481" max="481" width="7" customWidth="1"/>
    <col min="482" max="483" width="5.625" customWidth="1"/>
    <col min="484" max="484" width="7.5" customWidth="1"/>
    <col min="485" max="485" width="5.75" customWidth="1"/>
    <col min="486" max="486" width="6.625" customWidth="1"/>
    <col min="487" max="487" width="9.75" customWidth="1"/>
    <col min="488" max="488" width="5.625" customWidth="1"/>
    <col min="731" max="731" width="35.25" customWidth="1"/>
    <col min="732" max="732" width="5.125" customWidth="1"/>
    <col min="733" max="733" width="6.25" customWidth="1"/>
    <col min="734" max="734" width="7.25" customWidth="1"/>
    <col min="735" max="736" width="5.625" customWidth="1"/>
    <col min="737" max="737" width="7" customWidth="1"/>
    <col min="738" max="739" width="5.625" customWidth="1"/>
    <col min="740" max="740" width="7.5" customWidth="1"/>
    <col min="741" max="741" width="5.75" customWidth="1"/>
    <col min="742" max="742" width="6.625" customWidth="1"/>
    <col min="743" max="743" width="9.75" customWidth="1"/>
    <col min="744" max="744" width="5.625" customWidth="1"/>
    <col min="987" max="987" width="35.25" customWidth="1"/>
    <col min="988" max="988" width="5.125" customWidth="1"/>
    <col min="989" max="989" width="6.25" customWidth="1"/>
    <col min="990" max="990" width="7.25" customWidth="1"/>
    <col min="991" max="992" width="5.625" customWidth="1"/>
    <col min="993" max="993" width="7" customWidth="1"/>
    <col min="994" max="995" width="5.625" customWidth="1"/>
    <col min="996" max="996" width="7.5" customWidth="1"/>
    <col min="997" max="997" width="5.75" customWidth="1"/>
    <col min="998" max="998" width="6.625" customWidth="1"/>
    <col min="999" max="999" width="9.75" customWidth="1"/>
    <col min="1000" max="1000" width="5.625" customWidth="1"/>
    <col min="1243" max="1243" width="35.25" customWidth="1"/>
    <col min="1244" max="1244" width="5.125" customWidth="1"/>
    <col min="1245" max="1245" width="6.25" customWidth="1"/>
    <col min="1246" max="1246" width="7.25" customWidth="1"/>
    <col min="1247" max="1248" width="5.625" customWidth="1"/>
    <col min="1249" max="1249" width="7" customWidth="1"/>
    <col min="1250" max="1251" width="5.625" customWidth="1"/>
    <col min="1252" max="1252" width="7.5" customWidth="1"/>
    <col min="1253" max="1253" width="5.75" customWidth="1"/>
    <col min="1254" max="1254" width="6.625" customWidth="1"/>
    <col min="1255" max="1255" width="9.75" customWidth="1"/>
    <col min="1256" max="1256" width="5.625" customWidth="1"/>
    <col min="1499" max="1499" width="35.25" customWidth="1"/>
    <col min="1500" max="1500" width="5.125" customWidth="1"/>
    <col min="1501" max="1501" width="6.25" customWidth="1"/>
    <col min="1502" max="1502" width="7.25" customWidth="1"/>
    <col min="1503" max="1504" width="5.625" customWidth="1"/>
    <col min="1505" max="1505" width="7" customWidth="1"/>
    <col min="1506" max="1507" width="5.625" customWidth="1"/>
    <col min="1508" max="1508" width="7.5" customWidth="1"/>
    <col min="1509" max="1509" width="5.75" customWidth="1"/>
    <col min="1510" max="1510" width="6.625" customWidth="1"/>
    <col min="1511" max="1511" width="9.75" customWidth="1"/>
    <col min="1512" max="1512" width="5.625" customWidth="1"/>
    <col min="1755" max="1755" width="35.25" customWidth="1"/>
    <col min="1756" max="1756" width="5.125" customWidth="1"/>
    <col min="1757" max="1757" width="6.25" customWidth="1"/>
    <col min="1758" max="1758" width="7.25" customWidth="1"/>
    <col min="1759" max="1760" width="5.625" customWidth="1"/>
    <col min="1761" max="1761" width="7" customWidth="1"/>
    <col min="1762" max="1763" width="5.625" customWidth="1"/>
    <col min="1764" max="1764" width="7.5" customWidth="1"/>
    <col min="1765" max="1765" width="5.75" customWidth="1"/>
    <col min="1766" max="1766" width="6.625" customWidth="1"/>
    <col min="1767" max="1767" width="9.75" customWidth="1"/>
    <col min="1768" max="1768" width="5.625" customWidth="1"/>
    <col min="2011" max="2011" width="35.25" customWidth="1"/>
    <col min="2012" max="2012" width="5.125" customWidth="1"/>
    <col min="2013" max="2013" width="6.25" customWidth="1"/>
    <col min="2014" max="2014" width="7.25" customWidth="1"/>
    <col min="2015" max="2016" width="5.625" customWidth="1"/>
    <col min="2017" max="2017" width="7" customWidth="1"/>
    <col min="2018" max="2019" width="5.625" customWidth="1"/>
    <col min="2020" max="2020" width="7.5" customWidth="1"/>
    <col min="2021" max="2021" width="5.75" customWidth="1"/>
    <col min="2022" max="2022" width="6.625" customWidth="1"/>
    <col min="2023" max="2023" width="9.75" customWidth="1"/>
    <col min="2024" max="2024" width="5.625" customWidth="1"/>
    <col min="2267" max="2267" width="35.25" customWidth="1"/>
    <col min="2268" max="2268" width="5.125" customWidth="1"/>
    <col min="2269" max="2269" width="6.25" customWidth="1"/>
    <col min="2270" max="2270" width="7.25" customWidth="1"/>
    <col min="2271" max="2272" width="5.625" customWidth="1"/>
    <col min="2273" max="2273" width="7" customWidth="1"/>
    <col min="2274" max="2275" width="5.625" customWidth="1"/>
    <col min="2276" max="2276" width="7.5" customWidth="1"/>
    <col min="2277" max="2277" width="5.75" customWidth="1"/>
    <col min="2278" max="2278" width="6.625" customWidth="1"/>
    <col min="2279" max="2279" width="9.75" customWidth="1"/>
    <col min="2280" max="2280" width="5.625" customWidth="1"/>
    <col min="2523" max="2523" width="35.25" customWidth="1"/>
    <col min="2524" max="2524" width="5.125" customWidth="1"/>
    <col min="2525" max="2525" width="6.25" customWidth="1"/>
    <col min="2526" max="2526" width="7.25" customWidth="1"/>
    <col min="2527" max="2528" width="5.625" customWidth="1"/>
    <col min="2529" max="2529" width="7" customWidth="1"/>
    <col min="2530" max="2531" width="5.625" customWidth="1"/>
    <col min="2532" max="2532" width="7.5" customWidth="1"/>
    <col min="2533" max="2533" width="5.75" customWidth="1"/>
    <col min="2534" max="2534" width="6.625" customWidth="1"/>
    <col min="2535" max="2535" width="9.75" customWidth="1"/>
    <col min="2536" max="2536" width="5.625" customWidth="1"/>
    <col min="2779" max="2779" width="35.25" customWidth="1"/>
    <col min="2780" max="2780" width="5.125" customWidth="1"/>
    <col min="2781" max="2781" width="6.25" customWidth="1"/>
    <col min="2782" max="2782" width="7.25" customWidth="1"/>
    <col min="2783" max="2784" width="5.625" customWidth="1"/>
    <col min="2785" max="2785" width="7" customWidth="1"/>
    <col min="2786" max="2787" width="5.625" customWidth="1"/>
    <col min="2788" max="2788" width="7.5" customWidth="1"/>
    <col min="2789" max="2789" width="5.75" customWidth="1"/>
    <col min="2790" max="2790" width="6.625" customWidth="1"/>
    <col min="2791" max="2791" width="9.75" customWidth="1"/>
    <col min="2792" max="2792" width="5.625" customWidth="1"/>
    <col min="3035" max="3035" width="35.25" customWidth="1"/>
    <col min="3036" max="3036" width="5.125" customWidth="1"/>
    <col min="3037" max="3037" width="6.25" customWidth="1"/>
    <col min="3038" max="3038" width="7.25" customWidth="1"/>
    <col min="3039" max="3040" width="5.625" customWidth="1"/>
    <col min="3041" max="3041" width="7" customWidth="1"/>
    <col min="3042" max="3043" width="5.625" customWidth="1"/>
    <col min="3044" max="3044" width="7.5" customWidth="1"/>
    <col min="3045" max="3045" width="5.75" customWidth="1"/>
    <col min="3046" max="3046" width="6.625" customWidth="1"/>
    <col min="3047" max="3047" width="9.75" customWidth="1"/>
    <col min="3048" max="3048" width="5.625" customWidth="1"/>
    <col min="3291" max="3291" width="35.25" customWidth="1"/>
    <col min="3292" max="3292" width="5.125" customWidth="1"/>
    <col min="3293" max="3293" width="6.25" customWidth="1"/>
    <col min="3294" max="3294" width="7.25" customWidth="1"/>
    <col min="3295" max="3296" width="5.625" customWidth="1"/>
    <col min="3297" max="3297" width="7" customWidth="1"/>
    <col min="3298" max="3299" width="5.625" customWidth="1"/>
    <col min="3300" max="3300" width="7.5" customWidth="1"/>
    <col min="3301" max="3301" width="5.75" customWidth="1"/>
    <col min="3302" max="3302" width="6.625" customWidth="1"/>
    <col min="3303" max="3303" width="9.75" customWidth="1"/>
    <col min="3304" max="3304" width="5.625" customWidth="1"/>
    <col min="3547" max="3547" width="35.25" customWidth="1"/>
    <col min="3548" max="3548" width="5.125" customWidth="1"/>
    <col min="3549" max="3549" width="6.25" customWidth="1"/>
    <col min="3550" max="3550" width="7.25" customWidth="1"/>
    <col min="3551" max="3552" width="5.625" customWidth="1"/>
    <col min="3553" max="3553" width="7" customWidth="1"/>
    <col min="3554" max="3555" width="5.625" customWidth="1"/>
    <col min="3556" max="3556" width="7.5" customWidth="1"/>
    <col min="3557" max="3557" width="5.75" customWidth="1"/>
    <col min="3558" max="3558" width="6.625" customWidth="1"/>
    <col min="3559" max="3559" width="9.75" customWidth="1"/>
    <col min="3560" max="3560" width="5.625" customWidth="1"/>
    <col min="3803" max="3803" width="35.25" customWidth="1"/>
    <col min="3804" max="3804" width="5.125" customWidth="1"/>
    <col min="3805" max="3805" width="6.25" customWidth="1"/>
    <col min="3806" max="3806" width="7.25" customWidth="1"/>
    <col min="3807" max="3808" width="5.625" customWidth="1"/>
    <col min="3809" max="3809" width="7" customWidth="1"/>
    <col min="3810" max="3811" width="5.625" customWidth="1"/>
    <col min="3812" max="3812" width="7.5" customWidth="1"/>
    <col min="3813" max="3813" width="5.75" customWidth="1"/>
    <col min="3814" max="3814" width="6.625" customWidth="1"/>
    <col min="3815" max="3815" width="9.75" customWidth="1"/>
    <col min="3816" max="3816" width="5.625" customWidth="1"/>
    <col min="4059" max="4059" width="35.25" customWidth="1"/>
    <col min="4060" max="4060" width="5.125" customWidth="1"/>
    <col min="4061" max="4061" width="6.25" customWidth="1"/>
    <col min="4062" max="4062" width="7.25" customWidth="1"/>
    <col min="4063" max="4064" width="5.625" customWidth="1"/>
    <col min="4065" max="4065" width="7" customWidth="1"/>
    <col min="4066" max="4067" width="5.625" customWidth="1"/>
    <col min="4068" max="4068" width="7.5" customWidth="1"/>
    <col min="4069" max="4069" width="5.75" customWidth="1"/>
    <col min="4070" max="4070" width="6.625" customWidth="1"/>
    <col min="4071" max="4071" width="9.75" customWidth="1"/>
    <col min="4072" max="4072" width="5.625" customWidth="1"/>
    <col min="4315" max="4315" width="35.25" customWidth="1"/>
    <col min="4316" max="4316" width="5.125" customWidth="1"/>
    <col min="4317" max="4317" width="6.25" customWidth="1"/>
    <col min="4318" max="4318" width="7.25" customWidth="1"/>
    <col min="4319" max="4320" width="5.625" customWidth="1"/>
    <col min="4321" max="4321" width="7" customWidth="1"/>
    <col min="4322" max="4323" width="5.625" customWidth="1"/>
    <col min="4324" max="4324" width="7.5" customWidth="1"/>
    <col min="4325" max="4325" width="5.75" customWidth="1"/>
    <col min="4326" max="4326" width="6.625" customWidth="1"/>
    <col min="4327" max="4327" width="9.75" customWidth="1"/>
    <col min="4328" max="4328" width="5.625" customWidth="1"/>
    <col min="4571" max="4571" width="35.25" customWidth="1"/>
    <col min="4572" max="4572" width="5.125" customWidth="1"/>
    <col min="4573" max="4573" width="6.25" customWidth="1"/>
    <col min="4574" max="4574" width="7.25" customWidth="1"/>
    <col min="4575" max="4576" width="5.625" customWidth="1"/>
    <col min="4577" max="4577" width="7" customWidth="1"/>
    <col min="4578" max="4579" width="5.625" customWidth="1"/>
    <col min="4580" max="4580" width="7.5" customWidth="1"/>
    <col min="4581" max="4581" width="5.75" customWidth="1"/>
    <col min="4582" max="4582" width="6.625" customWidth="1"/>
    <col min="4583" max="4583" width="9.75" customWidth="1"/>
    <col min="4584" max="4584" width="5.625" customWidth="1"/>
    <col min="4827" max="4827" width="35.25" customWidth="1"/>
    <col min="4828" max="4828" width="5.125" customWidth="1"/>
    <col min="4829" max="4829" width="6.25" customWidth="1"/>
    <col min="4830" max="4830" width="7.25" customWidth="1"/>
    <col min="4831" max="4832" width="5.625" customWidth="1"/>
    <col min="4833" max="4833" width="7" customWidth="1"/>
    <col min="4834" max="4835" width="5.625" customWidth="1"/>
    <col min="4836" max="4836" width="7.5" customWidth="1"/>
    <col min="4837" max="4837" width="5.75" customWidth="1"/>
    <col min="4838" max="4838" width="6.625" customWidth="1"/>
    <col min="4839" max="4839" width="9.75" customWidth="1"/>
    <col min="4840" max="4840" width="5.625" customWidth="1"/>
    <col min="5083" max="5083" width="35.25" customWidth="1"/>
    <col min="5084" max="5084" width="5.125" customWidth="1"/>
    <col min="5085" max="5085" width="6.25" customWidth="1"/>
    <col min="5086" max="5086" width="7.25" customWidth="1"/>
    <col min="5087" max="5088" width="5.625" customWidth="1"/>
    <col min="5089" max="5089" width="7" customWidth="1"/>
    <col min="5090" max="5091" width="5.625" customWidth="1"/>
    <col min="5092" max="5092" width="7.5" customWidth="1"/>
    <col min="5093" max="5093" width="5.75" customWidth="1"/>
    <col min="5094" max="5094" width="6.625" customWidth="1"/>
    <col min="5095" max="5095" width="9.75" customWidth="1"/>
    <col min="5096" max="5096" width="5.625" customWidth="1"/>
    <col min="5339" max="5339" width="35.25" customWidth="1"/>
    <col min="5340" max="5340" width="5.125" customWidth="1"/>
    <col min="5341" max="5341" width="6.25" customWidth="1"/>
    <col min="5342" max="5342" width="7.25" customWidth="1"/>
    <col min="5343" max="5344" width="5.625" customWidth="1"/>
    <col min="5345" max="5345" width="7" customWidth="1"/>
    <col min="5346" max="5347" width="5.625" customWidth="1"/>
    <col min="5348" max="5348" width="7.5" customWidth="1"/>
    <col min="5349" max="5349" width="5.75" customWidth="1"/>
    <col min="5350" max="5350" width="6.625" customWidth="1"/>
    <col min="5351" max="5351" width="9.75" customWidth="1"/>
    <col min="5352" max="5352" width="5.625" customWidth="1"/>
    <col min="5595" max="5595" width="35.25" customWidth="1"/>
    <col min="5596" max="5596" width="5.125" customWidth="1"/>
    <col min="5597" max="5597" width="6.25" customWidth="1"/>
    <col min="5598" max="5598" width="7.25" customWidth="1"/>
    <col min="5599" max="5600" width="5.625" customWidth="1"/>
    <col min="5601" max="5601" width="7" customWidth="1"/>
    <col min="5602" max="5603" width="5.625" customWidth="1"/>
    <col min="5604" max="5604" width="7.5" customWidth="1"/>
    <col min="5605" max="5605" width="5.75" customWidth="1"/>
    <col min="5606" max="5606" width="6.625" customWidth="1"/>
    <col min="5607" max="5607" width="9.75" customWidth="1"/>
    <col min="5608" max="5608" width="5.625" customWidth="1"/>
    <col min="5851" max="5851" width="35.25" customWidth="1"/>
    <col min="5852" max="5852" width="5.125" customWidth="1"/>
    <col min="5853" max="5853" width="6.25" customWidth="1"/>
    <col min="5854" max="5854" width="7.25" customWidth="1"/>
    <col min="5855" max="5856" width="5.625" customWidth="1"/>
    <col min="5857" max="5857" width="7" customWidth="1"/>
    <col min="5858" max="5859" width="5.625" customWidth="1"/>
    <col min="5860" max="5860" width="7.5" customWidth="1"/>
    <col min="5861" max="5861" width="5.75" customWidth="1"/>
    <col min="5862" max="5862" width="6.625" customWidth="1"/>
    <col min="5863" max="5863" width="9.75" customWidth="1"/>
    <col min="5864" max="5864" width="5.625" customWidth="1"/>
    <col min="6107" max="6107" width="35.25" customWidth="1"/>
    <col min="6108" max="6108" width="5.125" customWidth="1"/>
    <col min="6109" max="6109" width="6.25" customWidth="1"/>
    <col min="6110" max="6110" width="7.25" customWidth="1"/>
    <col min="6111" max="6112" width="5.625" customWidth="1"/>
    <col min="6113" max="6113" width="7" customWidth="1"/>
    <col min="6114" max="6115" width="5.625" customWidth="1"/>
    <col min="6116" max="6116" width="7.5" customWidth="1"/>
    <col min="6117" max="6117" width="5.75" customWidth="1"/>
    <col min="6118" max="6118" width="6.625" customWidth="1"/>
    <col min="6119" max="6119" width="9.75" customWidth="1"/>
    <col min="6120" max="6120" width="5.625" customWidth="1"/>
    <col min="6363" max="6363" width="35.25" customWidth="1"/>
    <col min="6364" max="6364" width="5.125" customWidth="1"/>
    <col min="6365" max="6365" width="6.25" customWidth="1"/>
    <col min="6366" max="6366" width="7.25" customWidth="1"/>
    <col min="6367" max="6368" width="5.625" customWidth="1"/>
    <col min="6369" max="6369" width="7" customWidth="1"/>
    <col min="6370" max="6371" width="5.625" customWidth="1"/>
    <col min="6372" max="6372" width="7.5" customWidth="1"/>
    <col min="6373" max="6373" width="5.75" customWidth="1"/>
    <col min="6374" max="6374" width="6.625" customWidth="1"/>
    <col min="6375" max="6375" width="9.75" customWidth="1"/>
    <col min="6376" max="6376" width="5.625" customWidth="1"/>
    <col min="6619" max="6619" width="35.25" customWidth="1"/>
    <col min="6620" max="6620" width="5.125" customWidth="1"/>
    <col min="6621" max="6621" width="6.25" customWidth="1"/>
    <col min="6622" max="6622" width="7.25" customWidth="1"/>
    <col min="6623" max="6624" width="5.625" customWidth="1"/>
    <col min="6625" max="6625" width="7" customWidth="1"/>
    <col min="6626" max="6627" width="5.625" customWidth="1"/>
    <col min="6628" max="6628" width="7.5" customWidth="1"/>
    <col min="6629" max="6629" width="5.75" customWidth="1"/>
    <col min="6630" max="6630" width="6.625" customWidth="1"/>
    <col min="6631" max="6631" width="9.75" customWidth="1"/>
    <col min="6632" max="6632" width="5.625" customWidth="1"/>
    <col min="6875" max="6875" width="35.25" customWidth="1"/>
    <col min="6876" max="6876" width="5.125" customWidth="1"/>
    <col min="6877" max="6877" width="6.25" customWidth="1"/>
    <col min="6878" max="6878" width="7.25" customWidth="1"/>
    <col min="6879" max="6880" width="5.625" customWidth="1"/>
    <col min="6881" max="6881" width="7" customWidth="1"/>
    <col min="6882" max="6883" width="5.625" customWidth="1"/>
    <col min="6884" max="6884" width="7.5" customWidth="1"/>
    <col min="6885" max="6885" width="5.75" customWidth="1"/>
    <col min="6886" max="6886" width="6.625" customWidth="1"/>
    <col min="6887" max="6887" width="9.75" customWidth="1"/>
    <col min="6888" max="6888" width="5.625" customWidth="1"/>
    <col min="7131" max="7131" width="35.25" customWidth="1"/>
    <col min="7132" max="7132" width="5.125" customWidth="1"/>
    <col min="7133" max="7133" width="6.25" customWidth="1"/>
    <col min="7134" max="7134" width="7.25" customWidth="1"/>
    <col min="7135" max="7136" width="5.625" customWidth="1"/>
    <col min="7137" max="7137" width="7" customWidth="1"/>
    <col min="7138" max="7139" width="5.625" customWidth="1"/>
    <col min="7140" max="7140" width="7.5" customWidth="1"/>
    <col min="7141" max="7141" width="5.75" customWidth="1"/>
    <col min="7142" max="7142" width="6.625" customWidth="1"/>
    <col min="7143" max="7143" width="9.75" customWidth="1"/>
    <col min="7144" max="7144" width="5.625" customWidth="1"/>
    <col min="7387" max="7387" width="35.25" customWidth="1"/>
    <col min="7388" max="7388" width="5.125" customWidth="1"/>
    <col min="7389" max="7389" width="6.25" customWidth="1"/>
    <col min="7390" max="7390" width="7.25" customWidth="1"/>
    <col min="7391" max="7392" width="5.625" customWidth="1"/>
    <col min="7393" max="7393" width="7" customWidth="1"/>
    <col min="7394" max="7395" width="5.625" customWidth="1"/>
    <col min="7396" max="7396" width="7.5" customWidth="1"/>
    <col min="7397" max="7397" width="5.75" customWidth="1"/>
    <col min="7398" max="7398" width="6.625" customWidth="1"/>
    <col min="7399" max="7399" width="9.75" customWidth="1"/>
    <col min="7400" max="7400" width="5.625" customWidth="1"/>
    <col min="7643" max="7643" width="35.25" customWidth="1"/>
    <col min="7644" max="7644" width="5.125" customWidth="1"/>
    <col min="7645" max="7645" width="6.25" customWidth="1"/>
    <col min="7646" max="7646" width="7.25" customWidth="1"/>
    <col min="7647" max="7648" width="5.625" customWidth="1"/>
    <col min="7649" max="7649" width="7" customWidth="1"/>
    <col min="7650" max="7651" width="5.625" customWidth="1"/>
    <col min="7652" max="7652" width="7.5" customWidth="1"/>
    <col min="7653" max="7653" width="5.75" customWidth="1"/>
    <col min="7654" max="7654" width="6.625" customWidth="1"/>
    <col min="7655" max="7655" width="9.75" customWidth="1"/>
    <col min="7656" max="7656" width="5.625" customWidth="1"/>
    <col min="7899" max="7899" width="35.25" customWidth="1"/>
    <col min="7900" max="7900" width="5.125" customWidth="1"/>
    <col min="7901" max="7901" width="6.25" customWidth="1"/>
    <col min="7902" max="7902" width="7.25" customWidth="1"/>
    <col min="7903" max="7904" width="5.625" customWidth="1"/>
    <col min="7905" max="7905" width="7" customWidth="1"/>
    <col min="7906" max="7907" width="5.625" customWidth="1"/>
    <col min="7908" max="7908" width="7.5" customWidth="1"/>
    <col min="7909" max="7909" width="5.75" customWidth="1"/>
    <col min="7910" max="7910" width="6.625" customWidth="1"/>
    <col min="7911" max="7911" width="9.75" customWidth="1"/>
    <col min="7912" max="7912" width="5.625" customWidth="1"/>
    <col min="8155" max="8155" width="35.25" customWidth="1"/>
    <col min="8156" max="8156" width="5.125" customWidth="1"/>
    <col min="8157" max="8157" width="6.25" customWidth="1"/>
    <col min="8158" max="8158" width="7.25" customWidth="1"/>
    <col min="8159" max="8160" width="5.625" customWidth="1"/>
    <col min="8161" max="8161" width="7" customWidth="1"/>
    <col min="8162" max="8163" width="5.625" customWidth="1"/>
    <col min="8164" max="8164" width="7.5" customWidth="1"/>
    <col min="8165" max="8165" width="5.75" customWidth="1"/>
    <col min="8166" max="8166" width="6.625" customWidth="1"/>
    <col min="8167" max="8167" width="9.75" customWidth="1"/>
    <col min="8168" max="8168" width="5.625" customWidth="1"/>
    <col min="8411" max="8411" width="35.25" customWidth="1"/>
    <col min="8412" max="8412" width="5.125" customWidth="1"/>
    <col min="8413" max="8413" width="6.25" customWidth="1"/>
    <col min="8414" max="8414" width="7.25" customWidth="1"/>
    <col min="8415" max="8416" width="5.625" customWidth="1"/>
    <col min="8417" max="8417" width="7" customWidth="1"/>
    <col min="8418" max="8419" width="5.625" customWidth="1"/>
    <col min="8420" max="8420" width="7.5" customWidth="1"/>
    <col min="8421" max="8421" width="5.75" customWidth="1"/>
    <col min="8422" max="8422" width="6.625" customWidth="1"/>
    <col min="8423" max="8423" width="9.75" customWidth="1"/>
    <col min="8424" max="8424" width="5.625" customWidth="1"/>
    <col min="8667" max="8667" width="35.25" customWidth="1"/>
    <col min="8668" max="8668" width="5.125" customWidth="1"/>
    <col min="8669" max="8669" width="6.25" customWidth="1"/>
    <col min="8670" max="8670" width="7.25" customWidth="1"/>
    <col min="8671" max="8672" width="5.625" customWidth="1"/>
    <col min="8673" max="8673" width="7" customWidth="1"/>
    <col min="8674" max="8675" width="5.625" customWidth="1"/>
    <col min="8676" max="8676" width="7.5" customWidth="1"/>
    <col min="8677" max="8677" width="5.75" customWidth="1"/>
    <col min="8678" max="8678" width="6.625" customWidth="1"/>
    <col min="8679" max="8679" width="9.75" customWidth="1"/>
    <col min="8680" max="8680" width="5.625" customWidth="1"/>
    <col min="8923" max="8923" width="35.25" customWidth="1"/>
    <col min="8924" max="8924" width="5.125" customWidth="1"/>
    <col min="8925" max="8925" width="6.25" customWidth="1"/>
    <col min="8926" max="8926" width="7.25" customWidth="1"/>
    <col min="8927" max="8928" width="5.625" customWidth="1"/>
    <col min="8929" max="8929" width="7" customWidth="1"/>
    <col min="8930" max="8931" width="5.625" customWidth="1"/>
    <col min="8932" max="8932" width="7.5" customWidth="1"/>
    <col min="8933" max="8933" width="5.75" customWidth="1"/>
    <col min="8934" max="8934" width="6.625" customWidth="1"/>
    <col min="8935" max="8935" width="9.75" customWidth="1"/>
    <col min="8936" max="8936" width="5.625" customWidth="1"/>
    <col min="9179" max="9179" width="35.25" customWidth="1"/>
    <col min="9180" max="9180" width="5.125" customWidth="1"/>
    <col min="9181" max="9181" width="6.25" customWidth="1"/>
    <col min="9182" max="9182" width="7.25" customWidth="1"/>
    <col min="9183" max="9184" width="5.625" customWidth="1"/>
    <col min="9185" max="9185" width="7" customWidth="1"/>
    <col min="9186" max="9187" width="5.625" customWidth="1"/>
    <col min="9188" max="9188" width="7.5" customWidth="1"/>
    <col min="9189" max="9189" width="5.75" customWidth="1"/>
    <col min="9190" max="9190" width="6.625" customWidth="1"/>
    <col min="9191" max="9191" width="9.75" customWidth="1"/>
    <col min="9192" max="9192" width="5.625" customWidth="1"/>
    <col min="9435" max="9435" width="35.25" customWidth="1"/>
    <col min="9436" max="9436" width="5.125" customWidth="1"/>
    <col min="9437" max="9437" width="6.25" customWidth="1"/>
    <col min="9438" max="9438" width="7.25" customWidth="1"/>
    <col min="9439" max="9440" width="5.625" customWidth="1"/>
    <col min="9441" max="9441" width="7" customWidth="1"/>
    <col min="9442" max="9443" width="5.625" customWidth="1"/>
    <col min="9444" max="9444" width="7.5" customWidth="1"/>
    <col min="9445" max="9445" width="5.75" customWidth="1"/>
    <col min="9446" max="9446" width="6.625" customWidth="1"/>
    <col min="9447" max="9447" width="9.75" customWidth="1"/>
    <col min="9448" max="9448" width="5.625" customWidth="1"/>
    <col min="9691" max="9691" width="35.25" customWidth="1"/>
    <col min="9692" max="9692" width="5.125" customWidth="1"/>
    <col min="9693" max="9693" width="6.25" customWidth="1"/>
    <col min="9694" max="9694" width="7.25" customWidth="1"/>
    <col min="9695" max="9696" width="5.625" customWidth="1"/>
    <col min="9697" max="9697" width="7" customWidth="1"/>
    <col min="9698" max="9699" width="5.625" customWidth="1"/>
    <col min="9700" max="9700" width="7.5" customWidth="1"/>
    <col min="9701" max="9701" width="5.75" customWidth="1"/>
    <col min="9702" max="9702" width="6.625" customWidth="1"/>
    <col min="9703" max="9703" width="9.75" customWidth="1"/>
    <col min="9704" max="9704" width="5.625" customWidth="1"/>
    <col min="9947" max="9947" width="35.25" customWidth="1"/>
    <col min="9948" max="9948" width="5.125" customWidth="1"/>
    <col min="9949" max="9949" width="6.25" customWidth="1"/>
    <col min="9950" max="9950" width="7.25" customWidth="1"/>
    <col min="9951" max="9952" width="5.625" customWidth="1"/>
    <col min="9953" max="9953" width="7" customWidth="1"/>
    <col min="9954" max="9955" width="5.625" customWidth="1"/>
    <col min="9956" max="9956" width="7.5" customWidth="1"/>
    <col min="9957" max="9957" width="5.75" customWidth="1"/>
    <col min="9958" max="9958" width="6.625" customWidth="1"/>
    <col min="9959" max="9959" width="9.75" customWidth="1"/>
    <col min="9960" max="9960" width="5.625" customWidth="1"/>
    <col min="10203" max="10203" width="35.25" customWidth="1"/>
    <col min="10204" max="10204" width="5.125" customWidth="1"/>
    <col min="10205" max="10205" width="6.25" customWidth="1"/>
    <col min="10206" max="10206" width="7.25" customWidth="1"/>
    <col min="10207" max="10208" width="5.625" customWidth="1"/>
    <col min="10209" max="10209" width="7" customWidth="1"/>
    <col min="10210" max="10211" width="5.625" customWidth="1"/>
    <col min="10212" max="10212" width="7.5" customWidth="1"/>
    <col min="10213" max="10213" width="5.75" customWidth="1"/>
    <col min="10214" max="10214" width="6.625" customWidth="1"/>
    <col min="10215" max="10215" width="9.75" customWidth="1"/>
    <col min="10216" max="10216" width="5.625" customWidth="1"/>
    <col min="10459" max="10459" width="35.25" customWidth="1"/>
    <col min="10460" max="10460" width="5.125" customWidth="1"/>
    <col min="10461" max="10461" width="6.25" customWidth="1"/>
    <col min="10462" max="10462" width="7.25" customWidth="1"/>
    <col min="10463" max="10464" width="5.625" customWidth="1"/>
    <col min="10465" max="10465" width="7" customWidth="1"/>
    <col min="10466" max="10467" width="5.625" customWidth="1"/>
    <col min="10468" max="10468" width="7.5" customWidth="1"/>
    <col min="10469" max="10469" width="5.75" customWidth="1"/>
    <col min="10470" max="10470" width="6.625" customWidth="1"/>
    <col min="10471" max="10471" width="9.75" customWidth="1"/>
    <col min="10472" max="10472" width="5.625" customWidth="1"/>
    <col min="10715" max="10715" width="35.25" customWidth="1"/>
    <col min="10716" max="10716" width="5.125" customWidth="1"/>
    <col min="10717" max="10717" width="6.25" customWidth="1"/>
    <col min="10718" max="10718" width="7.25" customWidth="1"/>
    <col min="10719" max="10720" width="5.625" customWidth="1"/>
    <col min="10721" max="10721" width="7" customWidth="1"/>
    <col min="10722" max="10723" width="5.625" customWidth="1"/>
    <col min="10724" max="10724" width="7.5" customWidth="1"/>
    <col min="10725" max="10725" width="5.75" customWidth="1"/>
    <col min="10726" max="10726" width="6.625" customWidth="1"/>
    <col min="10727" max="10727" width="9.75" customWidth="1"/>
    <col min="10728" max="10728" width="5.625" customWidth="1"/>
    <col min="10971" max="10971" width="35.25" customWidth="1"/>
    <col min="10972" max="10972" width="5.125" customWidth="1"/>
    <col min="10973" max="10973" width="6.25" customWidth="1"/>
    <col min="10974" max="10974" width="7.25" customWidth="1"/>
    <col min="10975" max="10976" width="5.625" customWidth="1"/>
    <col min="10977" max="10977" width="7" customWidth="1"/>
    <col min="10978" max="10979" width="5.625" customWidth="1"/>
    <col min="10980" max="10980" width="7.5" customWidth="1"/>
    <col min="10981" max="10981" width="5.75" customWidth="1"/>
    <col min="10982" max="10982" width="6.625" customWidth="1"/>
    <col min="10983" max="10983" width="9.75" customWidth="1"/>
    <col min="10984" max="10984" width="5.625" customWidth="1"/>
    <col min="11227" max="11227" width="35.25" customWidth="1"/>
    <col min="11228" max="11228" width="5.125" customWidth="1"/>
    <col min="11229" max="11229" width="6.25" customWidth="1"/>
    <col min="11230" max="11230" width="7.25" customWidth="1"/>
    <col min="11231" max="11232" width="5.625" customWidth="1"/>
    <col min="11233" max="11233" width="7" customWidth="1"/>
    <col min="11234" max="11235" width="5.625" customWidth="1"/>
    <col min="11236" max="11236" width="7.5" customWidth="1"/>
    <col min="11237" max="11237" width="5.75" customWidth="1"/>
    <col min="11238" max="11238" width="6.625" customWidth="1"/>
    <col min="11239" max="11239" width="9.75" customWidth="1"/>
    <col min="11240" max="11240" width="5.625" customWidth="1"/>
    <col min="11483" max="11483" width="35.25" customWidth="1"/>
    <col min="11484" max="11484" width="5.125" customWidth="1"/>
    <col min="11485" max="11485" width="6.25" customWidth="1"/>
    <col min="11486" max="11486" width="7.25" customWidth="1"/>
    <col min="11487" max="11488" width="5.625" customWidth="1"/>
    <col min="11489" max="11489" width="7" customWidth="1"/>
    <col min="11490" max="11491" width="5.625" customWidth="1"/>
    <col min="11492" max="11492" width="7.5" customWidth="1"/>
    <col min="11493" max="11493" width="5.75" customWidth="1"/>
    <col min="11494" max="11494" width="6.625" customWidth="1"/>
    <col min="11495" max="11495" width="9.75" customWidth="1"/>
    <col min="11496" max="11496" width="5.625" customWidth="1"/>
    <col min="11739" max="11739" width="35.25" customWidth="1"/>
    <col min="11740" max="11740" width="5.125" customWidth="1"/>
    <col min="11741" max="11741" width="6.25" customWidth="1"/>
    <col min="11742" max="11742" width="7.25" customWidth="1"/>
    <col min="11743" max="11744" width="5.625" customWidth="1"/>
    <col min="11745" max="11745" width="7" customWidth="1"/>
    <col min="11746" max="11747" width="5.625" customWidth="1"/>
    <col min="11748" max="11748" width="7.5" customWidth="1"/>
    <col min="11749" max="11749" width="5.75" customWidth="1"/>
    <col min="11750" max="11750" width="6.625" customWidth="1"/>
    <col min="11751" max="11751" width="9.75" customWidth="1"/>
    <col min="11752" max="11752" width="5.625" customWidth="1"/>
    <col min="11995" max="11995" width="35.25" customWidth="1"/>
    <col min="11996" max="11996" width="5.125" customWidth="1"/>
    <col min="11997" max="11997" width="6.25" customWidth="1"/>
    <col min="11998" max="11998" width="7.25" customWidth="1"/>
    <col min="11999" max="12000" width="5.625" customWidth="1"/>
    <col min="12001" max="12001" width="7" customWidth="1"/>
    <col min="12002" max="12003" width="5.625" customWidth="1"/>
    <col min="12004" max="12004" width="7.5" customWidth="1"/>
    <col min="12005" max="12005" width="5.75" customWidth="1"/>
    <col min="12006" max="12006" width="6.625" customWidth="1"/>
    <col min="12007" max="12007" width="9.75" customWidth="1"/>
    <col min="12008" max="12008" width="5.625" customWidth="1"/>
    <col min="12251" max="12251" width="35.25" customWidth="1"/>
    <col min="12252" max="12252" width="5.125" customWidth="1"/>
    <col min="12253" max="12253" width="6.25" customWidth="1"/>
    <col min="12254" max="12254" width="7.25" customWidth="1"/>
    <col min="12255" max="12256" width="5.625" customWidth="1"/>
    <col min="12257" max="12257" width="7" customWidth="1"/>
    <col min="12258" max="12259" width="5.625" customWidth="1"/>
    <col min="12260" max="12260" width="7.5" customWidth="1"/>
    <col min="12261" max="12261" width="5.75" customWidth="1"/>
    <col min="12262" max="12262" width="6.625" customWidth="1"/>
    <col min="12263" max="12263" width="9.75" customWidth="1"/>
    <col min="12264" max="12264" width="5.625" customWidth="1"/>
    <col min="12507" max="12507" width="35.25" customWidth="1"/>
    <col min="12508" max="12508" width="5.125" customWidth="1"/>
    <col min="12509" max="12509" width="6.25" customWidth="1"/>
    <col min="12510" max="12510" width="7.25" customWidth="1"/>
    <col min="12511" max="12512" width="5.625" customWidth="1"/>
    <col min="12513" max="12513" width="7" customWidth="1"/>
    <col min="12514" max="12515" width="5.625" customWidth="1"/>
    <col min="12516" max="12516" width="7.5" customWidth="1"/>
    <col min="12517" max="12517" width="5.75" customWidth="1"/>
    <col min="12518" max="12518" width="6.625" customWidth="1"/>
    <col min="12519" max="12519" width="9.75" customWidth="1"/>
    <col min="12520" max="12520" width="5.625" customWidth="1"/>
    <col min="12763" max="12763" width="35.25" customWidth="1"/>
    <col min="12764" max="12764" width="5.125" customWidth="1"/>
    <col min="12765" max="12765" width="6.25" customWidth="1"/>
    <col min="12766" max="12766" width="7.25" customWidth="1"/>
    <col min="12767" max="12768" width="5.625" customWidth="1"/>
    <col min="12769" max="12769" width="7" customWidth="1"/>
    <col min="12770" max="12771" width="5.625" customWidth="1"/>
    <col min="12772" max="12772" width="7.5" customWidth="1"/>
    <col min="12773" max="12773" width="5.75" customWidth="1"/>
    <col min="12774" max="12774" width="6.625" customWidth="1"/>
    <col min="12775" max="12775" width="9.75" customWidth="1"/>
    <col min="12776" max="12776" width="5.625" customWidth="1"/>
    <col min="13019" max="13019" width="35.25" customWidth="1"/>
    <col min="13020" max="13020" width="5.125" customWidth="1"/>
    <col min="13021" max="13021" width="6.25" customWidth="1"/>
    <col min="13022" max="13022" width="7.25" customWidth="1"/>
    <col min="13023" max="13024" width="5.625" customWidth="1"/>
    <col min="13025" max="13025" width="7" customWidth="1"/>
    <col min="13026" max="13027" width="5.625" customWidth="1"/>
    <col min="13028" max="13028" width="7.5" customWidth="1"/>
    <col min="13029" max="13029" width="5.75" customWidth="1"/>
    <col min="13030" max="13030" width="6.625" customWidth="1"/>
    <col min="13031" max="13031" width="9.75" customWidth="1"/>
    <col min="13032" max="13032" width="5.625" customWidth="1"/>
    <col min="13275" max="13275" width="35.25" customWidth="1"/>
    <col min="13276" max="13276" width="5.125" customWidth="1"/>
    <col min="13277" max="13277" width="6.25" customWidth="1"/>
    <col min="13278" max="13278" width="7.25" customWidth="1"/>
    <col min="13279" max="13280" width="5.625" customWidth="1"/>
    <col min="13281" max="13281" width="7" customWidth="1"/>
    <col min="13282" max="13283" width="5.625" customWidth="1"/>
    <col min="13284" max="13284" width="7.5" customWidth="1"/>
    <col min="13285" max="13285" width="5.75" customWidth="1"/>
    <col min="13286" max="13286" width="6.625" customWidth="1"/>
    <col min="13287" max="13287" width="9.75" customWidth="1"/>
    <col min="13288" max="13288" width="5.625" customWidth="1"/>
    <col min="13531" max="13531" width="35.25" customWidth="1"/>
    <col min="13532" max="13532" width="5.125" customWidth="1"/>
    <col min="13533" max="13533" width="6.25" customWidth="1"/>
    <col min="13534" max="13534" width="7.25" customWidth="1"/>
    <col min="13535" max="13536" width="5.625" customWidth="1"/>
    <col min="13537" max="13537" width="7" customWidth="1"/>
    <col min="13538" max="13539" width="5.625" customWidth="1"/>
    <col min="13540" max="13540" width="7.5" customWidth="1"/>
    <col min="13541" max="13541" width="5.75" customWidth="1"/>
    <col min="13542" max="13542" width="6.625" customWidth="1"/>
    <col min="13543" max="13543" width="9.75" customWidth="1"/>
    <col min="13544" max="13544" width="5.625" customWidth="1"/>
    <col min="13787" max="13787" width="35.25" customWidth="1"/>
    <col min="13788" max="13788" width="5.125" customWidth="1"/>
    <col min="13789" max="13789" width="6.25" customWidth="1"/>
    <col min="13790" max="13790" width="7.25" customWidth="1"/>
    <col min="13791" max="13792" width="5.625" customWidth="1"/>
    <col min="13793" max="13793" width="7" customWidth="1"/>
    <col min="13794" max="13795" width="5.625" customWidth="1"/>
    <col min="13796" max="13796" width="7.5" customWidth="1"/>
    <col min="13797" max="13797" width="5.75" customWidth="1"/>
    <col min="13798" max="13798" width="6.625" customWidth="1"/>
    <col min="13799" max="13799" width="9.75" customWidth="1"/>
    <col min="13800" max="13800" width="5.625" customWidth="1"/>
    <col min="14043" max="14043" width="35.25" customWidth="1"/>
    <col min="14044" max="14044" width="5.125" customWidth="1"/>
    <col min="14045" max="14045" width="6.25" customWidth="1"/>
    <col min="14046" max="14046" width="7.25" customWidth="1"/>
    <col min="14047" max="14048" width="5.625" customWidth="1"/>
    <col min="14049" max="14049" width="7" customWidth="1"/>
    <col min="14050" max="14051" width="5.625" customWidth="1"/>
    <col min="14052" max="14052" width="7.5" customWidth="1"/>
    <col min="14053" max="14053" width="5.75" customWidth="1"/>
    <col min="14054" max="14054" width="6.625" customWidth="1"/>
    <col min="14055" max="14055" width="9.75" customWidth="1"/>
    <col min="14056" max="14056" width="5.625" customWidth="1"/>
    <col min="14299" max="14299" width="35.25" customWidth="1"/>
    <col min="14300" max="14300" width="5.125" customWidth="1"/>
    <col min="14301" max="14301" width="6.25" customWidth="1"/>
    <col min="14302" max="14302" width="7.25" customWidth="1"/>
    <col min="14303" max="14304" width="5.625" customWidth="1"/>
    <col min="14305" max="14305" width="7" customWidth="1"/>
    <col min="14306" max="14307" width="5.625" customWidth="1"/>
    <col min="14308" max="14308" width="7.5" customWidth="1"/>
    <col min="14309" max="14309" width="5.75" customWidth="1"/>
    <col min="14310" max="14310" width="6.625" customWidth="1"/>
    <col min="14311" max="14311" width="9.75" customWidth="1"/>
    <col min="14312" max="14312" width="5.625" customWidth="1"/>
    <col min="14555" max="14555" width="35.25" customWidth="1"/>
    <col min="14556" max="14556" width="5.125" customWidth="1"/>
    <col min="14557" max="14557" width="6.25" customWidth="1"/>
    <col min="14558" max="14558" width="7.25" customWidth="1"/>
    <col min="14559" max="14560" width="5.625" customWidth="1"/>
    <col min="14561" max="14561" width="7" customWidth="1"/>
    <col min="14562" max="14563" width="5.625" customWidth="1"/>
    <col min="14564" max="14564" width="7.5" customWidth="1"/>
    <col min="14565" max="14565" width="5.75" customWidth="1"/>
    <col min="14566" max="14566" width="6.625" customWidth="1"/>
    <col min="14567" max="14567" width="9.75" customWidth="1"/>
    <col min="14568" max="14568" width="5.625" customWidth="1"/>
    <col min="14811" max="14811" width="35.25" customWidth="1"/>
    <col min="14812" max="14812" width="5.125" customWidth="1"/>
    <col min="14813" max="14813" width="6.25" customWidth="1"/>
    <col min="14814" max="14814" width="7.25" customWidth="1"/>
    <col min="14815" max="14816" width="5.625" customWidth="1"/>
    <col min="14817" max="14817" width="7" customWidth="1"/>
    <col min="14818" max="14819" width="5.625" customWidth="1"/>
    <col min="14820" max="14820" width="7.5" customWidth="1"/>
    <col min="14821" max="14821" width="5.75" customWidth="1"/>
    <col min="14822" max="14822" width="6.625" customWidth="1"/>
    <col min="14823" max="14823" width="9.75" customWidth="1"/>
    <col min="14824" max="14824" width="5.625" customWidth="1"/>
    <col min="15067" max="15067" width="35.25" customWidth="1"/>
    <col min="15068" max="15068" width="5.125" customWidth="1"/>
    <col min="15069" max="15069" width="6.25" customWidth="1"/>
    <col min="15070" max="15070" width="7.25" customWidth="1"/>
    <col min="15071" max="15072" width="5.625" customWidth="1"/>
    <col min="15073" max="15073" width="7" customWidth="1"/>
    <col min="15074" max="15075" width="5.625" customWidth="1"/>
    <col min="15076" max="15076" width="7.5" customWidth="1"/>
    <col min="15077" max="15077" width="5.75" customWidth="1"/>
    <col min="15078" max="15078" width="6.625" customWidth="1"/>
    <col min="15079" max="15079" width="9.75" customWidth="1"/>
    <col min="15080" max="15080" width="5.625" customWidth="1"/>
    <col min="15323" max="15323" width="35.25" customWidth="1"/>
    <col min="15324" max="15324" width="5.125" customWidth="1"/>
    <col min="15325" max="15325" width="6.25" customWidth="1"/>
    <col min="15326" max="15326" width="7.25" customWidth="1"/>
    <col min="15327" max="15328" width="5.625" customWidth="1"/>
    <col min="15329" max="15329" width="7" customWidth="1"/>
    <col min="15330" max="15331" width="5.625" customWidth="1"/>
    <col min="15332" max="15332" width="7.5" customWidth="1"/>
    <col min="15333" max="15333" width="5.75" customWidth="1"/>
    <col min="15334" max="15334" width="6.625" customWidth="1"/>
    <col min="15335" max="15335" width="9.75" customWidth="1"/>
    <col min="15336" max="15336" width="5.625" customWidth="1"/>
    <col min="15579" max="15579" width="35.25" customWidth="1"/>
    <col min="15580" max="15580" width="5.125" customWidth="1"/>
    <col min="15581" max="15581" width="6.25" customWidth="1"/>
    <col min="15582" max="15582" width="7.25" customWidth="1"/>
    <col min="15583" max="15584" width="5.625" customWidth="1"/>
    <col min="15585" max="15585" width="7" customWidth="1"/>
    <col min="15586" max="15587" width="5.625" customWidth="1"/>
    <col min="15588" max="15588" width="7.5" customWidth="1"/>
    <col min="15589" max="15589" width="5.75" customWidth="1"/>
    <col min="15590" max="15590" width="6.625" customWidth="1"/>
    <col min="15591" max="15591" width="9.75" customWidth="1"/>
    <col min="15592" max="15592" width="5.625" customWidth="1"/>
    <col min="15835" max="15835" width="35.25" customWidth="1"/>
    <col min="15836" max="15836" width="5.125" customWidth="1"/>
    <col min="15837" max="15837" width="6.25" customWidth="1"/>
    <col min="15838" max="15838" width="7.25" customWidth="1"/>
    <col min="15839" max="15840" width="5.625" customWidth="1"/>
    <col min="15841" max="15841" width="7" customWidth="1"/>
    <col min="15842" max="15843" width="5.625" customWidth="1"/>
    <col min="15844" max="15844" width="7.5" customWidth="1"/>
    <col min="15845" max="15845" width="5.75" customWidth="1"/>
    <col min="15846" max="15846" width="6.625" customWidth="1"/>
    <col min="15847" max="15847" width="9.75" customWidth="1"/>
    <col min="15848" max="15848" width="5.625" customWidth="1"/>
    <col min="16091" max="16091" width="35.25" customWidth="1"/>
    <col min="16092" max="16092" width="5.125" customWidth="1"/>
    <col min="16093" max="16093" width="6.25" customWidth="1"/>
    <col min="16094" max="16094" width="7.25" customWidth="1"/>
    <col min="16095" max="16096" width="5.625" customWidth="1"/>
    <col min="16097" max="16097" width="7" customWidth="1"/>
    <col min="16098" max="16099" width="5.625" customWidth="1"/>
    <col min="16100" max="16100" width="7.5" customWidth="1"/>
    <col min="16101" max="16101" width="5.75" customWidth="1"/>
    <col min="16102" max="16102" width="6.625" customWidth="1"/>
    <col min="16103" max="16103" width="9.75" customWidth="1"/>
    <col min="16104" max="16104" width="5.625" customWidth="1"/>
  </cols>
  <sheetData>
    <row r="1" spans="1:11" ht="46.5" customHeight="1" x14ac:dyDescent="0.2">
      <c r="A1" s="118" t="s">
        <v>1510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8.25" customHeight="1" x14ac:dyDescent="0.25">
      <c r="A2" s="114" t="s">
        <v>1714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3.25" customHeight="1" thickBot="1" x14ac:dyDescent="0.3">
      <c r="A3" s="4" t="s">
        <v>1474</v>
      </c>
      <c r="K3" s="3" t="s">
        <v>1475</v>
      </c>
    </row>
    <row r="4" spans="1:11" ht="18.75" customHeight="1" thickTop="1" x14ac:dyDescent="0.25">
      <c r="A4" s="111" t="s">
        <v>1476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1477</v>
      </c>
    </row>
    <row r="5" spans="1:11" ht="17.2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7.25" customHeight="1" x14ac:dyDescent="0.25">
      <c r="A6" s="112"/>
      <c r="B6" s="5" t="s">
        <v>8</v>
      </c>
      <c r="C6" s="5" t="s">
        <v>9</v>
      </c>
      <c r="D6" s="5" t="s">
        <v>10</v>
      </c>
      <c r="E6" s="5" t="s">
        <v>8</v>
      </c>
      <c r="F6" s="5" t="s">
        <v>9</v>
      </c>
      <c r="G6" s="5" t="s">
        <v>10</v>
      </c>
      <c r="H6" s="5" t="s">
        <v>8</v>
      </c>
      <c r="I6" s="5" t="s">
        <v>9</v>
      </c>
      <c r="J6" s="5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6.25" customHeight="1" x14ac:dyDescent="0.2">
      <c r="A8" s="8" t="s">
        <v>233</v>
      </c>
      <c r="B8" s="7"/>
      <c r="C8" s="7"/>
      <c r="D8" s="7"/>
      <c r="E8" s="7"/>
      <c r="F8" s="7"/>
      <c r="G8" s="7"/>
      <c r="H8" s="7"/>
      <c r="I8" s="7"/>
      <c r="J8" s="7"/>
      <c r="K8" s="9" t="s">
        <v>1478</v>
      </c>
    </row>
    <row r="9" spans="1:11" ht="29.25" customHeight="1" x14ac:dyDescent="0.2">
      <c r="A9" s="13" t="s">
        <v>1479</v>
      </c>
      <c r="B9" s="14">
        <v>21</v>
      </c>
      <c r="C9" s="14">
        <v>15</v>
      </c>
      <c r="D9" s="14">
        <f>SUM(B9:C9)</f>
        <v>36</v>
      </c>
      <c r="E9" s="14">
        <v>0</v>
      </c>
      <c r="F9" s="14">
        <v>0</v>
      </c>
      <c r="G9" s="14">
        <v>0</v>
      </c>
      <c r="H9" s="14">
        <f>SUM(E9,B9)</f>
        <v>21</v>
      </c>
      <c r="I9" s="14">
        <f t="shared" ref="I9:J21" si="0">SUM(F9,C9)</f>
        <v>15</v>
      </c>
      <c r="J9" s="14">
        <f t="shared" si="0"/>
        <v>36</v>
      </c>
      <c r="K9" s="15" t="s">
        <v>1480</v>
      </c>
    </row>
    <row r="10" spans="1:11" ht="41.25" customHeight="1" x14ac:dyDescent="0.2">
      <c r="A10" s="13" t="s">
        <v>1512</v>
      </c>
      <c r="B10" s="14">
        <v>10</v>
      </c>
      <c r="C10" s="14">
        <v>17</v>
      </c>
      <c r="D10" s="14">
        <f>SUM(B10:C10)</f>
        <v>27</v>
      </c>
      <c r="E10" s="14">
        <v>0</v>
      </c>
      <c r="F10" s="14">
        <v>0</v>
      </c>
      <c r="G10" s="14">
        <v>0</v>
      </c>
      <c r="H10" s="14">
        <f t="shared" ref="H10:H21" si="1">SUM(E10,B10)</f>
        <v>10</v>
      </c>
      <c r="I10" s="14">
        <f t="shared" si="0"/>
        <v>17</v>
      </c>
      <c r="J10" s="14">
        <f t="shared" si="0"/>
        <v>27</v>
      </c>
      <c r="K10" s="15" t="s">
        <v>1534</v>
      </c>
    </row>
    <row r="11" spans="1:11" ht="35.25" customHeight="1" x14ac:dyDescent="0.2">
      <c r="A11" s="13" t="s">
        <v>1481</v>
      </c>
      <c r="B11" s="14">
        <v>4</v>
      </c>
      <c r="C11" s="14">
        <v>6</v>
      </c>
      <c r="D11" s="14">
        <f>SUM(B11:C11)</f>
        <v>10</v>
      </c>
      <c r="E11" s="14">
        <v>0</v>
      </c>
      <c r="F11" s="14">
        <v>0</v>
      </c>
      <c r="G11" s="14">
        <v>0</v>
      </c>
      <c r="H11" s="14">
        <f t="shared" si="1"/>
        <v>4</v>
      </c>
      <c r="I11" s="14">
        <f t="shared" si="0"/>
        <v>6</v>
      </c>
      <c r="J11" s="14">
        <f t="shared" si="0"/>
        <v>10</v>
      </c>
      <c r="K11" s="26" t="s">
        <v>1482</v>
      </c>
    </row>
    <row r="12" spans="1:11" ht="35.25" customHeight="1" x14ac:dyDescent="0.2">
      <c r="A12" s="13" t="s">
        <v>1511</v>
      </c>
      <c r="B12" s="14">
        <v>8</v>
      </c>
      <c r="C12" s="14">
        <v>4</v>
      </c>
      <c r="D12" s="14">
        <f t="shared" ref="D12:D21" si="2">SUM(B12:C12)</f>
        <v>12</v>
      </c>
      <c r="E12" s="14">
        <v>0</v>
      </c>
      <c r="F12" s="14">
        <v>0</v>
      </c>
      <c r="G12" s="14">
        <v>0</v>
      </c>
      <c r="H12" s="14">
        <f t="shared" si="1"/>
        <v>8</v>
      </c>
      <c r="I12" s="14">
        <f t="shared" si="0"/>
        <v>4</v>
      </c>
      <c r="J12" s="14">
        <f t="shared" si="0"/>
        <v>12</v>
      </c>
      <c r="K12" s="15" t="s">
        <v>1536</v>
      </c>
    </row>
    <row r="13" spans="1:11" ht="34.5" customHeight="1" x14ac:dyDescent="0.2">
      <c r="A13" s="13" t="s">
        <v>1483</v>
      </c>
      <c r="B13" s="14">
        <v>2</v>
      </c>
      <c r="C13" s="14">
        <v>0</v>
      </c>
      <c r="D13" s="14">
        <f t="shared" si="2"/>
        <v>2</v>
      </c>
      <c r="E13" s="14">
        <v>0</v>
      </c>
      <c r="F13" s="14">
        <v>0</v>
      </c>
      <c r="G13" s="14">
        <v>0</v>
      </c>
      <c r="H13" s="14">
        <f t="shared" si="1"/>
        <v>2</v>
      </c>
      <c r="I13" s="14">
        <f t="shared" si="0"/>
        <v>0</v>
      </c>
      <c r="J13" s="14">
        <f t="shared" si="0"/>
        <v>2</v>
      </c>
      <c r="K13" s="15" t="s">
        <v>1484</v>
      </c>
    </row>
    <row r="14" spans="1:11" ht="37.5" customHeight="1" x14ac:dyDescent="0.2">
      <c r="A14" s="13" t="s">
        <v>1485</v>
      </c>
      <c r="B14" s="14">
        <v>4</v>
      </c>
      <c r="C14" s="14">
        <v>2</v>
      </c>
      <c r="D14" s="14">
        <f t="shared" si="2"/>
        <v>6</v>
      </c>
      <c r="E14" s="14">
        <v>0</v>
      </c>
      <c r="F14" s="14">
        <v>0</v>
      </c>
      <c r="G14" s="14">
        <v>0</v>
      </c>
      <c r="H14" s="14">
        <f t="shared" si="1"/>
        <v>4</v>
      </c>
      <c r="I14" s="14">
        <f t="shared" si="0"/>
        <v>2</v>
      </c>
      <c r="J14" s="14">
        <f t="shared" si="0"/>
        <v>6</v>
      </c>
      <c r="K14" s="26" t="s">
        <v>1486</v>
      </c>
    </row>
    <row r="15" spans="1:11" ht="38.25" customHeight="1" x14ac:dyDescent="0.2">
      <c r="A15" s="13" t="s">
        <v>1487</v>
      </c>
      <c r="B15" s="14">
        <v>4</v>
      </c>
      <c r="C15" s="14">
        <v>0</v>
      </c>
      <c r="D15" s="14">
        <f t="shared" si="2"/>
        <v>4</v>
      </c>
      <c r="E15" s="14">
        <v>0</v>
      </c>
      <c r="F15" s="14">
        <v>0</v>
      </c>
      <c r="G15" s="14">
        <v>0</v>
      </c>
      <c r="H15" s="14">
        <f t="shared" si="1"/>
        <v>4</v>
      </c>
      <c r="I15" s="14">
        <f t="shared" si="0"/>
        <v>0</v>
      </c>
      <c r="J15" s="14">
        <f t="shared" si="0"/>
        <v>4</v>
      </c>
      <c r="K15" s="15" t="s">
        <v>1488</v>
      </c>
    </row>
    <row r="16" spans="1:11" ht="27.75" customHeight="1" x14ac:dyDescent="0.2">
      <c r="A16" s="13" t="s">
        <v>1489</v>
      </c>
      <c r="B16" s="14">
        <v>2</v>
      </c>
      <c r="C16" s="14">
        <v>0</v>
      </c>
      <c r="D16" s="14">
        <f t="shared" si="2"/>
        <v>2</v>
      </c>
      <c r="E16" s="14">
        <v>0</v>
      </c>
      <c r="F16" s="14">
        <v>0</v>
      </c>
      <c r="G16" s="14">
        <v>0</v>
      </c>
      <c r="H16" s="14">
        <f t="shared" si="1"/>
        <v>2</v>
      </c>
      <c r="I16" s="14">
        <f t="shared" si="0"/>
        <v>0</v>
      </c>
      <c r="J16" s="14">
        <f t="shared" si="0"/>
        <v>2</v>
      </c>
      <c r="K16" s="15" t="s">
        <v>1490</v>
      </c>
    </row>
    <row r="17" spans="1:11" ht="33" customHeight="1" x14ac:dyDescent="0.2">
      <c r="A17" s="13" t="s">
        <v>1491</v>
      </c>
      <c r="B17" s="14">
        <v>33</v>
      </c>
      <c r="C17" s="14">
        <v>16</v>
      </c>
      <c r="D17" s="14">
        <f t="shared" si="2"/>
        <v>49</v>
      </c>
      <c r="E17" s="14">
        <v>0</v>
      </c>
      <c r="F17" s="14">
        <v>0</v>
      </c>
      <c r="G17" s="14">
        <v>0</v>
      </c>
      <c r="H17" s="14">
        <f t="shared" si="1"/>
        <v>33</v>
      </c>
      <c r="I17" s="14">
        <f t="shared" si="0"/>
        <v>16</v>
      </c>
      <c r="J17" s="14">
        <f t="shared" si="0"/>
        <v>49</v>
      </c>
      <c r="K17" s="26" t="s">
        <v>1492</v>
      </c>
    </row>
    <row r="18" spans="1:11" ht="22.5" customHeight="1" x14ac:dyDescent="0.2">
      <c r="A18" s="8" t="s">
        <v>1493</v>
      </c>
      <c r="B18" s="7">
        <v>21</v>
      </c>
      <c r="C18" s="7">
        <v>22</v>
      </c>
      <c r="D18" s="7">
        <f t="shared" si="2"/>
        <v>43</v>
      </c>
      <c r="E18" s="7">
        <v>0</v>
      </c>
      <c r="F18" s="7">
        <v>0</v>
      </c>
      <c r="G18" s="7">
        <v>0</v>
      </c>
      <c r="H18" s="7">
        <f t="shared" si="1"/>
        <v>21</v>
      </c>
      <c r="I18" s="7">
        <f t="shared" si="0"/>
        <v>22</v>
      </c>
      <c r="J18" s="7">
        <f t="shared" si="0"/>
        <v>43</v>
      </c>
      <c r="K18" s="9" t="s">
        <v>1494</v>
      </c>
    </row>
    <row r="19" spans="1:11" ht="30" customHeight="1" x14ac:dyDescent="0.2">
      <c r="A19" s="13" t="s">
        <v>1495</v>
      </c>
      <c r="B19" s="14">
        <v>26</v>
      </c>
      <c r="C19" s="14">
        <v>9</v>
      </c>
      <c r="D19" s="14">
        <f t="shared" si="2"/>
        <v>35</v>
      </c>
      <c r="E19" s="14">
        <v>0</v>
      </c>
      <c r="F19" s="14">
        <v>0</v>
      </c>
      <c r="G19" s="14">
        <v>0</v>
      </c>
      <c r="H19" s="14">
        <f t="shared" si="1"/>
        <v>26</v>
      </c>
      <c r="I19" s="14">
        <f t="shared" si="0"/>
        <v>9</v>
      </c>
      <c r="J19" s="14">
        <f t="shared" si="0"/>
        <v>35</v>
      </c>
      <c r="K19" s="15" t="s">
        <v>1496</v>
      </c>
    </row>
    <row r="20" spans="1:11" ht="33" customHeight="1" x14ac:dyDescent="0.2">
      <c r="A20" s="13" t="s">
        <v>1497</v>
      </c>
      <c r="B20" s="14">
        <v>45</v>
      </c>
      <c r="C20" s="14">
        <v>23</v>
      </c>
      <c r="D20" s="14">
        <f t="shared" si="2"/>
        <v>68</v>
      </c>
      <c r="E20" s="14">
        <v>0</v>
      </c>
      <c r="F20" s="14">
        <v>0</v>
      </c>
      <c r="G20" s="14">
        <v>0</v>
      </c>
      <c r="H20" s="14">
        <f t="shared" si="1"/>
        <v>45</v>
      </c>
      <c r="I20" s="14">
        <f t="shared" si="0"/>
        <v>23</v>
      </c>
      <c r="J20" s="14">
        <f t="shared" si="0"/>
        <v>68</v>
      </c>
      <c r="K20" s="26" t="s">
        <v>1498</v>
      </c>
    </row>
    <row r="21" spans="1:11" ht="30" customHeight="1" thickBot="1" x14ac:dyDescent="0.25">
      <c r="A21" s="22" t="s">
        <v>1499</v>
      </c>
      <c r="B21" s="23">
        <v>21</v>
      </c>
      <c r="C21" s="23">
        <v>20</v>
      </c>
      <c r="D21" s="23">
        <f t="shared" si="2"/>
        <v>41</v>
      </c>
      <c r="E21" s="23">
        <v>0</v>
      </c>
      <c r="F21" s="23">
        <v>0</v>
      </c>
      <c r="G21" s="23">
        <v>0</v>
      </c>
      <c r="H21" s="23">
        <f t="shared" si="1"/>
        <v>21</v>
      </c>
      <c r="I21" s="23">
        <f t="shared" si="0"/>
        <v>20</v>
      </c>
      <c r="J21" s="23">
        <f t="shared" si="0"/>
        <v>41</v>
      </c>
      <c r="K21" s="24" t="s">
        <v>1500</v>
      </c>
    </row>
    <row r="22" spans="1:11" ht="33" customHeight="1" thickTop="1" x14ac:dyDescent="0.2"/>
    <row r="23" spans="1:11" ht="31.5" customHeight="1" x14ac:dyDescent="0.2"/>
    <row r="24" spans="1:11" s="76" customFormat="1" ht="31.5" customHeight="1" x14ac:dyDescent="0.2"/>
    <row r="25" spans="1:11" ht="14.25" customHeight="1" x14ac:dyDescent="0.2"/>
    <row r="26" spans="1:11" ht="36.75" customHeight="1" x14ac:dyDescent="0.2"/>
    <row r="27" spans="1:11" s="87" customFormat="1" ht="36.75" customHeight="1" x14ac:dyDescent="0.25">
      <c r="A27" s="4"/>
      <c r="K27" s="3"/>
    </row>
    <row r="28" spans="1:11" s="87" customFormat="1" ht="36.75" customHeight="1" x14ac:dyDescent="0.25">
      <c r="A28" s="4"/>
      <c r="K28" s="3"/>
    </row>
    <row r="29" spans="1:11" s="87" customFormat="1" ht="36.75" customHeight="1" x14ac:dyDescent="0.25">
      <c r="A29" s="4"/>
      <c r="K29" s="3"/>
    </row>
    <row r="30" spans="1:11" s="87" customFormat="1" ht="36.75" customHeight="1" thickBot="1" x14ac:dyDescent="0.3">
      <c r="A30" s="4" t="s">
        <v>1501</v>
      </c>
      <c r="B30"/>
      <c r="C30"/>
      <c r="D30"/>
      <c r="E30"/>
      <c r="F30"/>
      <c r="G30"/>
      <c r="H30"/>
      <c r="I30"/>
      <c r="J30"/>
      <c r="K30" s="3" t="s">
        <v>1502</v>
      </c>
    </row>
    <row r="31" spans="1:11" ht="16.5" thickTop="1" x14ac:dyDescent="0.25">
      <c r="A31" s="111" t="s">
        <v>1476</v>
      </c>
      <c r="B31" s="110" t="s">
        <v>1</v>
      </c>
      <c r="C31" s="110"/>
      <c r="D31" s="110"/>
      <c r="E31" s="110" t="s">
        <v>2</v>
      </c>
      <c r="F31" s="110"/>
      <c r="G31" s="110"/>
      <c r="H31" s="110" t="s">
        <v>3</v>
      </c>
      <c r="I31" s="110"/>
      <c r="J31" s="110"/>
      <c r="K31" s="111" t="s">
        <v>1477</v>
      </c>
    </row>
    <row r="32" spans="1:11" ht="15.75" x14ac:dyDescent="0.25">
      <c r="A32" s="112"/>
      <c r="B32" s="109" t="s">
        <v>5</v>
      </c>
      <c r="C32" s="109"/>
      <c r="D32" s="109"/>
      <c r="E32" s="109" t="s">
        <v>6</v>
      </c>
      <c r="F32" s="109"/>
      <c r="G32" s="109"/>
      <c r="H32" s="109" t="s">
        <v>7</v>
      </c>
      <c r="I32" s="109"/>
      <c r="J32" s="109"/>
      <c r="K32" s="112"/>
    </row>
    <row r="33" spans="1:11" ht="15.75" x14ac:dyDescent="0.25">
      <c r="A33" s="112"/>
      <c r="B33" s="5" t="s">
        <v>8</v>
      </c>
      <c r="C33" s="5" t="s">
        <v>9</v>
      </c>
      <c r="D33" s="5" t="s">
        <v>10</v>
      </c>
      <c r="E33" s="5" t="s">
        <v>8</v>
      </c>
      <c r="F33" s="5" t="s">
        <v>9</v>
      </c>
      <c r="G33" s="5" t="s">
        <v>10</v>
      </c>
      <c r="H33" s="5" t="s">
        <v>8</v>
      </c>
      <c r="I33" s="5" t="s">
        <v>9</v>
      </c>
      <c r="J33" s="5" t="s">
        <v>10</v>
      </c>
      <c r="K33" s="112"/>
    </row>
    <row r="34" spans="1:11" ht="16.5" thickBot="1" x14ac:dyDescent="0.3">
      <c r="A34" s="113"/>
      <c r="B34" s="6" t="s">
        <v>11</v>
      </c>
      <c r="C34" s="6" t="s">
        <v>12</v>
      </c>
      <c r="D34" s="6" t="s">
        <v>7</v>
      </c>
      <c r="E34" s="6" t="s">
        <v>11</v>
      </c>
      <c r="F34" s="6" t="s">
        <v>12</v>
      </c>
      <c r="G34" s="6" t="s">
        <v>7</v>
      </c>
      <c r="H34" s="6" t="s">
        <v>11</v>
      </c>
      <c r="I34" s="6" t="s">
        <v>12</v>
      </c>
      <c r="J34" s="6" t="s">
        <v>7</v>
      </c>
      <c r="K34" s="113"/>
    </row>
    <row r="35" spans="1:11" ht="41.25" customHeight="1" x14ac:dyDescent="0.2">
      <c r="A35" s="8" t="s">
        <v>1503</v>
      </c>
      <c r="B35" s="7">
        <v>25</v>
      </c>
      <c r="C35" s="7">
        <v>10</v>
      </c>
      <c r="D35" s="7">
        <f>SUM(B35:C35)</f>
        <v>35</v>
      </c>
      <c r="E35" s="7">
        <v>0</v>
      </c>
      <c r="F35" s="7">
        <v>0</v>
      </c>
      <c r="G35" s="7">
        <v>0</v>
      </c>
      <c r="H35" s="7">
        <f>SUM(E35,B35)</f>
        <v>25</v>
      </c>
      <c r="I35" s="7">
        <f t="shared" ref="I35:J35" si="3">SUM(F35,C35)</f>
        <v>10</v>
      </c>
      <c r="J35" s="7">
        <f t="shared" si="3"/>
        <v>35</v>
      </c>
      <c r="K35" s="9" t="s">
        <v>1504</v>
      </c>
    </row>
    <row r="36" spans="1:11" ht="30.75" customHeight="1" x14ac:dyDescent="0.2">
      <c r="A36" s="13" t="s">
        <v>1505</v>
      </c>
      <c r="B36" s="14">
        <v>3</v>
      </c>
      <c r="C36" s="14">
        <v>1</v>
      </c>
      <c r="D36" s="14">
        <f t="shared" ref="D36:D43" si="4">SUM(B36:C36)</f>
        <v>4</v>
      </c>
      <c r="E36" s="14">
        <v>0</v>
      </c>
      <c r="F36" s="14">
        <v>0</v>
      </c>
      <c r="G36" s="14">
        <v>0</v>
      </c>
      <c r="H36" s="14">
        <f t="shared" ref="H36:H43" si="5">SUM(E36,B36)</f>
        <v>3</v>
      </c>
      <c r="I36" s="14">
        <f t="shared" ref="I36:I43" si="6">SUM(F36,C36)</f>
        <v>1</v>
      </c>
      <c r="J36" s="14">
        <f t="shared" ref="J36:J43" si="7">SUM(G36,D36)</f>
        <v>4</v>
      </c>
      <c r="K36" s="15" t="s">
        <v>1506</v>
      </c>
    </row>
    <row r="37" spans="1:11" ht="30.75" customHeight="1" x14ac:dyDescent="0.2">
      <c r="A37" s="13" t="s">
        <v>1507</v>
      </c>
      <c r="B37" s="14">
        <f>SUM(B35:B36,B18:B21,B9:B17)</f>
        <v>229</v>
      </c>
      <c r="C37" s="14">
        <f>SUM(C35:C36,C18:C21,C9:C17)</f>
        <v>145</v>
      </c>
      <c r="D37" s="14">
        <f>SUM(D35:D36,D18:D21,D9:D17)</f>
        <v>374</v>
      </c>
      <c r="E37" s="14">
        <v>0</v>
      </c>
      <c r="F37" s="14">
        <v>0</v>
      </c>
      <c r="G37" s="14">
        <v>0</v>
      </c>
      <c r="H37" s="14">
        <f t="shared" si="5"/>
        <v>229</v>
      </c>
      <c r="I37" s="14">
        <f t="shared" si="6"/>
        <v>145</v>
      </c>
      <c r="J37" s="14">
        <f t="shared" si="7"/>
        <v>374</v>
      </c>
      <c r="K37" s="15" t="s">
        <v>1508</v>
      </c>
    </row>
    <row r="38" spans="1:11" ht="39" customHeight="1" x14ac:dyDescent="0.2">
      <c r="A38" s="13" t="s">
        <v>1513</v>
      </c>
      <c r="B38" s="14">
        <v>8</v>
      </c>
      <c r="C38" s="14">
        <v>13</v>
      </c>
      <c r="D38" s="14">
        <v>21</v>
      </c>
      <c r="E38" s="14">
        <v>0</v>
      </c>
      <c r="F38" s="14">
        <v>0</v>
      </c>
      <c r="G38" s="14">
        <v>0</v>
      </c>
      <c r="H38" s="14">
        <f t="shared" si="5"/>
        <v>8</v>
      </c>
      <c r="I38" s="14">
        <f t="shared" si="6"/>
        <v>13</v>
      </c>
      <c r="J38" s="14">
        <f t="shared" si="7"/>
        <v>21</v>
      </c>
      <c r="K38" s="15" t="s">
        <v>1530</v>
      </c>
    </row>
    <row r="39" spans="1:11" ht="45.75" customHeight="1" x14ac:dyDescent="0.2">
      <c r="A39" s="13" t="s">
        <v>1531</v>
      </c>
      <c r="B39" s="14">
        <v>2</v>
      </c>
      <c r="C39" s="14">
        <v>4</v>
      </c>
      <c r="D39" s="14">
        <v>6</v>
      </c>
      <c r="E39" s="14">
        <v>0</v>
      </c>
      <c r="F39" s="14">
        <v>0</v>
      </c>
      <c r="G39" s="14">
        <v>0</v>
      </c>
      <c r="H39" s="14">
        <f t="shared" si="5"/>
        <v>2</v>
      </c>
      <c r="I39" s="14">
        <f t="shared" si="6"/>
        <v>4</v>
      </c>
      <c r="J39" s="14">
        <f t="shared" si="7"/>
        <v>6</v>
      </c>
      <c r="K39" s="26" t="s">
        <v>1532</v>
      </c>
    </row>
    <row r="40" spans="1:11" ht="39" customHeight="1" x14ac:dyDescent="0.2">
      <c r="A40" s="13" t="s">
        <v>1514</v>
      </c>
      <c r="B40" s="14">
        <v>5</v>
      </c>
      <c r="C40" s="14">
        <v>5</v>
      </c>
      <c r="D40" s="14">
        <v>10</v>
      </c>
      <c r="E40" s="14">
        <v>0</v>
      </c>
      <c r="F40" s="14">
        <v>0</v>
      </c>
      <c r="G40" s="14">
        <v>0</v>
      </c>
      <c r="H40" s="14">
        <f t="shared" si="5"/>
        <v>5</v>
      </c>
      <c r="I40" s="14">
        <f t="shared" si="6"/>
        <v>5</v>
      </c>
      <c r="J40" s="14">
        <f t="shared" si="7"/>
        <v>10</v>
      </c>
      <c r="K40" s="26" t="s">
        <v>1533</v>
      </c>
    </row>
    <row r="41" spans="1:11" ht="27" customHeight="1" x14ac:dyDescent="0.2">
      <c r="A41" s="13" t="s">
        <v>1515</v>
      </c>
      <c r="B41" s="14">
        <v>2</v>
      </c>
      <c r="C41" s="14">
        <v>4</v>
      </c>
      <c r="D41" s="14">
        <v>6</v>
      </c>
      <c r="E41" s="14">
        <v>0</v>
      </c>
      <c r="F41" s="14">
        <v>0</v>
      </c>
      <c r="G41" s="14">
        <v>0</v>
      </c>
      <c r="H41" s="14">
        <f t="shared" si="5"/>
        <v>2</v>
      </c>
      <c r="I41" s="14">
        <f t="shared" si="6"/>
        <v>4</v>
      </c>
      <c r="J41" s="14">
        <f t="shared" si="7"/>
        <v>6</v>
      </c>
      <c r="K41" s="15" t="s">
        <v>1535</v>
      </c>
    </row>
    <row r="42" spans="1:11" ht="27.75" customHeight="1" x14ac:dyDescent="0.2">
      <c r="A42" s="13" t="s">
        <v>2032</v>
      </c>
      <c r="B42" s="14">
        <f>SUM(B38:B41)</f>
        <v>17</v>
      </c>
      <c r="C42" s="14">
        <f t="shared" ref="C42:J42" si="8">SUM(C38:C41)</f>
        <v>26</v>
      </c>
      <c r="D42" s="14">
        <f t="shared" si="8"/>
        <v>43</v>
      </c>
      <c r="E42" s="14">
        <f t="shared" si="8"/>
        <v>0</v>
      </c>
      <c r="F42" s="14">
        <f t="shared" si="8"/>
        <v>0</v>
      </c>
      <c r="G42" s="14">
        <f t="shared" si="8"/>
        <v>0</v>
      </c>
      <c r="H42" s="14">
        <f t="shared" si="8"/>
        <v>17</v>
      </c>
      <c r="I42" s="14">
        <f t="shared" si="8"/>
        <v>26</v>
      </c>
      <c r="J42" s="14">
        <f t="shared" si="8"/>
        <v>43</v>
      </c>
      <c r="K42" s="15" t="s">
        <v>1075</v>
      </c>
    </row>
    <row r="43" spans="1:11" ht="30" customHeight="1" thickBot="1" x14ac:dyDescent="0.25">
      <c r="A43" s="13" t="s">
        <v>257</v>
      </c>
      <c r="B43" s="14">
        <v>17</v>
      </c>
      <c r="C43" s="14">
        <v>2</v>
      </c>
      <c r="D43" s="14">
        <f t="shared" si="4"/>
        <v>19</v>
      </c>
      <c r="E43" s="14">
        <v>0</v>
      </c>
      <c r="F43" s="14">
        <v>0</v>
      </c>
      <c r="G43" s="14">
        <v>0</v>
      </c>
      <c r="H43" s="14">
        <f t="shared" si="5"/>
        <v>17</v>
      </c>
      <c r="I43" s="14">
        <f t="shared" si="6"/>
        <v>2</v>
      </c>
      <c r="J43" s="14">
        <f t="shared" si="7"/>
        <v>19</v>
      </c>
      <c r="K43" s="15" t="s">
        <v>1509</v>
      </c>
    </row>
    <row r="44" spans="1:11" ht="28.5" customHeight="1" thickBot="1" x14ac:dyDescent="0.25">
      <c r="A44" s="19" t="s">
        <v>154</v>
      </c>
      <c r="B44" s="20">
        <f>SUM(B37,B38,B39,B40,B41,B43)</f>
        <v>263</v>
      </c>
      <c r="C44" s="20">
        <f t="shared" ref="C44:J44" si="9">SUM(C37,C38,C39,C40,C41,C43)</f>
        <v>173</v>
      </c>
      <c r="D44" s="20">
        <f t="shared" si="9"/>
        <v>436</v>
      </c>
      <c r="E44" s="20">
        <f t="shared" si="9"/>
        <v>0</v>
      </c>
      <c r="F44" s="20">
        <f t="shared" si="9"/>
        <v>0</v>
      </c>
      <c r="G44" s="20">
        <f t="shared" si="9"/>
        <v>0</v>
      </c>
      <c r="H44" s="20">
        <f t="shared" si="9"/>
        <v>263</v>
      </c>
      <c r="I44" s="20">
        <f t="shared" si="9"/>
        <v>173</v>
      </c>
      <c r="J44" s="20">
        <f t="shared" si="9"/>
        <v>436</v>
      </c>
      <c r="K44" s="21" t="s">
        <v>7</v>
      </c>
    </row>
    <row r="45" spans="1:11" ht="15" thickTop="1" x14ac:dyDescent="0.2"/>
  </sheetData>
  <mergeCells count="18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31:A34"/>
    <mergeCell ref="B31:D31"/>
    <mergeCell ref="E31:G31"/>
    <mergeCell ref="H31:J31"/>
    <mergeCell ref="K31:K34"/>
    <mergeCell ref="B32:D32"/>
    <mergeCell ref="E32:G32"/>
    <mergeCell ref="H32:J32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43"/>
  <sheetViews>
    <sheetView rightToLeft="1" view="pageBreakPreview" zoomScale="80" zoomScaleSheetLayoutView="80" workbookViewId="0">
      <selection activeCell="A152" sqref="A152"/>
    </sheetView>
  </sheetViews>
  <sheetFormatPr defaultRowHeight="14.25" x14ac:dyDescent="0.2"/>
  <cols>
    <col min="1" max="1" width="26.25" bestFit="1" customWidth="1"/>
    <col min="2" max="10" width="9.75" customWidth="1"/>
    <col min="11" max="11" width="30.125" customWidth="1"/>
  </cols>
  <sheetData>
    <row r="1" spans="1:11" ht="22.5" customHeight="1" x14ac:dyDescent="0.2">
      <c r="A1" s="118" t="s">
        <v>652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.75" customHeight="1" x14ac:dyDescent="0.25">
      <c r="A2" s="114" t="s">
        <v>653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2.5" customHeight="1" thickBot="1" x14ac:dyDescent="0.3">
      <c r="A3" s="4" t="s">
        <v>1767</v>
      </c>
      <c r="B3" s="4"/>
      <c r="C3" s="4"/>
      <c r="D3" s="4"/>
      <c r="E3" s="4"/>
      <c r="F3" s="4"/>
      <c r="G3" s="4"/>
      <c r="H3" s="4"/>
      <c r="I3" s="4"/>
      <c r="J3" s="4"/>
      <c r="K3" s="30" t="s">
        <v>1768</v>
      </c>
    </row>
    <row r="4" spans="1:11" ht="17.2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7.2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9.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9.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8.75" customHeight="1" x14ac:dyDescent="0.2">
      <c r="A9" s="13" t="s">
        <v>15</v>
      </c>
      <c r="B9" s="14">
        <v>252</v>
      </c>
      <c r="C9" s="14">
        <v>284</v>
      </c>
      <c r="D9" s="14">
        <v>536</v>
      </c>
      <c r="E9" s="14">
        <v>0</v>
      </c>
      <c r="F9" s="14">
        <v>0</v>
      </c>
      <c r="G9" s="14">
        <f>SUM(E9:F9)</f>
        <v>0</v>
      </c>
      <c r="H9" s="14">
        <f>SUM(B9,E9)</f>
        <v>252</v>
      </c>
      <c r="I9" s="14">
        <f>SUM(C9,F9)</f>
        <v>284</v>
      </c>
      <c r="J9" s="14">
        <f>SUM(H9:I9)</f>
        <v>536</v>
      </c>
      <c r="K9" s="15" t="s">
        <v>16</v>
      </c>
    </row>
    <row r="10" spans="1:11" ht="18.75" customHeight="1" x14ac:dyDescent="0.2">
      <c r="A10" s="13" t="s">
        <v>18</v>
      </c>
      <c r="B10" s="14">
        <v>193</v>
      </c>
      <c r="C10" s="14">
        <v>257</v>
      </c>
      <c r="D10" s="14">
        <v>450</v>
      </c>
      <c r="E10" s="14">
        <v>0</v>
      </c>
      <c r="F10" s="14">
        <v>0</v>
      </c>
      <c r="G10" s="14">
        <f t="shared" ref="G10:G30" si="0">SUM(E10:F10)</f>
        <v>0</v>
      </c>
      <c r="H10" s="14">
        <f t="shared" ref="H10:I29" si="1">SUM(B10,E10)</f>
        <v>193</v>
      </c>
      <c r="I10" s="14">
        <f t="shared" si="1"/>
        <v>257</v>
      </c>
      <c r="J10" s="14">
        <f t="shared" ref="J10:J29" si="2">SUM(H10:I10)</f>
        <v>450</v>
      </c>
      <c r="K10" s="15" t="s">
        <v>19</v>
      </c>
    </row>
    <row r="11" spans="1:11" ht="18.75" customHeight="1" x14ac:dyDescent="0.2">
      <c r="A11" s="13" t="s">
        <v>20</v>
      </c>
      <c r="B11" s="14">
        <v>84</v>
      </c>
      <c r="C11" s="14">
        <v>105</v>
      </c>
      <c r="D11" s="14">
        <v>189</v>
      </c>
      <c r="E11" s="14">
        <v>0</v>
      </c>
      <c r="F11" s="14">
        <v>0</v>
      </c>
      <c r="G11" s="14">
        <f t="shared" si="0"/>
        <v>0</v>
      </c>
      <c r="H11" s="14">
        <f t="shared" si="1"/>
        <v>84</v>
      </c>
      <c r="I11" s="14">
        <f t="shared" si="1"/>
        <v>105</v>
      </c>
      <c r="J11" s="14">
        <f t="shared" si="2"/>
        <v>189</v>
      </c>
      <c r="K11" s="15" t="s">
        <v>21</v>
      </c>
    </row>
    <row r="12" spans="1:11" ht="18.75" customHeight="1" x14ac:dyDescent="0.2">
      <c r="A12" s="13" t="s">
        <v>22</v>
      </c>
      <c r="B12" s="14">
        <v>42</v>
      </c>
      <c r="C12" s="14">
        <v>167</v>
      </c>
      <c r="D12" s="14">
        <v>209</v>
      </c>
      <c r="E12" s="14">
        <v>0</v>
      </c>
      <c r="F12" s="14">
        <v>0</v>
      </c>
      <c r="G12" s="14">
        <f t="shared" si="0"/>
        <v>0</v>
      </c>
      <c r="H12" s="14">
        <f t="shared" si="1"/>
        <v>42</v>
      </c>
      <c r="I12" s="14">
        <f t="shared" si="1"/>
        <v>167</v>
      </c>
      <c r="J12" s="14">
        <f t="shared" si="2"/>
        <v>209</v>
      </c>
      <c r="K12" s="15" t="s">
        <v>23</v>
      </c>
    </row>
    <row r="13" spans="1:11" ht="18.75" customHeight="1" x14ac:dyDescent="0.2">
      <c r="A13" s="13" t="s">
        <v>24</v>
      </c>
      <c r="B13" s="14">
        <v>520</v>
      </c>
      <c r="C13" s="14">
        <v>427</v>
      </c>
      <c r="D13" s="14">
        <v>947</v>
      </c>
      <c r="E13" s="14">
        <v>0</v>
      </c>
      <c r="F13" s="14">
        <v>0</v>
      </c>
      <c r="G13" s="14">
        <f t="shared" si="0"/>
        <v>0</v>
      </c>
      <c r="H13" s="14">
        <f t="shared" si="1"/>
        <v>520</v>
      </c>
      <c r="I13" s="14">
        <f t="shared" si="1"/>
        <v>427</v>
      </c>
      <c r="J13" s="14">
        <f t="shared" si="2"/>
        <v>947</v>
      </c>
      <c r="K13" s="15" t="s">
        <v>25</v>
      </c>
    </row>
    <row r="14" spans="1:11" ht="18.75" customHeight="1" x14ac:dyDescent="0.2">
      <c r="A14" s="13" t="s">
        <v>636</v>
      </c>
      <c r="B14" s="14">
        <v>144</v>
      </c>
      <c r="C14" s="14">
        <v>87</v>
      </c>
      <c r="D14" s="14">
        <v>231</v>
      </c>
      <c r="E14" s="14">
        <v>0</v>
      </c>
      <c r="F14" s="14">
        <v>0</v>
      </c>
      <c r="G14" s="14">
        <f t="shared" si="0"/>
        <v>0</v>
      </c>
      <c r="H14" s="14">
        <f t="shared" si="1"/>
        <v>144</v>
      </c>
      <c r="I14" s="14">
        <f t="shared" si="1"/>
        <v>87</v>
      </c>
      <c r="J14" s="14">
        <f t="shared" si="2"/>
        <v>231</v>
      </c>
      <c r="K14" s="15" t="s">
        <v>637</v>
      </c>
    </row>
    <row r="15" spans="1:11" ht="18.75" customHeight="1" x14ac:dyDescent="0.2">
      <c r="A15" s="13" t="s">
        <v>28</v>
      </c>
      <c r="B15" s="14">
        <v>447</v>
      </c>
      <c r="C15" s="14">
        <v>263</v>
      </c>
      <c r="D15" s="14">
        <v>710</v>
      </c>
      <c r="E15" s="14">
        <v>0</v>
      </c>
      <c r="F15" s="14">
        <v>0</v>
      </c>
      <c r="G15" s="14">
        <f t="shared" si="0"/>
        <v>0</v>
      </c>
      <c r="H15" s="14">
        <f t="shared" si="1"/>
        <v>447</v>
      </c>
      <c r="I15" s="14">
        <f t="shared" si="1"/>
        <v>263</v>
      </c>
      <c r="J15" s="14">
        <f t="shared" si="2"/>
        <v>710</v>
      </c>
      <c r="K15" s="15" t="s">
        <v>29</v>
      </c>
    </row>
    <row r="16" spans="1:11" ht="18.75" customHeight="1" x14ac:dyDescent="0.2">
      <c r="A16" s="13" t="s">
        <v>30</v>
      </c>
      <c r="B16" s="14">
        <v>84</v>
      </c>
      <c r="C16" s="14">
        <v>59</v>
      </c>
      <c r="D16" s="14">
        <v>143</v>
      </c>
      <c r="E16" s="14">
        <v>0</v>
      </c>
      <c r="F16" s="14">
        <v>0</v>
      </c>
      <c r="G16" s="14">
        <f t="shared" si="0"/>
        <v>0</v>
      </c>
      <c r="H16" s="14">
        <f t="shared" si="1"/>
        <v>84</v>
      </c>
      <c r="I16" s="14">
        <f t="shared" si="1"/>
        <v>59</v>
      </c>
      <c r="J16" s="14">
        <f t="shared" si="2"/>
        <v>143</v>
      </c>
      <c r="K16" s="15" t="s">
        <v>31</v>
      </c>
    </row>
    <row r="17" spans="1:11" ht="18.75" customHeight="1" x14ac:dyDescent="0.2">
      <c r="A17" s="13" t="s">
        <v>32</v>
      </c>
      <c r="B17" s="14">
        <v>405</v>
      </c>
      <c r="C17" s="14">
        <v>481</v>
      </c>
      <c r="D17" s="14">
        <v>886</v>
      </c>
      <c r="E17" s="14">
        <v>0</v>
      </c>
      <c r="F17" s="14">
        <v>0</v>
      </c>
      <c r="G17" s="14">
        <f t="shared" si="0"/>
        <v>0</v>
      </c>
      <c r="H17" s="14">
        <f t="shared" si="1"/>
        <v>405</v>
      </c>
      <c r="I17" s="14">
        <f t="shared" si="1"/>
        <v>481</v>
      </c>
      <c r="J17" s="14">
        <f t="shared" si="2"/>
        <v>886</v>
      </c>
      <c r="K17" s="15" t="s">
        <v>645</v>
      </c>
    </row>
    <row r="18" spans="1:11" ht="33.75" customHeight="1" x14ac:dyDescent="0.2">
      <c r="A18" s="13" t="s">
        <v>453</v>
      </c>
      <c r="B18" s="14">
        <v>207</v>
      </c>
      <c r="C18" s="14">
        <v>120</v>
      </c>
      <c r="D18" s="14">
        <v>327</v>
      </c>
      <c r="E18" s="14">
        <v>0</v>
      </c>
      <c r="F18" s="14">
        <v>0</v>
      </c>
      <c r="G18" s="14">
        <f t="shared" si="0"/>
        <v>0</v>
      </c>
      <c r="H18" s="14">
        <f t="shared" si="1"/>
        <v>207</v>
      </c>
      <c r="I18" s="14">
        <f t="shared" si="1"/>
        <v>120</v>
      </c>
      <c r="J18" s="14">
        <f t="shared" si="2"/>
        <v>327</v>
      </c>
      <c r="K18" s="26" t="s">
        <v>141</v>
      </c>
    </row>
    <row r="19" spans="1:11" ht="18.75" customHeight="1" x14ac:dyDescent="0.2">
      <c r="A19" s="13" t="s">
        <v>36</v>
      </c>
      <c r="B19" s="14">
        <v>1347</v>
      </c>
      <c r="C19" s="14">
        <v>457</v>
      </c>
      <c r="D19" s="14">
        <v>1804</v>
      </c>
      <c r="E19" s="14">
        <v>0</v>
      </c>
      <c r="F19" s="14">
        <v>0</v>
      </c>
      <c r="G19" s="14">
        <f t="shared" si="0"/>
        <v>0</v>
      </c>
      <c r="H19" s="14">
        <f t="shared" si="1"/>
        <v>1347</v>
      </c>
      <c r="I19" s="14">
        <f t="shared" si="1"/>
        <v>457</v>
      </c>
      <c r="J19" s="14">
        <f t="shared" si="2"/>
        <v>1804</v>
      </c>
      <c r="K19" s="15" t="s">
        <v>37</v>
      </c>
    </row>
    <row r="20" spans="1:11" ht="18.75" customHeight="1" x14ac:dyDescent="0.2">
      <c r="A20" s="13" t="s">
        <v>139</v>
      </c>
      <c r="B20" s="14">
        <v>1106</v>
      </c>
      <c r="C20" s="14">
        <v>729</v>
      </c>
      <c r="D20" s="14">
        <v>1835</v>
      </c>
      <c r="E20" s="14">
        <v>0</v>
      </c>
      <c r="F20" s="14">
        <v>0</v>
      </c>
      <c r="G20" s="14">
        <f t="shared" si="0"/>
        <v>0</v>
      </c>
      <c r="H20" s="14">
        <f t="shared" si="1"/>
        <v>1106</v>
      </c>
      <c r="I20" s="14">
        <f t="shared" si="1"/>
        <v>729</v>
      </c>
      <c r="J20" s="14">
        <f t="shared" si="2"/>
        <v>1835</v>
      </c>
      <c r="K20" s="15" t="s">
        <v>138</v>
      </c>
    </row>
    <row r="21" spans="1:11" ht="18.75" customHeight="1" x14ac:dyDescent="0.2">
      <c r="A21" s="13" t="s">
        <v>137</v>
      </c>
      <c r="B21" s="14">
        <v>718</v>
      </c>
      <c r="C21" s="14">
        <v>503</v>
      </c>
      <c r="D21" s="14">
        <v>1221</v>
      </c>
      <c r="E21" s="14">
        <v>0</v>
      </c>
      <c r="F21" s="14">
        <v>0</v>
      </c>
      <c r="G21" s="14">
        <f t="shared" si="0"/>
        <v>0</v>
      </c>
      <c r="H21" s="14">
        <f t="shared" si="1"/>
        <v>718</v>
      </c>
      <c r="I21" s="14">
        <f t="shared" si="1"/>
        <v>503</v>
      </c>
      <c r="J21" s="14">
        <f t="shared" si="2"/>
        <v>1221</v>
      </c>
      <c r="K21" s="15" t="s">
        <v>136</v>
      </c>
    </row>
    <row r="22" spans="1:11" ht="18.75" customHeight="1" x14ac:dyDescent="0.2">
      <c r="A22" s="13" t="s">
        <v>655</v>
      </c>
      <c r="B22" s="14">
        <v>150</v>
      </c>
      <c r="C22" s="14">
        <v>198</v>
      </c>
      <c r="D22" s="14">
        <v>348</v>
      </c>
      <c r="E22" s="14">
        <v>0</v>
      </c>
      <c r="F22" s="14">
        <v>0</v>
      </c>
      <c r="G22" s="14">
        <f t="shared" si="0"/>
        <v>0</v>
      </c>
      <c r="H22" s="14">
        <f t="shared" si="1"/>
        <v>150</v>
      </c>
      <c r="I22" s="14">
        <f t="shared" si="1"/>
        <v>198</v>
      </c>
      <c r="J22" s="14">
        <f t="shared" si="2"/>
        <v>348</v>
      </c>
      <c r="K22" s="15" t="s">
        <v>650</v>
      </c>
    </row>
    <row r="23" spans="1:11" ht="18.75" customHeight="1" x14ac:dyDescent="0.2">
      <c r="A23" s="13" t="s">
        <v>656</v>
      </c>
      <c r="B23" s="14">
        <v>0</v>
      </c>
      <c r="C23" s="14">
        <v>1008</v>
      </c>
      <c r="D23" s="14">
        <v>1008</v>
      </c>
      <c r="E23" s="14">
        <v>0</v>
      </c>
      <c r="F23" s="14">
        <v>0</v>
      </c>
      <c r="G23" s="14">
        <f t="shared" si="0"/>
        <v>0</v>
      </c>
      <c r="H23" s="14">
        <f t="shared" si="1"/>
        <v>0</v>
      </c>
      <c r="I23" s="14">
        <f t="shared" si="1"/>
        <v>1008</v>
      </c>
      <c r="J23" s="14">
        <f>SUM(H23:I23)</f>
        <v>1008</v>
      </c>
      <c r="K23" s="15" t="s">
        <v>132</v>
      </c>
    </row>
    <row r="24" spans="1:11" ht="18.75" customHeight="1" x14ac:dyDescent="0.2">
      <c r="A24" s="13" t="s">
        <v>640</v>
      </c>
      <c r="B24" s="14">
        <v>131</v>
      </c>
      <c r="C24" s="14">
        <v>23</v>
      </c>
      <c r="D24" s="14">
        <v>154</v>
      </c>
      <c r="E24" s="14">
        <v>0</v>
      </c>
      <c r="F24" s="14">
        <v>0</v>
      </c>
      <c r="G24" s="14">
        <f t="shared" si="0"/>
        <v>0</v>
      </c>
      <c r="H24" s="14">
        <f t="shared" si="1"/>
        <v>131</v>
      </c>
      <c r="I24" s="14">
        <f t="shared" si="1"/>
        <v>23</v>
      </c>
      <c r="J24" s="14">
        <f t="shared" si="2"/>
        <v>154</v>
      </c>
      <c r="K24" s="15" t="s">
        <v>651</v>
      </c>
    </row>
    <row r="25" spans="1:11" ht="18.75" customHeight="1" x14ac:dyDescent="0.2">
      <c r="A25" s="13" t="s">
        <v>108</v>
      </c>
      <c r="B25" s="14">
        <v>472</v>
      </c>
      <c r="C25" s="14">
        <v>56</v>
      </c>
      <c r="D25" s="14">
        <v>528</v>
      </c>
      <c r="E25" s="14">
        <v>0</v>
      </c>
      <c r="F25" s="14">
        <v>0</v>
      </c>
      <c r="G25" s="14">
        <f t="shared" si="0"/>
        <v>0</v>
      </c>
      <c r="H25" s="14">
        <f t="shared" si="1"/>
        <v>472</v>
      </c>
      <c r="I25" s="14">
        <f t="shared" si="1"/>
        <v>56</v>
      </c>
      <c r="J25" s="14">
        <f t="shared" si="2"/>
        <v>528</v>
      </c>
      <c r="K25" s="15" t="s">
        <v>590</v>
      </c>
    </row>
    <row r="26" spans="1:11" ht="18.75" customHeight="1" x14ac:dyDescent="0.2">
      <c r="A26" s="13" t="s">
        <v>657</v>
      </c>
      <c r="B26" s="14">
        <v>912</v>
      </c>
      <c r="C26" s="14">
        <v>497</v>
      </c>
      <c r="D26" s="14">
        <v>1409</v>
      </c>
      <c r="E26" s="14">
        <v>1</v>
      </c>
      <c r="F26" s="14">
        <v>1</v>
      </c>
      <c r="G26" s="14">
        <f t="shared" si="0"/>
        <v>2</v>
      </c>
      <c r="H26" s="14">
        <f t="shared" si="1"/>
        <v>913</v>
      </c>
      <c r="I26" s="14">
        <f t="shared" si="1"/>
        <v>498</v>
      </c>
      <c r="J26" s="14">
        <f t="shared" si="2"/>
        <v>1411</v>
      </c>
      <c r="K26" s="15" t="s">
        <v>152</v>
      </c>
    </row>
    <row r="27" spans="1:11" ht="18.75" customHeight="1" x14ac:dyDescent="0.2">
      <c r="A27" s="13" t="s">
        <v>48</v>
      </c>
      <c r="B27" s="14">
        <v>385</v>
      </c>
      <c r="C27" s="14">
        <v>265</v>
      </c>
      <c r="D27" s="14">
        <v>650</v>
      </c>
      <c r="E27" s="14">
        <v>0</v>
      </c>
      <c r="F27" s="14">
        <v>0</v>
      </c>
      <c r="G27" s="14">
        <f t="shared" si="0"/>
        <v>0</v>
      </c>
      <c r="H27" s="14">
        <f t="shared" si="1"/>
        <v>385</v>
      </c>
      <c r="I27" s="14">
        <f t="shared" si="1"/>
        <v>265</v>
      </c>
      <c r="J27" s="14">
        <f t="shared" si="2"/>
        <v>650</v>
      </c>
      <c r="K27" s="15" t="s">
        <v>49</v>
      </c>
    </row>
    <row r="28" spans="1:11" ht="18.75" customHeight="1" x14ac:dyDescent="0.2">
      <c r="A28" s="13" t="s">
        <v>50</v>
      </c>
      <c r="B28" s="14">
        <v>197</v>
      </c>
      <c r="C28" s="14">
        <v>87</v>
      </c>
      <c r="D28" s="14">
        <v>284</v>
      </c>
      <c r="E28" s="14">
        <v>0</v>
      </c>
      <c r="F28" s="14">
        <v>0</v>
      </c>
      <c r="G28" s="14">
        <f t="shared" si="0"/>
        <v>0</v>
      </c>
      <c r="H28" s="14">
        <f t="shared" si="1"/>
        <v>197</v>
      </c>
      <c r="I28" s="14">
        <f t="shared" si="1"/>
        <v>87</v>
      </c>
      <c r="J28" s="14">
        <f t="shared" si="2"/>
        <v>284</v>
      </c>
      <c r="K28" s="15" t="s">
        <v>641</v>
      </c>
    </row>
    <row r="29" spans="1:11" ht="18.75" customHeight="1" x14ac:dyDescent="0.2">
      <c r="A29" s="13" t="s">
        <v>299</v>
      </c>
      <c r="B29" s="14">
        <v>415</v>
      </c>
      <c r="C29" s="14">
        <v>310</v>
      </c>
      <c r="D29" s="14">
        <v>725</v>
      </c>
      <c r="E29" s="14">
        <v>0</v>
      </c>
      <c r="F29" s="14">
        <v>0</v>
      </c>
      <c r="G29" s="14">
        <f t="shared" si="0"/>
        <v>0</v>
      </c>
      <c r="H29" s="14">
        <f t="shared" si="1"/>
        <v>415</v>
      </c>
      <c r="I29" s="14">
        <f t="shared" si="1"/>
        <v>310</v>
      </c>
      <c r="J29" s="14">
        <f t="shared" si="2"/>
        <v>725</v>
      </c>
      <c r="K29" s="15" t="s">
        <v>55</v>
      </c>
    </row>
    <row r="30" spans="1:11" ht="18.75" customHeight="1" thickBot="1" x14ac:dyDescent="0.25">
      <c r="A30" s="22" t="s">
        <v>56</v>
      </c>
      <c r="B30" s="23">
        <f>SUM(B9:B29)</f>
        <v>8211</v>
      </c>
      <c r="C30" s="23">
        <f t="shared" ref="C30:J30" si="3">SUM(C9:C29)</f>
        <v>6383</v>
      </c>
      <c r="D30" s="23">
        <f t="shared" si="3"/>
        <v>14594</v>
      </c>
      <c r="E30" s="23">
        <f t="shared" si="3"/>
        <v>1</v>
      </c>
      <c r="F30" s="23">
        <f t="shared" si="3"/>
        <v>1</v>
      </c>
      <c r="G30" s="23">
        <f t="shared" si="0"/>
        <v>2</v>
      </c>
      <c r="H30" s="23">
        <f t="shared" si="3"/>
        <v>8212</v>
      </c>
      <c r="I30" s="23">
        <f t="shared" si="3"/>
        <v>6384</v>
      </c>
      <c r="J30" s="23">
        <f t="shared" si="3"/>
        <v>14596</v>
      </c>
      <c r="K30" s="24" t="s">
        <v>379</v>
      </c>
    </row>
    <row r="31" spans="1:11" ht="15" thickTop="1" x14ac:dyDescent="0.2">
      <c r="A31" s="122"/>
      <c r="B31" s="122"/>
      <c r="C31" s="122"/>
      <c r="D31" s="122"/>
      <c r="E31" s="122"/>
      <c r="F31" s="122"/>
      <c r="G31" s="122"/>
      <c r="H31" s="122"/>
      <c r="I31" s="122"/>
      <c r="J31" s="122"/>
    </row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7" spans="1:11" s="92" customFormat="1" x14ac:dyDescent="0.2"/>
    <row r="38" spans="1:11" ht="24" customHeight="1" thickBot="1" x14ac:dyDescent="0.3">
      <c r="A38" s="4" t="s">
        <v>1769</v>
      </c>
      <c r="B38" s="4"/>
      <c r="C38" s="4"/>
      <c r="D38" s="4"/>
      <c r="E38" s="4"/>
      <c r="F38" s="4"/>
      <c r="G38" s="4"/>
      <c r="H38" s="4"/>
      <c r="I38" s="4"/>
      <c r="J38" s="4"/>
      <c r="K38" s="30" t="s">
        <v>1624</v>
      </c>
    </row>
    <row r="39" spans="1:11" ht="21" customHeight="1" thickTop="1" x14ac:dyDescent="0.25">
      <c r="A39" s="111" t="s">
        <v>0</v>
      </c>
      <c r="B39" s="110" t="s">
        <v>1</v>
      </c>
      <c r="C39" s="110"/>
      <c r="D39" s="110"/>
      <c r="E39" s="110" t="s">
        <v>2</v>
      </c>
      <c r="F39" s="110"/>
      <c r="G39" s="110"/>
      <c r="H39" s="110" t="s">
        <v>3</v>
      </c>
      <c r="I39" s="110"/>
      <c r="J39" s="110"/>
      <c r="K39" s="111" t="s">
        <v>4</v>
      </c>
    </row>
    <row r="40" spans="1:11" ht="18" customHeight="1" x14ac:dyDescent="0.25">
      <c r="A40" s="112"/>
      <c r="B40" s="109" t="s">
        <v>5</v>
      </c>
      <c r="C40" s="109"/>
      <c r="D40" s="109"/>
      <c r="E40" s="109" t="s">
        <v>6</v>
      </c>
      <c r="F40" s="109"/>
      <c r="G40" s="109"/>
      <c r="H40" s="109" t="s">
        <v>7</v>
      </c>
      <c r="I40" s="109"/>
      <c r="J40" s="109"/>
      <c r="K40" s="112"/>
    </row>
    <row r="41" spans="1:11" ht="24" customHeight="1" x14ac:dyDescent="0.25">
      <c r="A41" s="112"/>
      <c r="B41" s="31" t="s">
        <v>8</v>
      </c>
      <c r="C41" s="31" t="s">
        <v>67</v>
      </c>
      <c r="D41" s="31" t="s">
        <v>10</v>
      </c>
      <c r="E41" s="31" t="s">
        <v>8</v>
      </c>
      <c r="F41" s="31" t="s">
        <v>67</v>
      </c>
      <c r="G41" s="31" t="s">
        <v>10</v>
      </c>
      <c r="H41" s="31" t="s">
        <v>8</v>
      </c>
      <c r="I41" s="31" t="s">
        <v>67</v>
      </c>
      <c r="J41" s="31" t="s">
        <v>10</v>
      </c>
      <c r="K41" s="112"/>
    </row>
    <row r="42" spans="1:11" ht="24" customHeight="1" thickBot="1" x14ac:dyDescent="0.3">
      <c r="A42" s="113"/>
      <c r="B42" s="6" t="s">
        <v>11</v>
      </c>
      <c r="C42" s="6" t="s">
        <v>12</v>
      </c>
      <c r="D42" s="6" t="s">
        <v>7</v>
      </c>
      <c r="E42" s="6" t="s">
        <v>11</v>
      </c>
      <c r="F42" s="6" t="s">
        <v>12</v>
      </c>
      <c r="G42" s="6" t="s">
        <v>7</v>
      </c>
      <c r="H42" s="6" t="s">
        <v>11</v>
      </c>
      <c r="I42" s="6" t="s">
        <v>12</v>
      </c>
      <c r="J42" s="6" t="s">
        <v>7</v>
      </c>
      <c r="K42" s="113"/>
    </row>
    <row r="43" spans="1:11" ht="27.75" customHeight="1" x14ac:dyDescent="0.2">
      <c r="A43" s="13" t="s">
        <v>58</v>
      </c>
      <c r="B43" s="14"/>
      <c r="C43" s="14"/>
      <c r="D43" s="14"/>
      <c r="E43" s="14"/>
      <c r="F43" s="14"/>
      <c r="G43" s="14"/>
      <c r="H43" s="14"/>
      <c r="I43" s="14"/>
      <c r="J43" s="14"/>
      <c r="K43" s="15" t="s">
        <v>59</v>
      </c>
    </row>
    <row r="44" spans="1:11" ht="35.25" customHeight="1" x14ac:dyDescent="0.2">
      <c r="A44" s="13" t="s">
        <v>453</v>
      </c>
      <c r="B44" s="14">
        <v>128</v>
      </c>
      <c r="C44" s="14">
        <v>31</v>
      </c>
      <c r="D44" s="14">
        <v>159</v>
      </c>
      <c r="E44" s="14">
        <v>0</v>
      </c>
      <c r="F44" s="14">
        <v>0</v>
      </c>
      <c r="G44" s="14">
        <v>0</v>
      </c>
      <c r="H44" s="14">
        <f>SUM(B44,E44)</f>
        <v>128</v>
      </c>
      <c r="I44" s="14">
        <f>SUM(C44,F44)</f>
        <v>31</v>
      </c>
      <c r="J44" s="14">
        <f>SUM(H44:I44)</f>
        <v>159</v>
      </c>
      <c r="K44" s="26" t="s">
        <v>141</v>
      </c>
    </row>
    <row r="45" spans="1:11" ht="27.75" customHeight="1" x14ac:dyDescent="0.2">
      <c r="A45" s="13" t="s">
        <v>36</v>
      </c>
      <c r="B45" s="14">
        <v>1012</v>
      </c>
      <c r="C45" s="14">
        <v>338</v>
      </c>
      <c r="D45" s="14">
        <v>1350</v>
      </c>
      <c r="E45" s="14">
        <v>0</v>
      </c>
      <c r="F45" s="14">
        <v>0</v>
      </c>
      <c r="G45" s="14">
        <v>0</v>
      </c>
      <c r="H45" s="14">
        <f t="shared" ref="H45:I53" si="4">SUM(B45,E45)</f>
        <v>1012</v>
      </c>
      <c r="I45" s="14">
        <f t="shared" si="4"/>
        <v>338</v>
      </c>
      <c r="J45" s="14">
        <f t="shared" ref="J45:J53" si="5">SUM(H45:I45)</f>
        <v>1350</v>
      </c>
      <c r="K45" s="15" t="s">
        <v>37</v>
      </c>
    </row>
    <row r="46" spans="1:11" ht="27.75" customHeight="1" x14ac:dyDescent="0.2">
      <c r="A46" s="13" t="s">
        <v>139</v>
      </c>
      <c r="B46" s="14">
        <v>617</v>
      </c>
      <c r="C46" s="14">
        <v>287</v>
      </c>
      <c r="D46" s="14">
        <v>904</v>
      </c>
      <c r="E46" s="14">
        <v>0</v>
      </c>
      <c r="F46" s="14">
        <v>0</v>
      </c>
      <c r="G46" s="14">
        <v>0</v>
      </c>
      <c r="H46" s="14">
        <f t="shared" si="4"/>
        <v>617</v>
      </c>
      <c r="I46" s="14">
        <f t="shared" si="4"/>
        <v>287</v>
      </c>
      <c r="J46" s="14">
        <f t="shared" si="5"/>
        <v>904</v>
      </c>
      <c r="K46" s="15" t="s">
        <v>138</v>
      </c>
    </row>
    <row r="47" spans="1:11" ht="27.75" customHeight="1" x14ac:dyDescent="0.2">
      <c r="A47" s="13" t="s">
        <v>137</v>
      </c>
      <c r="B47" s="14">
        <v>557</v>
      </c>
      <c r="C47" s="14">
        <v>289</v>
      </c>
      <c r="D47" s="14">
        <v>846</v>
      </c>
      <c r="E47" s="14">
        <v>0</v>
      </c>
      <c r="F47" s="14">
        <v>0</v>
      </c>
      <c r="G47" s="14">
        <v>0</v>
      </c>
      <c r="H47" s="14">
        <f t="shared" si="4"/>
        <v>557</v>
      </c>
      <c r="I47" s="14">
        <f t="shared" si="4"/>
        <v>289</v>
      </c>
      <c r="J47" s="14">
        <f t="shared" si="5"/>
        <v>846</v>
      </c>
      <c r="K47" s="15" t="s">
        <v>136</v>
      </c>
    </row>
    <row r="48" spans="1:11" ht="27.75" customHeight="1" x14ac:dyDescent="0.2">
      <c r="A48" s="13" t="s">
        <v>656</v>
      </c>
      <c r="B48" s="14">
        <v>0</v>
      </c>
      <c r="C48" s="14">
        <v>177</v>
      </c>
      <c r="D48" s="14">
        <v>177</v>
      </c>
      <c r="E48" s="14">
        <v>0</v>
      </c>
      <c r="F48" s="14">
        <v>0</v>
      </c>
      <c r="G48" s="14">
        <v>0</v>
      </c>
      <c r="H48" s="14">
        <f t="shared" si="4"/>
        <v>0</v>
      </c>
      <c r="I48" s="14">
        <f t="shared" si="4"/>
        <v>177</v>
      </c>
      <c r="J48" s="14">
        <f t="shared" si="5"/>
        <v>177</v>
      </c>
      <c r="K48" s="15" t="s">
        <v>132</v>
      </c>
    </row>
    <row r="49" spans="1:11" ht="27.75" customHeight="1" x14ac:dyDescent="0.2">
      <c r="A49" s="13" t="s">
        <v>108</v>
      </c>
      <c r="B49" s="14">
        <v>259</v>
      </c>
      <c r="C49" s="14">
        <v>21</v>
      </c>
      <c r="D49" s="14">
        <v>280</v>
      </c>
      <c r="E49" s="14">
        <v>1</v>
      </c>
      <c r="F49" s="14">
        <v>0</v>
      </c>
      <c r="G49" s="14">
        <v>1</v>
      </c>
      <c r="H49" s="14">
        <f t="shared" si="4"/>
        <v>260</v>
      </c>
      <c r="I49" s="14">
        <f t="shared" si="4"/>
        <v>21</v>
      </c>
      <c r="J49" s="14">
        <f t="shared" si="5"/>
        <v>281</v>
      </c>
      <c r="K49" s="15" t="s">
        <v>590</v>
      </c>
    </row>
    <row r="50" spans="1:11" ht="27.75" customHeight="1" x14ac:dyDescent="0.2">
      <c r="A50" s="13" t="s">
        <v>43</v>
      </c>
      <c r="B50" s="14">
        <v>504</v>
      </c>
      <c r="C50" s="14">
        <v>106</v>
      </c>
      <c r="D50" s="14">
        <v>610</v>
      </c>
      <c r="E50" s="14">
        <v>0</v>
      </c>
      <c r="F50" s="14">
        <v>0</v>
      </c>
      <c r="G50" s="14">
        <v>0</v>
      </c>
      <c r="H50" s="14">
        <f t="shared" si="4"/>
        <v>504</v>
      </c>
      <c r="I50" s="14">
        <f t="shared" si="4"/>
        <v>106</v>
      </c>
      <c r="J50" s="14">
        <f t="shared" si="5"/>
        <v>610</v>
      </c>
      <c r="K50" s="15" t="s">
        <v>152</v>
      </c>
    </row>
    <row r="51" spans="1:11" ht="27.75" customHeight="1" x14ac:dyDescent="0.2">
      <c r="A51" s="13" t="s">
        <v>48</v>
      </c>
      <c r="B51" s="14">
        <v>585</v>
      </c>
      <c r="C51" s="14">
        <v>106</v>
      </c>
      <c r="D51" s="14">
        <v>691</v>
      </c>
      <c r="E51" s="14">
        <v>1</v>
      </c>
      <c r="F51" s="14">
        <v>0</v>
      </c>
      <c r="G51" s="14">
        <v>1</v>
      </c>
      <c r="H51" s="14">
        <f t="shared" si="4"/>
        <v>586</v>
      </c>
      <c r="I51" s="14">
        <f t="shared" si="4"/>
        <v>106</v>
      </c>
      <c r="J51" s="14">
        <f t="shared" si="5"/>
        <v>692</v>
      </c>
      <c r="K51" s="15" t="s">
        <v>49</v>
      </c>
    </row>
    <row r="52" spans="1:11" ht="27.75" customHeight="1" x14ac:dyDescent="0.2">
      <c r="A52" s="13" t="s">
        <v>50</v>
      </c>
      <c r="B52" s="14">
        <v>62</v>
      </c>
      <c r="C52" s="14">
        <v>8</v>
      </c>
      <c r="D52" s="14">
        <v>70</v>
      </c>
      <c r="E52" s="14">
        <v>0</v>
      </c>
      <c r="F52" s="14">
        <v>0</v>
      </c>
      <c r="G52" s="14">
        <v>0</v>
      </c>
      <c r="H52" s="14">
        <f t="shared" si="4"/>
        <v>62</v>
      </c>
      <c r="I52" s="14">
        <f t="shared" si="4"/>
        <v>8</v>
      </c>
      <c r="J52" s="14">
        <f t="shared" si="5"/>
        <v>70</v>
      </c>
      <c r="K52" s="15" t="s">
        <v>641</v>
      </c>
    </row>
    <row r="53" spans="1:11" ht="27.75" customHeight="1" x14ac:dyDescent="0.2">
      <c r="A53" s="13" t="s">
        <v>299</v>
      </c>
      <c r="B53" s="14">
        <v>125</v>
      </c>
      <c r="C53" s="14">
        <v>35</v>
      </c>
      <c r="D53" s="14">
        <v>160</v>
      </c>
      <c r="E53" s="14">
        <v>0</v>
      </c>
      <c r="F53" s="14">
        <v>0</v>
      </c>
      <c r="G53" s="14">
        <v>0</v>
      </c>
      <c r="H53" s="14">
        <f t="shared" si="4"/>
        <v>125</v>
      </c>
      <c r="I53" s="14">
        <f t="shared" si="4"/>
        <v>35</v>
      </c>
      <c r="J53" s="14">
        <f t="shared" si="5"/>
        <v>160</v>
      </c>
      <c r="K53" s="15" t="s">
        <v>55</v>
      </c>
    </row>
    <row r="54" spans="1:11" ht="27.75" customHeight="1" thickBot="1" x14ac:dyDescent="0.25">
      <c r="A54" s="16" t="s">
        <v>61</v>
      </c>
      <c r="B54" s="17">
        <f>SUM(B44:B53)</f>
        <v>3849</v>
      </c>
      <c r="C54" s="17">
        <f t="shared" ref="C54:J54" si="6">SUM(C44:C53)</f>
        <v>1398</v>
      </c>
      <c r="D54" s="17">
        <f t="shared" si="6"/>
        <v>5247</v>
      </c>
      <c r="E54" s="17">
        <f t="shared" si="6"/>
        <v>2</v>
      </c>
      <c r="F54" s="17">
        <f t="shared" si="6"/>
        <v>0</v>
      </c>
      <c r="G54" s="17">
        <f t="shared" si="6"/>
        <v>2</v>
      </c>
      <c r="H54" s="17">
        <f t="shared" si="6"/>
        <v>3851</v>
      </c>
      <c r="I54" s="17">
        <f t="shared" si="6"/>
        <v>1398</v>
      </c>
      <c r="J54" s="17">
        <f t="shared" si="6"/>
        <v>5249</v>
      </c>
      <c r="K54" s="18" t="s">
        <v>62</v>
      </c>
    </row>
    <row r="55" spans="1:11" ht="27.75" customHeight="1" thickBot="1" x14ac:dyDescent="0.25">
      <c r="A55" s="19" t="s">
        <v>151</v>
      </c>
      <c r="B55" s="20">
        <f t="shared" ref="B55:J55" si="7">SUM(B54,B30)</f>
        <v>12060</v>
      </c>
      <c r="C55" s="20">
        <f t="shared" si="7"/>
        <v>7781</v>
      </c>
      <c r="D55" s="20">
        <f t="shared" si="7"/>
        <v>19841</v>
      </c>
      <c r="E55" s="20">
        <f t="shared" si="7"/>
        <v>3</v>
      </c>
      <c r="F55" s="20">
        <f t="shared" si="7"/>
        <v>1</v>
      </c>
      <c r="G55" s="20">
        <f t="shared" si="7"/>
        <v>4</v>
      </c>
      <c r="H55" s="20">
        <f t="shared" si="7"/>
        <v>12063</v>
      </c>
      <c r="I55" s="20">
        <f t="shared" si="7"/>
        <v>7782</v>
      </c>
      <c r="J55" s="20">
        <f t="shared" si="7"/>
        <v>19845</v>
      </c>
      <c r="K55" s="21" t="s">
        <v>63</v>
      </c>
    </row>
    <row r="56" spans="1:11" ht="27.75" customHeight="1" thickTop="1" x14ac:dyDescent="0.2"/>
    <row r="62" spans="1:11" s="92" customFormat="1" x14ac:dyDescent="0.2"/>
    <row r="63" spans="1:11" s="92" customFormat="1" x14ac:dyDescent="0.2"/>
    <row r="64" spans="1:11" s="92" customFormat="1" x14ac:dyDescent="0.2"/>
    <row r="65" spans="1:11" s="92" customFormat="1" x14ac:dyDescent="0.2"/>
    <row r="66" spans="1:11" s="92" customFormat="1" x14ac:dyDescent="0.2"/>
    <row r="67" spans="1:11" s="92" customFormat="1" x14ac:dyDescent="0.2"/>
    <row r="68" spans="1:11" s="92" customFormat="1" x14ac:dyDescent="0.2"/>
    <row r="69" spans="1:11" s="92" customFormat="1" x14ac:dyDescent="0.2"/>
    <row r="70" spans="1:11" s="32" customFormat="1" x14ac:dyDescent="0.2"/>
    <row r="71" spans="1:11" ht="20.25" customHeight="1" x14ac:dyDescent="0.2">
      <c r="A71" s="118" t="s">
        <v>658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</row>
    <row r="72" spans="1:11" ht="23.25" customHeight="1" x14ac:dyDescent="0.25">
      <c r="A72" s="114" t="s">
        <v>659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</row>
    <row r="73" spans="1:11" ht="20.25" customHeight="1" thickBot="1" x14ac:dyDescent="0.3">
      <c r="A73" s="4" t="s">
        <v>1770</v>
      </c>
      <c r="B73" s="4"/>
      <c r="C73" s="4"/>
      <c r="D73" s="4"/>
      <c r="E73" s="4"/>
      <c r="F73" s="4"/>
      <c r="G73" s="4"/>
      <c r="H73" s="4"/>
      <c r="I73" s="4"/>
      <c r="J73" s="4"/>
      <c r="K73" s="30" t="s">
        <v>1625</v>
      </c>
    </row>
    <row r="74" spans="1:11" ht="20.25" customHeight="1" thickTop="1" x14ac:dyDescent="0.25">
      <c r="A74" s="111" t="s">
        <v>0</v>
      </c>
      <c r="B74" s="110" t="s">
        <v>1</v>
      </c>
      <c r="C74" s="110"/>
      <c r="D74" s="110"/>
      <c r="E74" s="110" t="s">
        <v>2</v>
      </c>
      <c r="F74" s="110"/>
      <c r="G74" s="110"/>
      <c r="H74" s="110" t="s">
        <v>3</v>
      </c>
      <c r="I74" s="110"/>
      <c r="J74" s="110"/>
      <c r="K74" s="111" t="s">
        <v>4</v>
      </c>
    </row>
    <row r="75" spans="1:11" ht="20.25" customHeight="1" x14ac:dyDescent="0.25">
      <c r="A75" s="112"/>
      <c r="B75" s="109" t="s">
        <v>5</v>
      </c>
      <c r="C75" s="109"/>
      <c r="D75" s="109"/>
      <c r="E75" s="109" t="s">
        <v>6</v>
      </c>
      <c r="F75" s="109"/>
      <c r="G75" s="109"/>
      <c r="H75" s="109" t="s">
        <v>7</v>
      </c>
      <c r="I75" s="109"/>
      <c r="J75" s="109"/>
      <c r="K75" s="112"/>
    </row>
    <row r="76" spans="1:11" ht="20.25" customHeight="1" x14ac:dyDescent="0.25">
      <c r="A76" s="112"/>
      <c r="B76" s="31" t="s">
        <v>8</v>
      </c>
      <c r="C76" s="31" t="s">
        <v>67</v>
      </c>
      <c r="D76" s="31" t="s">
        <v>10</v>
      </c>
      <c r="E76" s="31" t="s">
        <v>8</v>
      </c>
      <c r="F76" s="31" t="s">
        <v>67</v>
      </c>
      <c r="G76" s="31" t="s">
        <v>10</v>
      </c>
      <c r="H76" s="31" t="s">
        <v>8</v>
      </c>
      <c r="I76" s="31" t="s">
        <v>67</v>
      </c>
      <c r="J76" s="31" t="s">
        <v>10</v>
      </c>
      <c r="K76" s="112"/>
    </row>
    <row r="77" spans="1:11" ht="20.25" customHeight="1" thickBot="1" x14ac:dyDescent="0.3">
      <c r="A77" s="113"/>
      <c r="B77" s="6" t="s">
        <v>11</v>
      </c>
      <c r="C77" s="6" t="s">
        <v>12</v>
      </c>
      <c r="D77" s="6" t="s">
        <v>7</v>
      </c>
      <c r="E77" s="6" t="s">
        <v>11</v>
      </c>
      <c r="F77" s="6" t="s">
        <v>12</v>
      </c>
      <c r="G77" s="6" t="s">
        <v>7</v>
      </c>
      <c r="H77" s="6" t="s">
        <v>11</v>
      </c>
      <c r="I77" s="6" t="s">
        <v>12</v>
      </c>
      <c r="J77" s="6" t="s">
        <v>7</v>
      </c>
      <c r="K77" s="113"/>
    </row>
    <row r="78" spans="1:11" ht="17.25" customHeight="1" x14ac:dyDescent="0.2">
      <c r="A78" s="13" t="s">
        <v>13</v>
      </c>
      <c r="B78" s="14"/>
      <c r="C78" s="14"/>
      <c r="D78" s="14"/>
      <c r="E78" s="14"/>
      <c r="F78" s="14"/>
      <c r="G78" s="14"/>
      <c r="H78" s="14"/>
      <c r="I78" s="14"/>
      <c r="J78" s="14"/>
      <c r="K78" s="15" t="s">
        <v>14</v>
      </c>
    </row>
    <row r="79" spans="1:11" ht="19.5" customHeight="1" x14ac:dyDescent="0.2">
      <c r="A79" s="13" t="s">
        <v>15</v>
      </c>
      <c r="B79" s="14">
        <v>251</v>
      </c>
      <c r="C79" s="14">
        <v>281</v>
      </c>
      <c r="D79" s="14">
        <v>532</v>
      </c>
      <c r="E79" s="14">
        <v>0</v>
      </c>
      <c r="F79" s="14">
        <v>0</v>
      </c>
      <c r="G79" s="14">
        <v>0</v>
      </c>
      <c r="H79" s="14">
        <f>SUM(B79,E79)</f>
        <v>251</v>
      </c>
      <c r="I79" s="14">
        <f>SUM(C79,F79)</f>
        <v>281</v>
      </c>
      <c r="J79" s="14">
        <f>SUM(H79:I79)</f>
        <v>532</v>
      </c>
      <c r="K79" s="15" t="s">
        <v>16</v>
      </c>
    </row>
    <row r="80" spans="1:11" ht="19.5" customHeight="1" x14ac:dyDescent="0.2">
      <c r="A80" s="13" t="s">
        <v>18</v>
      </c>
      <c r="B80" s="14">
        <v>193</v>
      </c>
      <c r="C80" s="14">
        <v>254</v>
      </c>
      <c r="D80" s="14">
        <v>447</v>
      </c>
      <c r="E80" s="14">
        <v>0</v>
      </c>
      <c r="F80" s="14">
        <v>0</v>
      </c>
      <c r="G80" s="14">
        <v>0</v>
      </c>
      <c r="H80" s="14">
        <f t="shared" ref="H80:I99" si="8">SUM(B80,E80)</f>
        <v>193</v>
      </c>
      <c r="I80" s="14">
        <f t="shared" si="8"/>
        <v>254</v>
      </c>
      <c r="J80" s="14">
        <f t="shared" ref="J80:J99" si="9">SUM(H80:I80)</f>
        <v>447</v>
      </c>
      <c r="K80" s="15" t="s">
        <v>19</v>
      </c>
    </row>
    <row r="81" spans="1:11" ht="19.5" customHeight="1" x14ac:dyDescent="0.2">
      <c r="A81" s="13" t="s">
        <v>20</v>
      </c>
      <c r="B81" s="14">
        <v>75</v>
      </c>
      <c r="C81" s="14">
        <v>97</v>
      </c>
      <c r="D81" s="14">
        <v>172</v>
      </c>
      <c r="E81" s="14">
        <v>0</v>
      </c>
      <c r="F81" s="14">
        <v>0</v>
      </c>
      <c r="G81" s="14">
        <v>0</v>
      </c>
      <c r="H81" s="14">
        <f t="shared" si="8"/>
        <v>75</v>
      </c>
      <c r="I81" s="14">
        <f t="shared" si="8"/>
        <v>97</v>
      </c>
      <c r="J81" s="14">
        <f t="shared" si="9"/>
        <v>172</v>
      </c>
      <c r="K81" s="15" t="s">
        <v>21</v>
      </c>
    </row>
    <row r="82" spans="1:11" ht="19.5" customHeight="1" x14ac:dyDescent="0.2">
      <c r="A82" s="13" t="s">
        <v>22</v>
      </c>
      <c r="B82" s="14">
        <v>42</v>
      </c>
      <c r="C82" s="14">
        <v>166</v>
      </c>
      <c r="D82" s="14">
        <v>208</v>
      </c>
      <c r="E82" s="14">
        <v>0</v>
      </c>
      <c r="F82" s="14">
        <v>0</v>
      </c>
      <c r="G82" s="14">
        <v>0</v>
      </c>
      <c r="H82" s="14">
        <f t="shared" si="8"/>
        <v>42</v>
      </c>
      <c r="I82" s="14">
        <f t="shared" si="8"/>
        <v>166</v>
      </c>
      <c r="J82" s="14">
        <f t="shared" si="9"/>
        <v>208</v>
      </c>
      <c r="K82" s="15" t="s">
        <v>23</v>
      </c>
    </row>
    <row r="83" spans="1:11" ht="19.5" customHeight="1" x14ac:dyDescent="0.2">
      <c r="A83" s="13" t="s">
        <v>24</v>
      </c>
      <c r="B83" s="14">
        <v>373</v>
      </c>
      <c r="C83" s="14">
        <v>329</v>
      </c>
      <c r="D83" s="14">
        <v>702</v>
      </c>
      <c r="E83" s="14">
        <v>0</v>
      </c>
      <c r="F83" s="14">
        <v>0</v>
      </c>
      <c r="G83" s="14">
        <v>0</v>
      </c>
      <c r="H83" s="14">
        <f t="shared" si="8"/>
        <v>373</v>
      </c>
      <c r="I83" s="14">
        <f t="shared" si="8"/>
        <v>329</v>
      </c>
      <c r="J83" s="14">
        <f t="shared" si="9"/>
        <v>702</v>
      </c>
      <c r="K83" s="15" t="s">
        <v>25</v>
      </c>
    </row>
    <row r="84" spans="1:11" ht="19.5" customHeight="1" x14ac:dyDescent="0.2">
      <c r="A84" s="13" t="s">
        <v>636</v>
      </c>
      <c r="B84" s="14">
        <v>141</v>
      </c>
      <c r="C84" s="14">
        <v>83</v>
      </c>
      <c r="D84" s="14">
        <v>224</v>
      </c>
      <c r="E84" s="14">
        <v>0</v>
      </c>
      <c r="F84" s="14">
        <v>0</v>
      </c>
      <c r="G84" s="14">
        <v>0</v>
      </c>
      <c r="H84" s="14">
        <f t="shared" si="8"/>
        <v>141</v>
      </c>
      <c r="I84" s="14">
        <f t="shared" si="8"/>
        <v>83</v>
      </c>
      <c r="J84" s="14">
        <f t="shared" si="9"/>
        <v>224</v>
      </c>
      <c r="K84" s="15" t="s">
        <v>637</v>
      </c>
    </row>
    <row r="85" spans="1:11" ht="19.5" customHeight="1" x14ac:dyDescent="0.2">
      <c r="A85" s="13" t="s">
        <v>28</v>
      </c>
      <c r="B85" s="14">
        <v>376</v>
      </c>
      <c r="C85" s="14">
        <v>252</v>
      </c>
      <c r="D85" s="14">
        <v>628</v>
      </c>
      <c r="E85" s="14">
        <v>0</v>
      </c>
      <c r="F85" s="14">
        <v>0</v>
      </c>
      <c r="G85" s="14">
        <v>0</v>
      </c>
      <c r="H85" s="14">
        <f t="shared" si="8"/>
        <v>376</v>
      </c>
      <c r="I85" s="14">
        <f t="shared" si="8"/>
        <v>252</v>
      </c>
      <c r="J85" s="14">
        <f t="shared" si="9"/>
        <v>628</v>
      </c>
      <c r="K85" s="15" t="s">
        <v>29</v>
      </c>
    </row>
    <row r="86" spans="1:11" ht="19.5" customHeight="1" x14ac:dyDescent="0.2">
      <c r="A86" s="13" t="s">
        <v>30</v>
      </c>
      <c r="B86" s="14">
        <v>67</v>
      </c>
      <c r="C86" s="14">
        <v>56</v>
      </c>
      <c r="D86" s="14">
        <v>123</v>
      </c>
      <c r="E86" s="14">
        <v>0</v>
      </c>
      <c r="F86" s="14">
        <v>0</v>
      </c>
      <c r="G86" s="14">
        <v>0</v>
      </c>
      <c r="H86" s="14">
        <f t="shared" si="8"/>
        <v>67</v>
      </c>
      <c r="I86" s="14">
        <f t="shared" si="8"/>
        <v>56</v>
      </c>
      <c r="J86" s="14">
        <f t="shared" si="9"/>
        <v>123</v>
      </c>
      <c r="K86" s="15" t="s">
        <v>31</v>
      </c>
    </row>
    <row r="87" spans="1:11" ht="19.5" customHeight="1" x14ac:dyDescent="0.2">
      <c r="A87" s="13" t="s">
        <v>32</v>
      </c>
      <c r="B87" s="14">
        <v>335</v>
      </c>
      <c r="C87" s="14">
        <v>382</v>
      </c>
      <c r="D87" s="14">
        <v>717</v>
      </c>
      <c r="E87" s="14">
        <v>0</v>
      </c>
      <c r="F87" s="14">
        <v>0</v>
      </c>
      <c r="G87" s="14">
        <v>0</v>
      </c>
      <c r="H87" s="14">
        <f t="shared" si="8"/>
        <v>335</v>
      </c>
      <c r="I87" s="14">
        <f t="shared" si="8"/>
        <v>382</v>
      </c>
      <c r="J87" s="14">
        <f t="shared" si="9"/>
        <v>717</v>
      </c>
      <c r="K87" s="15" t="s">
        <v>645</v>
      </c>
    </row>
    <row r="88" spans="1:11" ht="34.5" customHeight="1" x14ac:dyDescent="0.2">
      <c r="A88" s="13" t="s">
        <v>453</v>
      </c>
      <c r="B88" s="14">
        <v>172</v>
      </c>
      <c r="C88" s="14">
        <v>109</v>
      </c>
      <c r="D88" s="14">
        <v>281</v>
      </c>
      <c r="E88" s="14">
        <v>0</v>
      </c>
      <c r="F88" s="14">
        <v>0</v>
      </c>
      <c r="G88" s="14">
        <v>0</v>
      </c>
      <c r="H88" s="14">
        <f t="shared" si="8"/>
        <v>172</v>
      </c>
      <c r="I88" s="14">
        <f t="shared" si="8"/>
        <v>109</v>
      </c>
      <c r="J88" s="14">
        <f t="shared" si="9"/>
        <v>281</v>
      </c>
      <c r="K88" s="26" t="s">
        <v>141</v>
      </c>
    </row>
    <row r="89" spans="1:11" ht="21" customHeight="1" x14ac:dyDescent="0.2">
      <c r="A89" s="13" t="s">
        <v>36</v>
      </c>
      <c r="B89" s="14">
        <v>1197</v>
      </c>
      <c r="C89" s="14">
        <v>417</v>
      </c>
      <c r="D89" s="14">
        <v>1614</v>
      </c>
      <c r="E89" s="14">
        <v>0</v>
      </c>
      <c r="F89" s="14">
        <v>0</v>
      </c>
      <c r="G89" s="14">
        <v>0</v>
      </c>
      <c r="H89" s="14">
        <f t="shared" si="8"/>
        <v>1197</v>
      </c>
      <c r="I89" s="14">
        <f t="shared" si="8"/>
        <v>417</v>
      </c>
      <c r="J89" s="14">
        <f t="shared" si="9"/>
        <v>1614</v>
      </c>
      <c r="K89" s="15" t="s">
        <v>37</v>
      </c>
    </row>
    <row r="90" spans="1:11" ht="21" customHeight="1" x14ac:dyDescent="0.2">
      <c r="A90" s="13" t="s">
        <v>139</v>
      </c>
      <c r="B90" s="14">
        <v>896</v>
      </c>
      <c r="C90" s="14">
        <v>526</v>
      </c>
      <c r="D90" s="14">
        <v>1422</v>
      </c>
      <c r="E90" s="14">
        <v>0</v>
      </c>
      <c r="F90" s="14">
        <v>0</v>
      </c>
      <c r="G90" s="14">
        <v>0</v>
      </c>
      <c r="H90" s="14">
        <f t="shared" si="8"/>
        <v>896</v>
      </c>
      <c r="I90" s="14">
        <f t="shared" si="8"/>
        <v>526</v>
      </c>
      <c r="J90" s="14">
        <f t="shared" si="9"/>
        <v>1422</v>
      </c>
      <c r="K90" s="15" t="s">
        <v>138</v>
      </c>
    </row>
    <row r="91" spans="1:11" ht="21" customHeight="1" x14ac:dyDescent="0.2">
      <c r="A91" s="13" t="s">
        <v>137</v>
      </c>
      <c r="B91" s="14">
        <v>466</v>
      </c>
      <c r="C91" s="14">
        <v>367</v>
      </c>
      <c r="D91" s="14">
        <v>833</v>
      </c>
      <c r="E91" s="14">
        <v>0</v>
      </c>
      <c r="F91" s="14">
        <v>0</v>
      </c>
      <c r="G91" s="14">
        <v>0</v>
      </c>
      <c r="H91" s="14">
        <f t="shared" si="8"/>
        <v>466</v>
      </c>
      <c r="I91" s="14">
        <f t="shared" si="8"/>
        <v>367</v>
      </c>
      <c r="J91" s="14">
        <f t="shared" si="9"/>
        <v>833</v>
      </c>
      <c r="K91" s="15" t="s">
        <v>136</v>
      </c>
    </row>
    <row r="92" spans="1:11" ht="21" customHeight="1" x14ac:dyDescent="0.2">
      <c r="A92" s="13" t="s">
        <v>655</v>
      </c>
      <c r="B92" s="14">
        <v>139</v>
      </c>
      <c r="C92" s="14">
        <v>196</v>
      </c>
      <c r="D92" s="14">
        <v>335</v>
      </c>
      <c r="E92" s="14">
        <v>0</v>
      </c>
      <c r="F92" s="14">
        <v>0</v>
      </c>
      <c r="G92" s="14">
        <v>0</v>
      </c>
      <c r="H92" s="14">
        <f t="shared" si="8"/>
        <v>139</v>
      </c>
      <c r="I92" s="14">
        <f t="shared" si="8"/>
        <v>196</v>
      </c>
      <c r="J92" s="14">
        <f t="shared" si="9"/>
        <v>335</v>
      </c>
      <c r="K92" s="15" t="s">
        <v>650</v>
      </c>
    </row>
    <row r="93" spans="1:11" ht="21" customHeight="1" x14ac:dyDescent="0.2">
      <c r="A93" s="13" t="s">
        <v>656</v>
      </c>
      <c r="B93" s="14">
        <v>0</v>
      </c>
      <c r="C93" s="14">
        <v>871</v>
      </c>
      <c r="D93" s="14">
        <v>871</v>
      </c>
      <c r="E93" s="14">
        <v>0</v>
      </c>
      <c r="F93" s="14">
        <v>0</v>
      </c>
      <c r="G93" s="14">
        <v>0</v>
      </c>
      <c r="H93" s="14">
        <f t="shared" si="8"/>
        <v>0</v>
      </c>
      <c r="I93" s="14">
        <f t="shared" si="8"/>
        <v>871</v>
      </c>
      <c r="J93" s="14">
        <f t="shared" si="9"/>
        <v>871</v>
      </c>
      <c r="K93" s="15" t="s">
        <v>132</v>
      </c>
    </row>
    <row r="94" spans="1:11" ht="21" customHeight="1" x14ac:dyDescent="0.2">
      <c r="A94" s="13" t="s">
        <v>640</v>
      </c>
      <c r="B94" s="14">
        <v>104</v>
      </c>
      <c r="C94" s="14">
        <v>23</v>
      </c>
      <c r="D94" s="14">
        <v>127</v>
      </c>
      <c r="E94" s="14">
        <v>0</v>
      </c>
      <c r="F94" s="14">
        <v>0</v>
      </c>
      <c r="G94" s="14">
        <v>0</v>
      </c>
      <c r="H94" s="14">
        <f t="shared" si="8"/>
        <v>104</v>
      </c>
      <c r="I94" s="14">
        <f t="shared" si="8"/>
        <v>23</v>
      </c>
      <c r="J94" s="14">
        <f t="shared" si="9"/>
        <v>127</v>
      </c>
      <c r="K94" s="15" t="s">
        <v>651</v>
      </c>
    </row>
    <row r="95" spans="1:11" ht="21" customHeight="1" x14ac:dyDescent="0.2">
      <c r="A95" s="13" t="s">
        <v>108</v>
      </c>
      <c r="B95" s="14">
        <v>431</v>
      </c>
      <c r="C95" s="14">
        <v>54</v>
      </c>
      <c r="D95" s="14">
        <v>485</v>
      </c>
      <c r="E95" s="14">
        <v>0</v>
      </c>
      <c r="F95" s="14">
        <v>0</v>
      </c>
      <c r="G95" s="14">
        <v>0</v>
      </c>
      <c r="H95" s="14">
        <f t="shared" si="8"/>
        <v>431</v>
      </c>
      <c r="I95" s="14">
        <f t="shared" si="8"/>
        <v>54</v>
      </c>
      <c r="J95" s="14">
        <f t="shared" si="9"/>
        <v>485</v>
      </c>
      <c r="K95" s="15" t="s">
        <v>590</v>
      </c>
    </row>
    <row r="96" spans="1:11" ht="21" customHeight="1" x14ac:dyDescent="0.2">
      <c r="A96" s="13" t="s">
        <v>657</v>
      </c>
      <c r="B96" s="14">
        <v>708</v>
      </c>
      <c r="C96" s="14">
        <v>437</v>
      </c>
      <c r="D96" s="14">
        <v>1145</v>
      </c>
      <c r="E96" s="14">
        <v>1</v>
      </c>
      <c r="F96" s="14">
        <v>1</v>
      </c>
      <c r="G96" s="14">
        <v>2</v>
      </c>
      <c r="H96" s="14">
        <f t="shared" si="8"/>
        <v>709</v>
      </c>
      <c r="I96" s="14">
        <f t="shared" si="8"/>
        <v>438</v>
      </c>
      <c r="J96" s="14">
        <f t="shared" si="9"/>
        <v>1147</v>
      </c>
      <c r="K96" s="15" t="s">
        <v>152</v>
      </c>
    </row>
    <row r="97" spans="1:11" ht="21" customHeight="1" x14ac:dyDescent="0.2">
      <c r="A97" s="13" t="s">
        <v>298</v>
      </c>
      <c r="B97" s="14">
        <v>82</v>
      </c>
      <c r="C97" s="14">
        <v>80</v>
      </c>
      <c r="D97" s="14">
        <v>162</v>
      </c>
      <c r="E97" s="14">
        <v>0</v>
      </c>
      <c r="F97" s="14">
        <v>0</v>
      </c>
      <c r="G97" s="14">
        <v>0</v>
      </c>
      <c r="H97" s="14">
        <f t="shared" si="8"/>
        <v>82</v>
      </c>
      <c r="I97" s="14">
        <f t="shared" si="8"/>
        <v>80</v>
      </c>
      <c r="J97" s="14">
        <f t="shared" si="9"/>
        <v>162</v>
      </c>
      <c r="K97" s="15" t="s">
        <v>49</v>
      </c>
    </row>
    <row r="98" spans="1:11" ht="21" customHeight="1" x14ac:dyDescent="0.2">
      <c r="A98" s="13" t="s">
        <v>50</v>
      </c>
      <c r="B98" s="14">
        <v>162</v>
      </c>
      <c r="C98" s="14">
        <v>83</v>
      </c>
      <c r="D98" s="14">
        <v>245</v>
      </c>
      <c r="E98" s="14">
        <v>0</v>
      </c>
      <c r="F98" s="14">
        <v>0</v>
      </c>
      <c r="G98" s="14">
        <v>0</v>
      </c>
      <c r="H98" s="14">
        <f t="shared" si="8"/>
        <v>162</v>
      </c>
      <c r="I98" s="14">
        <f t="shared" si="8"/>
        <v>83</v>
      </c>
      <c r="J98" s="14">
        <f t="shared" si="9"/>
        <v>245</v>
      </c>
      <c r="K98" s="15" t="s">
        <v>641</v>
      </c>
    </row>
    <row r="99" spans="1:11" ht="21" customHeight="1" thickBot="1" x14ac:dyDescent="0.25">
      <c r="A99" s="22" t="s">
        <v>299</v>
      </c>
      <c r="B99" s="23">
        <v>402</v>
      </c>
      <c r="C99" s="23">
        <v>308</v>
      </c>
      <c r="D99" s="23">
        <v>710</v>
      </c>
      <c r="E99" s="23">
        <v>0</v>
      </c>
      <c r="F99" s="23">
        <v>0</v>
      </c>
      <c r="G99" s="23">
        <v>0</v>
      </c>
      <c r="H99" s="23">
        <f t="shared" si="8"/>
        <v>402</v>
      </c>
      <c r="I99" s="23">
        <f t="shared" si="8"/>
        <v>308</v>
      </c>
      <c r="J99" s="23">
        <f t="shared" si="9"/>
        <v>710</v>
      </c>
      <c r="K99" s="24" t="s">
        <v>55</v>
      </c>
    </row>
    <row r="100" spans="1:11" ht="18.95" customHeight="1" thickTop="1" thickBot="1" x14ac:dyDescent="0.25">
      <c r="A100" s="22" t="s">
        <v>56</v>
      </c>
      <c r="B100" s="23">
        <f>SUM(B79:B99)</f>
        <v>6612</v>
      </c>
      <c r="C100" s="23">
        <f t="shared" ref="C100:J100" si="10">SUM(C79:C99)</f>
        <v>5371</v>
      </c>
      <c r="D100" s="23">
        <f t="shared" si="10"/>
        <v>11983</v>
      </c>
      <c r="E100" s="23">
        <f t="shared" si="10"/>
        <v>1</v>
      </c>
      <c r="F100" s="23">
        <f t="shared" si="10"/>
        <v>1</v>
      </c>
      <c r="G100" s="23">
        <f t="shared" si="10"/>
        <v>2</v>
      </c>
      <c r="H100" s="23">
        <f t="shared" si="10"/>
        <v>6613</v>
      </c>
      <c r="I100" s="23">
        <f t="shared" si="10"/>
        <v>5372</v>
      </c>
      <c r="J100" s="23">
        <f t="shared" si="10"/>
        <v>11985</v>
      </c>
      <c r="K100" s="24" t="s">
        <v>379</v>
      </c>
    </row>
    <row r="101" spans="1:11" ht="20.25" customHeight="1" thickTop="1" x14ac:dyDescent="0.2"/>
    <row r="102" spans="1:11" ht="20.25" customHeight="1" x14ac:dyDescent="0.2"/>
    <row r="103" spans="1:11" s="92" customFormat="1" ht="20.25" customHeight="1" x14ac:dyDescent="0.2"/>
    <row r="104" spans="1:11" ht="25.5" customHeight="1" thickBot="1" x14ac:dyDescent="0.3">
      <c r="A104" s="4" t="s">
        <v>1771</v>
      </c>
      <c r="B104" s="4"/>
      <c r="K104" s="30" t="s">
        <v>1626</v>
      </c>
    </row>
    <row r="105" spans="1:11" ht="25.5" customHeight="1" thickTop="1" x14ac:dyDescent="0.25">
      <c r="A105" s="111" t="s">
        <v>0</v>
      </c>
      <c r="B105" s="110" t="s">
        <v>1</v>
      </c>
      <c r="C105" s="110"/>
      <c r="D105" s="110"/>
      <c r="E105" s="110" t="s">
        <v>2</v>
      </c>
      <c r="F105" s="110"/>
      <c r="G105" s="110"/>
      <c r="H105" s="110" t="s">
        <v>3</v>
      </c>
      <c r="I105" s="110"/>
      <c r="J105" s="110"/>
      <c r="K105" s="111" t="s">
        <v>4</v>
      </c>
    </row>
    <row r="106" spans="1:11" ht="25.5" customHeight="1" x14ac:dyDescent="0.25">
      <c r="A106" s="112"/>
      <c r="B106" s="109" t="s">
        <v>5</v>
      </c>
      <c r="C106" s="109"/>
      <c r="D106" s="109"/>
      <c r="E106" s="109" t="s">
        <v>6</v>
      </c>
      <c r="F106" s="109"/>
      <c r="G106" s="109"/>
      <c r="H106" s="109" t="s">
        <v>7</v>
      </c>
      <c r="I106" s="109"/>
      <c r="J106" s="109"/>
      <c r="K106" s="112"/>
    </row>
    <row r="107" spans="1:11" ht="25.5" customHeight="1" x14ac:dyDescent="0.25">
      <c r="A107" s="112"/>
      <c r="B107" s="31" t="s">
        <v>8</v>
      </c>
      <c r="C107" s="31" t="s">
        <v>67</v>
      </c>
      <c r="D107" s="31" t="s">
        <v>10</v>
      </c>
      <c r="E107" s="31" t="s">
        <v>8</v>
      </c>
      <c r="F107" s="31" t="s">
        <v>67</v>
      </c>
      <c r="G107" s="31" t="s">
        <v>10</v>
      </c>
      <c r="H107" s="31" t="s">
        <v>8</v>
      </c>
      <c r="I107" s="31" t="s">
        <v>67</v>
      </c>
      <c r="J107" s="31" t="s">
        <v>10</v>
      </c>
      <c r="K107" s="112"/>
    </row>
    <row r="108" spans="1:11" ht="25.5" customHeight="1" thickBot="1" x14ac:dyDescent="0.3">
      <c r="A108" s="113"/>
      <c r="B108" s="6" t="s">
        <v>11</v>
      </c>
      <c r="C108" s="6" t="s">
        <v>12</v>
      </c>
      <c r="D108" s="6" t="s">
        <v>7</v>
      </c>
      <c r="E108" s="6" t="s">
        <v>11</v>
      </c>
      <c r="F108" s="6" t="s">
        <v>12</v>
      </c>
      <c r="G108" s="6" t="s">
        <v>7</v>
      </c>
      <c r="H108" s="6" t="s">
        <v>11</v>
      </c>
      <c r="I108" s="6" t="s">
        <v>12</v>
      </c>
      <c r="J108" s="6" t="s">
        <v>7</v>
      </c>
      <c r="K108" s="113"/>
    </row>
    <row r="109" spans="1:11" ht="24.75" customHeight="1" x14ac:dyDescent="0.2">
      <c r="A109" s="13" t="s">
        <v>58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5" t="s">
        <v>59</v>
      </c>
    </row>
    <row r="110" spans="1:11" ht="36.75" customHeight="1" x14ac:dyDescent="0.2">
      <c r="A110" s="13" t="s">
        <v>453</v>
      </c>
      <c r="B110" s="14">
        <v>102</v>
      </c>
      <c r="C110" s="14">
        <v>25</v>
      </c>
      <c r="D110" s="14">
        <v>127</v>
      </c>
      <c r="E110" s="14">
        <v>0</v>
      </c>
      <c r="F110" s="14">
        <v>0</v>
      </c>
      <c r="G110" s="14">
        <v>0</v>
      </c>
      <c r="H110" s="14">
        <f>SUM(B110,E110)</f>
        <v>102</v>
      </c>
      <c r="I110" s="14">
        <f>SUM(C110,F110)</f>
        <v>25</v>
      </c>
      <c r="J110" s="14">
        <f>SUM(H110:I110)</f>
        <v>127</v>
      </c>
      <c r="K110" s="26" t="s">
        <v>141</v>
      </c>
    </row>
    <row r="111" spans="1:11" ht="24.75" customHeight="1" x14ac:dyDescent="0.2">
      <c r="A111" s="13" t="s">
        <v>36</v>
      </c>
      <c r="B111" s="14">
        <v>735</v>
      </c>
      <c r="C111" s="14">
        <v>281</v>
      </c>
      <c r="D111" s="14">
        <v>1016</v>
      </c>
      <c r="E111" s="14">
        <v>0</v>
      </c>
      <c r="F111" s="14">
        <v>0</v>
      </c>
      <c r="G111" s="14">
        <v>0</v>
      </c>
      <c r="H111" s="14">
        <f t="shared" ref="H111:I119" si="11">SUM(B111,E111)</f>
        <v>735</v>
      </c>
      <c r="I111" s="14">
        <f t="shared" si="11"/>
        <v>281</v>
      </c>
      <c r="J111" s="14">
        <f t="shared" ref="J111:J119" si="12">SUM(H111:I111)</f>
        <v>1016</v>
      </c>
      <c r="K111" s="15" t="s">
        <v>37</v>
      </c>
    </row>
    <row r="112" spans="1:11" ht="24.75" customHeight="1" x14ac:dyDescent="0.2">
      <c r="A112" s="13" t="s">
        <v>139</v>
      </c>
      <c r="B112" s="14">
        <v>530</v>
      </c>
      <c r="C112" s="14">
        <v>242</v>
      </c>
      <c r="D112" s="14">
        <v>772</v>
      </c>
      <c r="E112" s="14">
        <v>0</v>
      </c>
      <c r="F112" s="14">
        <v>0</v>
      </c>
      <c r="G112" s="14">
        <v>0</v>
      </c>
      <c r="H112" s="14">
        <f t="shared" si="11"/>
        <v>530</v>
      </c>
      <c r="I112" s="14">
        <f t="shared" si="11"/>
        <v>242</v>
      </c>
      <c r="J112" s="14">
        <f t="shared" si="12"/>
        <v>772</v>
      </c>
      <c r="K112" s="15" t="s">
        <v>138</v>
      </c>
    </row>
    <row r="113" spans="1:11" ht="24.75" customHeight="1" x14ac:dyDescent="0.2">
      <c r="A113" s="13" t="s">
        <v>137</v>
      </c>
      <c r="B113" s="14">
        <v>393</v>
      </c>
      <c r="C113" s="14">
        <v>190</v>
      </c>
      <c r="D113" s="14">
        <v>583</v>
      </c>
      <c r="E113" s="14">
        <v>0</v>
      </c>
      <c r="F113" s="14">
        <v>0</v>
      </c>
      <c r="G113" s="14">
        <v>0</v>
      </c>
      <c r="H113" s="14">
        <f t="shared" si="11"/>
        <v>393</v>
      </c>
      <c r="I113" s="14">
        <f t="shared" si="11"/>
        <v>190</v>
      </c>
      <c r="J113" s="14">
        <f t="shared" si="12"/>
        <v>583</v>
      </c>
      <c r="K113" s="15" t="s">
        <v>136</v>
      </c>
    </row>
    <row r="114" spans="1:11" ht="24.75" customHeight="1" x14ac:dyDescent="0.2">
      <c r="A114" s="13" t="s">
        <v>656</v>
      </c>
      <c r="B114" s="14">
        <v>0</v>
      </c>
      <c r="C114" s="14">
        <v>158</v>
      </c>
      <c r="D114" s="14">
        <v>158</v>
      </c>
      <c r="E114" s="14">
        <v>0</v>
      </c>
      <c r="F114" s="14">
        <v>0</v>
      </c>
      <c r="G114" s="14">
        <v>0</v>
      </c>
      <c r="H114" s="14">
        <f t="shared" si="11"/>
        <v>0</v>
      </c>
      <c r="I114" s="14">
        <f t="shared" si="11"/>
        <v>158</v>
      </c>
      <c r="J114" s="14">
        <f t="shared" si="12"/>
        <v>158</v>
      </c>
      <c r="K114" s="15" t="s">
        <v>132</v>
      </c>
    </row>
    <row r="115" spans="1:11" ht="24.75" customHeight="1" x14ac:dyDescent="0.2">
      <c r="A115" s="13" t="s">
        <v>108</v>
      </c>
      <c r="B115" s="14">
        <v>239</v>
      </c>
      <c r="C115" s="14">
        <v>20</v>
      </c>
      <c r="D115" s="14">
        <v>259</v>
      </c>
      <c r="E115" s="14">
        <v>1</v>
      </c>
      <c r="F115" s="14">
        <v>0</v>
      </c>
      <c r="G115" s="14">
        <v>1</v>
      </c>
      <c r="H115" s="14">
        <f t="shared" si="11"/>
        <v>240</v>
      </c>
      <c r="I115" s="14">
        <f t="shared" si="11"/>
        <v>20</v>
      </c>
      <c r="J115" s="14">
        <f t="shared" si="12"/>
        <v>260</v>
      </c>
      <c r="K115" s="15" t="s">
        <v>590</v>
      </c>
    </row>
    <row r="116" spans="1:11" ht="24.75" customHeight="1" x14ac:dyDescent="0.2">
      <c r="A116" s="13" t="s">
        <v>43</v>
      </c>
      <c r="B116" s="14">
        <v>327</v>
      </c>
      <c r="C116" s="14">
        <v>88</v>
      </c>
      <c r="D116" s="14">
        <v>415</v>
      </c>
      <c r="E116" s="14">
        <v>0</v>
      </c>
      <c r="F116" s="14">
        <v>0</v>
      </c>
      <c r="G116" s="14">
        <v>0</v>
      </c>
      <c r="H116" s="14">
        <f t="shared" si="11"/>
        <v>327</v>
      </c>
      <c r="I116" s="14">
        <f t="shared" si="11"/>
        <v>88</v>
      </c>
      <c r="J116" s="14">
        <f t="shared" si="12"/>
        <v>415</v>
      </c>
      <c r="K116" s="15" t="s">
        <v>152</v>
      </c>
    </row>
    <row r="117" spans="1:11" ht="24.75" customHeight="1" x14ac:dyDescent="0.2">
      <c r="A117" s="13" t="s">
        <v>497</v>
      </c>
      <c r="B117" s="14">
        <v>425</v>
      </c>
      <c r="C117" s="14">
        <v>75</v>
      </c>
      <c r="D117" s="14">
        <v>500</v>
      </c>
      <c r="E117" s="14">
        <v>1</v>
      </c>
      <c r="F117" s="14">
        <v>0</v>
      </c>
      <c r="G117" s="14">
        <v>1</v>
      </c>
      <c r="H117" s="14">
        <f t="shared" si="11"/>
        <v>426</v>
      </c>
      <c r="I117" s="14">
        <f t="shared" si="11"/>
        <v>75</v>
      </c>
      <c r="J117" s="14">
        <f t="shared" si="12"/>
        <v>501</v>
      </c>
      <c r="K117" s="15" t="s">
        <v>49</v>
      </c>
    </row>
    <row r="118" spans="1:11" ht="24.75" customHeight="1" x14ac:dyDescent="0.2">
      <c r="A118" s="13" t="s">
        <v>50</v>
      </c>
      <c r="B118" s="14">
        <v>55</v>
      </c>
      <c r="C118" s="14">
        <v>8</v>
      </c>
      <c r="D118" s="14">
        <v>63</v>
      </c>
      <c r="E118" s="14">
        <v>0</v>
      </c>
      <c r="F118" s="14">
        <v>0</v>
      </c>
      <c r="G118" s="14">
        <v>0</v>
      </c>
      <c r="H118" s="14">
        <f t="shared" si="11"/>
        <v>55</v>
      </c>
      <c r="I118" s="14">
        <f t="shared" si="11"/>
        <v>8</v>
      </c>
      <c r="J118" s="14">
        <f t="shared" si="12"/>
        <v>63</v>
      </c>
      <c r="K118" s="15" t="s">
        <v>641</v>
      </c>
    </row>
    <row r="119" spans="1:11" ht="24.75" customHeight="1" x14ac:dyDescent="0.2">
      <c r="A119" s="13" t="s">
        <v>299</v>
      </c>
      <c r="B119" s="14">
        <v>116</v>
      </c>
      <c r="C119" s="14">
        <v>35</v>
      </c>
      <c r="D119" s="14">
        <v>151</v>
      </c>
      <c r="E119" s="14">
        <v>0</v>
      </c>
      <c r="F119" s="14">
        <v>0</v>
      </c>
      <c r="G119" s="14">
        <v>0</v>
      </c>
      <c r="H119" s="14">
        <f t="shared" si="11"/>
        <v>116</v>
      </c>
      <c r="I119" s="14">
        <f t="shared" si="11"/>
        <v>35</v>
      </c>
      <c r="J119" s="14">
        <f t="shared" si="12"/>
        <v>151</v>
      </c>
      <c r="K119" s="15" t="s">
        <v>55</v>
      </c>
    </row>
    <row r="120" spans="1:11" ht="24.75" customHeight="1" thickBot="1" x14ac:dyDescent="0.25">
      <c r="A120" s="16" t="s">
        <v>61</v>
      </c>
      <c r="B120" s="17">
        <f>SUM(B110:B119)</f>
        <v>2922</v>
      </c>
      <c r="C120" s="17">
        <f t="shared" ref="C120:J120" si="13">SUM(C110:C119)</f>
        <v>1122</v>
      </c>
      <c r="D120" s="17">
        <f t="shared" si="13"/>
        <v>4044</v>
      </c>
      <c r="E120" s="17">
        <f t="shared" si="13"/>
        <v>2</v>
      </c>
      <c r="F120" s="17">
        <f t="shared" si="13"/>
        <v>0</v>
      </c>
      <c r="G120" s="17">
        <f t="shared" si="13"/>
        <v>2</v>
      </c>
      <c r="H120" s="17">
        <f t="shared" si="13"/>
        <v>2924</v>
      </c>
      <c r="I120" s="17">
        <f t="shared" si="13"/>
        <v>1122</v>
      </c>
      <c r="J120" s="17">
        <f t="shared" si="13"/>
        <v>4046</v>
      </c>
      <c r="K120" s="18" t="s">
        <v>62</v>
      </c>
    </row>
    <row r="121" spans="1:11" ht="24.75" customHeight="1" thickBot="1" x14ac:dyDescent="0.25">
      <c r="A121" s="19" t="s">
        <v>151</v>
      </c>
      <c r="B121" s="20">
        <f t="shared" ref="B121:J121" si="14">SUM(B120,B100)</f>
        <v>9534</v>
      </c>
      <c r="C121" s="20">
        <f t="shared" si="14"/>
        <v>6493</v>
      </c>
      <c r="D121" s="20">
        <f t="shared" si="14"/>
        <v>16027</v>
      </c>
      <c r="E121" s="20">
        <f t="shared" si="14"/>
        <v>3</v>
      </c>
      <c r="F121" s="20">
        <f t="shared" si="14"/>
        <v>1</v>
      </c>
      <c r="G121" s="20">
        <f t="shared" si="14"/>
        <v>4</v>
      </c>
      <c r="H121" s="20">
        <f t="shared" si="14"/>
        <v>9537</v>
      </c>
      <c r="I121" s="20">
        <f t="shared" si="14"/>
        <v>6494</v>
      </c>
      <c r="J121" s="20">
        <f t="shared" si="14"/>
        <v>16031</v>
      </c>
      <c r="K121" s="21" t="s">
        <v>63</v>
      </c>
    </row>
    <row r="122" spans="1:11" ht="15" thickTop="1" x14ac:dyDescent="0.2"/>
    <row r="140" spans="1:11" x14ac:dyDescent="0.2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</row>
    <row r="141" spans="1:11" x14ac:dyDescent="0.2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</row>
    <row r="142" spans="1:11" x14ac:dyDescent="0.2">
      <c r="A142" s="122"/>
      <c r="K142" s="122"/>
    </row>
    <row r="143" spans="1:11" x14ac:dyDescent="0.2">
      <c r="A143" s="122"/>
      <c r="K143" s="122"/>
    </row>
  </sheetData>
  <mergeCells count="45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K39:K42"/>
    <mergeCell ref="B40:D40"/>
    <mergeCell ref="E40:G40"/>
    <mergeCell ref="H40:J40"/>
    <mergeCell ref="A71:K71"/>
    <mergeCell ref="A31:J31"/>
    <mergeCell ref="A39:A42"/>
    <mergeCell ref="B39:D39"/>
    <mergeCell ref="E39:G39"/>
    <mergeCell ref="H39:J39"/>
    <mergeCell ref="A72:K72"/>
    <mergeCell ref="A74:A77"/>
    <mergeCell ref="B74:D74"/>
    <mergeCell ref="E74:G74"/>
    <mergeCell ref="H74:J74"/>
    <mergeCell ref="K74:K77"/>
    <mergeCell ref="B75:D75"/>
    <mergeCell ref="E75:G75"/>
    <mergeCell ref="H75:J75"/>
    <mergeCell ref="A140:A143"/>
    <mergeCell ref="B140:D140"/>
    <mergeCell ref="E140:G140"/>
    <mergeCell ref="H140:J140"/>
    <mergeCell ref="K105:K108"/>
    <mergeCell ref="B106:D106"/>
    <mergeCell ref="E106:G106"/>
    <mergeCell ref="H106:J106"/>
    <mergeCell ref="K140:K143"/>
    <mergeCell ref="B141:D141"/>
    <mergeCell ref="E141:G141"/>
    <mergeCell ref="H141:J141"/>
    <mergeCell ref="H105:J105"/>
    <mergeCell ref="A105:A108"/>
    <mergeCell ref="B105:D105"/>
    <mergeCell ref="E105:G10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79"/>
  <sheetViews>
    <sheetView rightToLeft="1" view="pageBreakPreview" topLeftCell="A55" zoomScale="80" zoomScaleSheetLayoutView="80" workbookViewId="0">
      <selection activeCell="A152" sqref="A152"/>
    </sheetView>
  </sheetViews>
  <sheetFormatPr defaultRowHeight="14.25" x14ac:dyDescent="0.2"/>
  <cols>
    <col min="1" max="1" width="23.375" customWidth="1"/>
    <col min="2" max="10" width="10.125" customWidth="1"/>
    <col min="11" max="11" width="29.125" customWidth="1"/>
  </cols>
  <sheetData>
    <row r="1" spans="1:11" ht="24" customHeight="1" x14ac:dyDescent="0.2">
      <c r="A1" s="118" t="s">
        <v>661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9" customHeight="1" x14ac:dyDescent="0.25">
      <c r="A2" s="114" t="s">
        <v>662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.75" customHeight="1" thickBot="1" x14ac:dyDescent="0.3">
      <c r="A3" s="4" t="s">
        <v>1772</v>
      </c>
      <c r="B3" s="4"/>
      <c r="K3" s="36" t="s">
        <v>1773</v>
      </c>
    </row>
    <row r="4" spans="1:11" ht="16.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8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7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5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5.5" customHeight="1" x14ac:dyDescent="0.2">
      <c r="A9" s="13" t="s">
        <v>64</v>
      </c>
      <c r="B9" s="14">
        <v>47</v>
      </c>
      <c r="C9" s="14">
        <v>41</v>
      </c>
      <c r="D9" s="14">
        <v>88</v>
      </c>
      <c r="E9" s="14">
        <v>0</v>
      </c>
      <c r="F9" s="14">
        <v>0</v>
      </c>
      <c r="G9" s="14">
        <v>0</v>
      </c>
      <c r="H9" s="14">
        <f>SUM(B9,E9)</f>
        <v>47</v>
      </c>
      <c r="I9" s="14">
        <f>SUM(C9,F9)</f>
        <v>41</v>
      </c>
      <c r="J9" s="14">
        <f>SUM(D9,G9)</f>
        <v>88</v>
      </c>
      <c r="K9" s="15" t="s">
        <v>25</v>
      </c>
    </row>
    <row r="10" spans="1:11" ht="25.5" customHeight="1" x14ac:dyDescent="0.2">
      <c r="A10" s="13" t="s">
        <v>663</v>
      </c>
      <c r="B10" s="14">
        <v>62</v>
      </c>
      <c r="C10" s="14">
        <v>58</v>
      </c>
      <c r="D10" s="14">
        <v>120</v>
      </c>
      <c r="E10" s="14">
        <v>0</v>
      </c>
      <c r="F10" s="14">
        <v>0</v>
      </c>
      <c r="G10" s="14">
        <v>0</v>
      </c>
      <c r="H10" s="14">
        <f t="shared" ref="H10:J15" si="0">SUM(B10,E10)</f>
        <v>62</v>
      </c>
      <c r="I10" s="14">
        <f t="shared" si="0"/>
        <v>58</v>
      </c>
      <c r="J10" s="14">
        <f t="shared" si="0"/>
        <v>120</v>
      </c>
      <c r="K10" s="15" t="s">
        <v>445</v>
      </c>
    </row>
    <row r="11" spans="1:11" ht="25.5" customHeight="1" x14ac:dyDescent="0.2">
      <c r="A11" s="13" t="s">
        <v>375</v>
      </c>
      <c r="B11" s="14">
        <v>599</v>
      </c>
      <c r="C11" s="14">
        <v>417</v>
      </c>
      <c r="D11" s="14">
        <v>1016</v>
      </c>
      <c r="E11" s="14">
        <v>0</v>
      </c>
      <c r="F11" s="14">
        <v>0</v>
      </c>
      <c r="G11" s="14">
        <v>0</v>
      </c>
      <c r="H11" s="14">
        <f t="shared" si="0"/>
        <v>599</v>
      </c>
      <c r="I11" s="14">
        <f t="shared" si="0"/>
        <v>417</v>
      </c>
      <c r="J11" s="14">
        <f t="shared" si="0"/>
        <v>1016</v>
      </c>
      <c r="K11" s="15" t="s">
        <v>664</v>
      </c>
    </row>
    <row r="12" spans="1:11" ht="25.5" customHeight="1" x14ac:dyDescent="0.2">
      <c r="A12" s="13" t="s">
        <v>108</v>
      </c>
      <c r="B12" s="14">
        <v>46</v>
      </c>
      <c r="C12" s="14">
        <v>0</v>
      </c>
      <c r="D12" s="14">
        <v>46</v>
      </c>
      <c r="E12" s="14">
        <v>0</v>
      </c>
      <c r="F12" s="14">
        <v>0</v>
      </c>
      <c r="G12" s="14">
        <v>0</v>
      </c>
      <c r="H12" s="14">
        <f t="shared" si="0"/>
        <v>46</v>
      </c>
      <c r="I12" s="14">
        <f t="shared" si="0"/>
        <v>0</v>
      </c>
      <c r="J12" s="14">
        <f t="shared" si="0"/>
        <v>46</v>
      </c>
      <c r="K12" s="15" t="s">
        <v>278</v>
      </c>
    </row>
    <row r="13" spans="1:11" ht="25.5" customHeight="1" x14ac:dyDescent="0.2">
      <c r="A13" s="13" t="s">
        <v>665</v>
      </c>
      <c r="B13" s="14">
        <v>87</v>
      </c>
      <c r="C13" s="14">
        <v>45</v>
      </c>
      <c r="D13" s="14">
        <v>132</v>
      </c>
      <c r="E13" s="14">
        <v>0</v>
      </c>
      <c r="F13" s="14">
        <v>0</v>
      </c>
      <c r="G13" s="14">
        <v>0</v>
      </c>
      <c r="H13" s="14">
        <f t="shared" si="0"/>
        <v>87</v>
      </c>
      <c r="I13" s="14">
        <f t="shared" si="0"/>
        <v>45</v>
      </c>
      <c r="J13" s="14">
        <f t="shared" si="0"/>
        <v>132</v>
      </c>
      <c r="K13" s="15" t="s">
        <v>666</v>
      </c>
    </row>
    <row r="14" spans="1:11" ht="25.5" customHeight="1" x14ac:dyDescent="0.2">
      <c r="A14" s="13" t="s">
        <v>299</v>
      </c>
      <c r="B14" s="14">
        <v>127</v>
      </c>
      <c r="C14" s="14">
        <v>90</v>
      </c>
      <c r="D14" s="14">
        <v>217</v>
      </c>
      <c r="E14" s="14">
        <v>0</v>
      </c>
      <c r="F14" s="14">
        <v>0</v>
      </c>
      <c r="G14" s="14">
        <v>0</v>
      </c>
      <c r="H14" s="14">
        <f t="shared" si="0"/>
        <v>127</v>
      </c>
      <c r="I14" s="14">
        <f t="shared" si="0"/>
        <v>90</v>
      </c>
      <c r="J14" s="14">
        <f t="shared" si="0"/>
        <v>217</v>
      </c>
      <c r="K14" s="15" t="s">
        <v>55</v>
      </c>
    </row>
    <row r="15" spans="1:11" ht="25.5" customHeight="1" x14ac:dyDescent="0.2">
      <c r="A15" s="13" t="s">
        <v>647</v>
      </c>
      <c r="B15" s="14">
        <f>SUM(B9:B14)</f>
        <v>968</v>
      </c>
      <c r="C15" s="14">
        <f t="shared" ref="C15:I15" si="1">SUM(C9:C14)</f>
        <v>651</v>
      </c>
      <c r="D15" s="14">
        <f t="shared" ref="D15" si="2">SUM(B15:C15)</f>
        <v>1619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968</v>
      </c>
      <c r="I15" s="14">
        <f t="shared" si="1"/>
        <v>651</v>
      </c>
      <c r="J15" s="14">
        <f t="shared" si="0"/>
        <v>1619</v>
      </c>
      <c r="K15" s="15" t="s">
        <v>57</v>
      </c>
    </row>
    <row r="16" spans="1:11" ht="25.5" customHeight="1" x14ac:dyDescent="0.2">
      <c r="A16" s="13" t="s">
        <v>58</v>
      </c>
      <c r="B16" s="14"/>
      <c r="C16" s="14"/>
      <c r="D16" s="14"/>
      <c r="E16" s="14"/>
      <c r="F16" s="14"/>
      <c r="G16" s="14"/>
      <c r="H16" s="14"/>
      <c r="I16" s="14"/>
      <c r="J16" s="14"/>
      <c r="K16" s="15" t="s">
        <v>59</v>
      </c>
    </row>
    <row r="17" spans="1:11" ht="25.5" customHeight="1" x14ac:dyDescent="0.2">
      <c r="A17" s="13" t="s">
        <v>663</v>
      </c>
      <c r="B17" s="14">
        <v>71</v>
      </c>
      <c r="C17" s="14">
        <v>59</v>
      </c>
      <c r="D17" s="14">
        <v>130</v>
      </c>
      <c r="E17" s="14">
        <v>0</v>
      </c>
      <c r="F17" s="14">
        <v>0</v>
      </c>
      <c r="G17" s="14">
        <v>0</v>
      </c>
      <c r="H17" s="14">
        <f>SUM(E17,B17)</f>
        <v>71</v>
      </c>
      <c r="I17" s="14">
        <f t="shared" ref="I17:J21" si="3">SUM(F17,C17)</f>
        <v>59</v>
      </c>
      <c r="J17" s="14">
        <f t="shared" si="3"/>
        <v>130</v>
      </c>
      <c r="K17" s="15" t="s">
        <v>445</v>
      </c>
    </row>
    <row r="18" spans="1:11" ht="25.5" customHeight="1" x14ac:dyDescent="0.2">
      <c r="A18" s="13" t="s">
        <v>375</v>
      </c>
      <c r="B18" s="14">
        <v>85</v>
      </c>
      <c r="C18" s="14">
        <v>62</v>
      </c>
      <c r="D18" s="14">
        <v>147</v>
      </c>
      <c r="E18" s="14">
        <v>0</v>
      </c>
      <c r="F18" s="14">
        <v>0</v>
      </c>
      <c r="G18" s="14">
        <v>0</v>
      </c>
      <c r="H18" s="14">
        <f t="shared" ref="H18:H21" si="4">SUM(E18,B18)</f>
        <v>85</v>
      </c>
      <c r="I18" s="14">
        <f t="shared" si="3"/>
        <v>62</v>
      </c>
      <c r="J18" s="14">
        <f t="shared" si="3"/>
        <v>147</v>
      </c>
      <c r="K18" s="15" t="s">
        <v>664</v>
      </c>
    </row>
    <row r="19" spans="1:11" ht="25.5" customHeight="1" x14ac:dyDescent="0.2">
      <c r="A19" s="13" t="s">
        <v>108</v>
      </c>
      <c r="B19" s="14">
        <v>18</v>
      </c>
      <c r="C19" s="14">
        <v>0</v>
      </c>
      <c r="D19" s="14">
        <v>18</v>
      </c>
      <c r="E19" s="14">
        <v>0</v>
      </c>
      <c r="F19" s="14">
        <v>0</v>
      </c>
      <c r="G19" s="14">
        <v>0</v>
      </c>
      <c r="H19" s="14">
        <f t="shared" si="4"/>
        <v>18</v>
      </c>
      <c r="I19" s="14">
        <f t="shared" si="3"/>
        <v>0</v>
      </c>
      <c r="J19" s="14">
        <f t="shared" si="3"/>
        <v>18</v>
      </c>
      <c r="K19" s="15" t="s">
        <v>117</v>
      </c>
    </row>
    <row r="20" spans="1:11" ht="25.5" customHeight="1" x14ac:dyDescent="0.2">
      <c r="A20" s="13" t="s">
        <v>665</v>
      </c>
      <c r="B20" s="14">
        <v>9</v>
      </c>
      <c r="C20" s="14">
        <v>3</v>
      </c>
      <c r="D20" s="14">
        <v>12</v>
      </c>
      <c r="E20" s="14">
        <v>0</v>
      </c>
      <c r="F20" s="14">
        <v>0</v>
      </c>
      <c r="G20" s="14">
        <v>0</v>
      </c>
      <c r="H20" s="14">
        <v>9</v>
      </c>
      <c r="I20" s="14">
        <v>3</v>
      </c>
      <c r="J20" s="14">
        <v>12</v>
      </c>
      <c r="K20" s="15" t="s">
        <v>666</v>
      </c>
    </row>
    <row r="21" spans="1:11" ht="25.5" customHeight="1" x14ac:dyDescent="0.2">
      <c r="A21" s="13" t="s">
        <v>299</v>
      </c>
      <c r="B21" s="14">
        <v>29</v>
      </c>
      <c r="C21" s="14">
        <v>13</v>
      </c>
      <c r="D21" s="14">
        <v>42</v>
      </c>
      <c r="E21" s="14">
        <v>0</v>
      </c>
      <c r="F21" s="14">
        <v>0</v>
      </c>
      <c r="G21" s="14">
        <v>0</v>
      </c>
      <c r="H21" s="14">
        <f t="shared" si="4"/>
        <v>29</v>
      </c>
      <c r="I21" s="14">
        <f t="shared" si="3"/>
        <v>13</v>
      </c>
      <c r="J21" s="14">
        <f t="shared" si="3"/>
        <v>42</v>
      </c>
      <c r="K21" s="15" t="s">
        <v>55</v>
      </c>
    </row>
    <row r="22" spans="1:11" ht="25.5" customHeight="1" thickBot="1" x14ac:dyDescent="0.25">
      <c r="A22" s="13" t="s">
        <v>61</v>
      </c>
      <c r="B22" s="14">
        <f>SUM(B17:B21)</f>
        <v>212</v>
      </c>
      <c r="C22" s="14">
        <f t="shared" ref="C22:J22" si="5">SUM(C17:C21)</f>
        <v>137</v>
      </c>
      <c r="D22" s="14">
        <f t="shared" si="5"/>
        <v>349</v>
      </c>
      <c r="E22" s="14">
        <f t="shared" si="5"/>
        <v>0</v>
      </c>
      <c r="F22" s="14">
        <f t="shared" si="5"/>
        <v>0</v>
      </c>
      <c r="G22" s="14">
        <f t="shared" si="5"/>
        <v>0</v>
      </c>
      <c r="H22" s="14">
        <f t="shared" si="5"/>
        <v>212</v>
      </c>
      <c r="I22" s="14">
        <f t="shared" si="5"/>
        <v>137</v>
      </c>
      <c r="J22" s="14">
        <f t="shared" si="5"/>
        <v>349</v>
      </c>
      <c r="K22" s="15" t="s">
        <v>62</v>
      </c>
    </row>
    <row r="23" spans="1:11" ht="25.5" customHeight="1" thickBot="1" x14ac:dyDescent="0.25">
      <c r="A23" s="19" t="s">
        <v>151</v>
      </c>
      <c r="B23" s="20">
        <f t="shared" ref="B23:J23" si="6">SUM(B22,B15)</f>
        <v>1180</v>
      </c>
      <c r="C23" s="20">
        <f t="shared" si="6"/>
        <v>788</v>
      </c>
      <c r="D23" s="20">
        <f t="shared" si="6"/>
        <v>1968</v>
      </c>
      <c r="E23" s="20">
        <f t="shared" si="6"/>
        <v>0</v>
      </c>
      <c r="F23" s="20">
        <f t="shared" si="6"/>
        <v>0</v>
      </c>
      <c r="G23" s="20">
        <f t="shared" si="6"/>
        <v>0</v>
      </c>
      <c r="H23" s="20">
        <f t="shared" si="6"/>
        <v>1180</v>
      </c>
      <c r="I23" s="20">
        <f t="shared" si="6"/>
        <v>788</v>
      </c>
      <c r="J23" s="20">
        <f t="shared" si="6"/>
        <v>1968</v>
      </c>
      <c r="K23" s="21" t="s">
        <v>63</v>
      </c>
    </row>
    <row r="24" spans="1:11" ht="25.5" customHeight="1" thickTop="1" x14ac:dyDescent="0.2"/>
    <row r="25" spans="1:11" s="92" customFormat="1" ht="25.5" customHeight="1" x14ac:dyDescent="0.2"/>
    <row r="26" spans="1:11" s="92" customFormat="1" ht="25.5" customHeight="1" x14ac:dyDescent="0.2"/>
    <row r="27" spans="1:11" s="92" customFormat="1" ht="25.5" customHeight="1" x14ac:dyDescent="0.2"/>
    <row r="28" spans="1:11" s="92" customFormat="1" ht="25.5" customHeight="1" x14ac:dyDescent="0.2"/>
    <row r="29" spans="1:11" s="92" customFormat="1" ht="25.5" customHeight="1" x14ac:dyDescent="0.2"/>
    <row r="30" spans="1:11" s="92" customFormat="1" ht="25.5" customHeight="1" x14ac:dyDescent="0.2"/>
    <row r="31" spans="1:11" s="92" customFormat="1" ht="25.5" customHeight="1" x14ac:dyDescent="0.2"/>
    <row r="32" spans="1:11" s="92" customFormat="1" ht="25.5" customHeight="1" x14ac:dyDescent="0.2"/>
    <row r="33" spans="1:11" s="92" customFormat="1" ht="25.5" customHeight="1" x14ac:dyDescent="0.2"/>
    <row r="34" spans="1:11" ht="25.5" customHeight="1" x14ac:dyDescent="0.2"/>
    <row r="35" spans="1:11" ht="18" customHeight="1" x14ac:dyDescent="0.2"/>
    <row r="36" spans="1:11" ht="27.75" customHeight="1" x14ac:dyDescent="0.2">
      <c r="A36" s="118" t="s">
        <v>667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t="34.5" customHeight="1" x14ac:dyDescent="0.25">
      <c r="A37" s="114" t="s">
        <v>668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6.5" thickBot="1" x14ac:dyDescent="0.3">
      <c r="A38" s="4" t="s">
        <v>1627</v>
      </c>
      <c r="B38" s="4"/>
      <c r="K38" s="36" t="s">
        <v>1628</v>
      </c>
    </row>
    <row r="39" spans="1:11" ht="20.25" customHeight="1" thickTop="1" x14ac:dyDescent="0.25">
      <c r="A39" s="111" t="s">
        <v>0</v>
      </c>
      <c r="B39" s="110" t="s">
        <v>1</v>
      </c>
      <c r="C39" s="110"/>
      <c r="D39" s="110"/>
      <c r="E39" s="110" t="s">
        <v>2</v>
      </c>
      <c r="F39" s="110"/>
      <c r="G39" s="110"/>
      <c r="H39" s="110" t="s">
        <v>3</v>
      </c>
      <c r="I39" s="110"/>
      <c r="J39" s="110"/>
      <c r="K39" s="111" t="s">
        <v>4</v>
      </c>
    </row>
    <row r="40" spans="1:11" ht="20.25" customHeight="1" x14ac:dyDescent="0.25">
      <c r="A40" s="112"/>
      <c r="B40" s="109" t="s">
        <v>5</v>
      </c>
      <c r="C40" s="109"/>
      <c r="D40" s="109"/>
      <c r="E40" s="109" t="s">
        <v>6</v>
      </c>
      <c r="F40" s="109"/>
      <c r="G40" s="109"/>
      <c r="H40" s="109" t="s">
        <v>7</v>
      </c>
      <c r="I40" s="109"/>
      <c r="J40" s="109"/>
      <c r="K40" s="112"/>
    </row>
    <row r="41" spans="1:11" ht="20.25" customHeight="1" x14ac:dyDescent="0.25">
      <c r="A41" s="112"/>
      <c r="B41" s="31" t="s">
        <v>8</v>
      </c>
      <c r="C41" s="31" t="s">
        <v>67</v>
      </c>
      <c r="D41" s="31" t="s">
        <v>10</v>
      </c>
      <c r="E41" s="31" t="s">
        <v>8</v>
      </c>
      <c r="F41" s="31" t="s">
        <v>67</v>
      </c>
      <c r="G41" s="31" t="s">
        <v>10</v>
      </c>
      <c r="H41" s="31" t="s">
        <v>8</v>
      </c>
      <c r="I41" s="31" t="s">
        <v>67</v>
      </c>
      <c r="J41" s="31" t="s">
        <v>10</v>
      </c>
      <c r="K41" s="112"/>
    </row>
    <row r="42" spans="1:11" ht="20.25" customHeight="1" thickBot="1" x14ac:dyDescent="0.3">
      <c r="A42" s="113"/>
      <c r="B42" s="6" t="s">
        <v>11</v>
      </c>
      <c r="C42" s="6" t="s">
        <v>12</v>
      </c>
      <c r="D42" s="6" t="s">
        <v>7</v>
      </c>
      <c r="E42" s="6" t="s">
        <v>11</v>
      </c>
      <c r="F42" s="6" t="s">
        <v>12</v>
      </c>
      <c r="G42" s="6" t="s">
        <v>7</v>
      </c>
      <c r="H42" s="6" t="s">
        <v>11</v>
      </c>
      <c r="I42" s="6" t="s">
        <v>12</v>
      </c>
      <c r="J42" s="6" t="s">
        <v>7</v>
      </c>
      <c r="K42" s="113"/>
    </row>
    <row r="43" spans="1:11" ht="25.5" customHeight="1" x14ac:dyDescent="0.2">
      <c r="A43" s="13" t="s">
        <v>13</v>
      </c>
      <c r="B43" s="14"/>
      <c r="C43" s="14"/>
      <c r="D43" s="14"/>
      <c r="E43" s="14"/>
      <c r="F43" s="14"/>
      <c r="G43" s="14"/>
      <c r="H43" s="14"/>
      <c r="I43" s="14"/>
      <c r="J43" s="14"/>
      <c r="K43" s="15" t="s">
        <v>14</v>
      </c>
    </row>
    <row r="44" spans="1:11" ht="25.5" customHeight="1" x14ac:dyDescent="0.2">
      <c r="A44" s="13" t="s">
        <v>64</v>
      </c>
      <c r="B44" s="14">
        <v>135</v>
      </c>
      <c r="C44" s="14">
        <v>136</v>
      </c>
      <c r="D44" s="14">
        <v>271</v>
      </c>
      <c r="E44" s="14">
        <v>0</v>
      </c>
      <c r="F44" s="14">
        <v>0</v>
      </c>
      <c r="G44" s="14">
        <v>0</v>
      </c>
      <c r="H44" s="14">
        <f>SUM(B44,E44)</f>
        <v>135</v>
      </c>
      <c r="I44" s="14">
        <f t="shared" ref="I44:J49" si="7">SUM(C44,F44)</f>
        <v>136</v>
      </c>
      <c r="J44" s="14">
        <f t="shared" si="7"/>
        <v>271</v>
      </c>
      <c r="K44" s="15" t="s">
        <v>25</v>
      </c>
    </row>
    <row r="45" spans="1:11" ht="25.5" customHeight="1" x14ac:dyDescent="0.2">
      <c r="A45" s="13" t="s">
        <v>663</v>
      </c>
      <c r="B45" s="14">
        <v>142</v>
      </c>
      <c r="C45" s="14">
        <v>182</v>
      </c>
      <c r="D45" s="14">
        <v>324</v>
      </c>
      <c r="E45" s="14">
        <v>0</v>
      </c>
      <c r="F45" s="14">
        <v>0</v>
      </c>
      <c r="G45" s="14">
        <v>0</v>
      </c>
      <c r="H45" s="14">
        <f t="shared" ref="H45:H49" si="8">SUM(B45,E45)</f>
        <v>142</v>
      </c>
      <c r="I45" s="14">
        <f t="shared" si="7"/>
        <v>182</v>
      </c>
      <c r="J45" s="14">
        <f t="shared" si="7"/>
        <v>324</v>
      </c>
      <c r="K45" s="15" t="s">
        <v>445</v>
      </c>
    </row>
    <row r="46" spans="1:11" ht="25.5" customHeight="1" x14ac:dyDescent="0.2">
      <c r="A46" s="13" t="s">
        <v>375</v>
      </c>
      <c r="B46" s="14">
        <v>1174</v>
      </c>
      <c r="C46" s="14">
        <v>1173</v>
      </c>
      <c r="D46" s="14">
        <v>2347</v>
      </c>
      <c r="E46" s="14">
        <v>0</v>
      </c>
      <c r="F46" s="14">
        <v>1</v>
      </c>
      <c r="G46" s="14">
        <v>1</v>
      </c>
      <c r="H46" s="14">
        <f t="shared" si="8"/>
        <v>1174</v>
      </c>
      <c r="I46" s="14">
        <f t="shared" si="7"/>
        <v>1174</v>
      </c>
      <c r="J46" s="14">
        <f t="shared" si="7"/>
        <v>2348</v>
      </c>
      <c r="K46" s="15" t="s">
        <v>664</v>
      </c>
    </row>
    <row r="47" spans="1:11" ht="25.5" customHeight="1" x14ac:dyDescent="0.2">
      <c r="A47" s="13" t="s">
        <v>108</v>
      </c>
      <c r="B47" s="14">
        <v>100</v>
      </c>
      <c r="C47" s="14">
        <v>0</v>
      </c>
      <c r="D47" s="14">
        <v>100</v>
      </c>
      <c r="E47" s="14">
        <v>0</v>
      </c>
      <c r="F47" s="14">
        <v>0</v>
      </c>
      <c r="G47" s="14">
        <v>0</v>
      </c>
      <c r="H47" s="14">
        <f t="shared" si="8"/>
        <v>100</v>
      </c>
      <c r="I47" s="14">
        <f t="shared" si="7"/>
        <v>0</v>
      </c>
      <c r="J47" s="14">
        <f t="shared" si="7"/>
        <v>100</v>
      </c>
      <c r="K47" s="15" t="s">
        <v>278</v>
      </c>
    </row>
    <row r="48" spans="1:11" ht="25.5" customHeight="1" x14ac:dyDescent="0.2">
      <c r="A48" s="13" t="s">
        <v>665</v>
      </c>
      <c r="B48" s="14">
        <v>344</v>
      </c>
      <c r="C48" s="14">
        <v>116</v>
      </c>
      <c r="D48" s="14">
        <v>460</v>
      </c>
      <c r="E48" s="14">
        <v>0</v>
      </c>
      <c r="F48" s="14">
        <v>0</v>
      </c>
      <c r="G48" s="14">
        <v>0</v>
      </c>
      <c r="H48" s="14">
        <f t="shared" si="8"/>
        <v>344</v>
      </c>
      <c r="I48" s="14">
        <f t="shared" si="7"/>
        <v>116</v>
      </c>
      <c r="J48" s="14">
        <f t="shared" si="7"/>
        <v>460</v>
      </c>
      <c r="K48" s="15" t="s">
        <v>666</v>
      </c>
    </row>
    <row r="49" spans="1:11" ht="25.5" customHeight="1" x14ac:dyDescent="0.2">
      <c r="A49" s="13" t="s">
        <v>299</v>
      </c>
      <c r="B49" s="14">
        <v>204</v>
      </c>
      <c r="C49" s="14">
        <v>162</v>
      </c>
      <c r="D49" s="14">
        <v>366</v>
      </c>
      <c r="E49" s="14">
        <v>0</v>
      </c>
      <c r="F49" s="14">
        <v>1</v>
      </c>
      <c r="G49" s="14">
        <v>1</v>
      </c>
      <c r="H49" s="14">
        <f t="shared" si="8"/>
        <v>204</v>
      </c>
      <c r="I49" s="14">
        <f t="shared" si="7"/>
        <v>163</v>
      </c>
      <c r="J49" s="14">
        <f t="shared" si="7"/>
        <v>367</v>
      </c>
      <c r="K49" s="15" t="s">
        <v>55</v>
      </c>
    </row>
    <row r="50" spans="1:11" ht="25.5" customHeight="1" x14ac:dyDescent="0.2">
      <c r="A50" s="13" t="s">
        <v>647</v>
      </c>
      <c r="B50" s="14">
        <f>SUM(B44:B49)</f>
        <v>2099</v>
      </c>
      <c r="C50" s="14">
        <f t="shared" ref="C50" si="9">SUM(C44:C49)</f>
        <v>1769</v>
      </c>
      <c r="D50" s="14">
        <f t="shared" ref="D50" si="10">SUM(B50:C50)</f>
        <v>3868</v>
      </c>
      <c r="E50" s="14">
        <f>SUM(E44:E49)</f>
        <v>0</v>
      </c>
      <c r="F50" s="14">
        <f t="shared" ref="F50:J50" si="11">SUM(F44:F49)</f>
        <v>2</v>
      </c>
      <c r="G50" s="14">
        <f t="shared" si="11"/>
        <v>2</v>
      </c>
      <c r="H50" s="14">
        <f t="shared" si="11"/>
        <v>2099</v>
      </c>
      <c r="I50" s="14">
        <f t="shared" si="11"/>
        <v>1771</v>
      </c>
      <c r="J50" s="14">
        <f t="shared" si="11"/>
        <v>3870</v>
      </c>
      <c r="K50" s="15" t="s">
        <v>57</v>
      </c>
    </row>
    <row r="51" spans="1:11" ht="25.5" customHeight="1" x14ac:dyDescent="0.2">
      <c r="A51" s="13" t="s">
        <v>669</v>
      </c>
      <c r="B51" s="14"/>
      <c r="C51" s="14"/>
      <c r="D51" s="14"/>
      <c r="E51" s="14"/>
      <c r="F51" s="14"/>
      <c r="G51" s="14"/>
      <c r="H51" s="14"/>
      <c r="I51" s="14"/>
      <c r="J51" s="14"/>
      <c r="K51" s="15" t="s">
        <v>59</v>
      </c>
    </row>
    <row r="52" spans="1:11" ht="25.5" customHeight="1" x14ac:dyDescent="0.2">
      <c r="A52" s="13" t="s">
        <v>663</v>
      </c>
      <c r="B52" s="14">
        <v>286</v>
      </c>
      <c r="C52" s="14">
        <v>191</v>
      </c>
      <c r="D52" s="14">
        <v>477</v>
      </c>
      <c r="E52" s="14">
        <v>0</v>
      </c>
      <c r="F52" s="14">
        <v>0</v>
      </c>
      <c r="G52" s="14">
        <v>0</v>
      </c>
      <c r="H52" s="14">
        <f>SUM(E52,B52)</f>
        <v>286</v>
      </c>
      <c r="I52" s="14">
        <f t="shared" ref="I52:J56" si="12">SUM(F52,C52)</f>
        <v>191</v>
      </c>
      <c r="J52" s="14">
        <f t="shared" si="12"/>
        <v>477</v>
      </c>
      <c r="K52" s="15" t="s">
        <v>445</v>
      </c>
    </row>
    <row r="53" spans="1:11" ht="25.5" customHeight="1" x14ac:dyDescent="0.2">
      <c r="A53" s="13" t="s">
        <v>375</v>
      </c>
      <c r="B53" s="14">
        <v>338</v>
      </c>
      <c r="C53" s="14">
        <v>251</v>
      </c>
      <c r="D53" s="14">
        <v>589</v>
      </c>
      <c r="E53" s="14">
        <v>0</v>
      </c>
      <c r="F53" s="14">
        <v>0</v>
      </c>
      <c r="G53" s="14">
        <v>0</v>
      </c>
      <c r="H53" s="14">
        <f t="shared" ref="H53:H56" si="13">SUM(E53,B53)</f>
        <v>338</v>
      </c>
      <c r="I53" s="14">
        <f t="shared" si="12"/>
        <v>251</v>
      </c>
      <c r="J53" s="14">
        <f t="shared" si="12"/>
        <v>589</v>
      </c>
      <c r="K53" s="15" t="s">
        <v>664</v>
      </c>
    </row>
    <row r="54" spans="1:11" ht="25.5" customHeight="1" x14ac:dyDescent="0.2">
      <c r="A54" s="13" t="s">
        <v>108</v>
      </c>
      <c r="B54" s="14">
        <v>33</v>
      </c>
      <c r="C54" s="14">
        <v>0</v>
      </c>
      <c r="D54" s="14">
        <v>33</v>
      </c>
      <c r="E54" s="14">
        <v>0</v>
      </c>
      <c r="F54" s="14">
        <v>0</v>
      </c>
      <c r="G54" s="14">
        <v>0</v>
      </c>
      <c r="H54" s="14">
        <f t="shared" si="13"/>
        <v>33</v>
      </c>
      <c r="I54" s="14">
        <f t="shared" si="12"/>
        <v>0</v>
      </c>
      <c r="J54" s="14">
        <f t="shared" si="12"/>
        <v>33</v>
      </c>
      <c r="K54" s="15" t="s">
        <v>117</v>
      </c>
    </row>
    <row r="55" spans="1:11" ht="25.5" customHeight="1" x14ac:dyDescent="0.2">
      <c r="A55" s="13" t="s">
        <v>665</v>
      </c>
      <c r="B55" s="14">
        <v>91</v>
      </c>
      <c r="C55" s="14">
        <v>20</v>
      </c>
      <c r="D55" s="14">
        <v>111</v>
      </c>
      <c r="E55" s="14">
        <v>0</v>
      </c>
      <c r="F55" s="14">
        <v>0</v>
      </c>
      <c r="G55" s="14">
        <v>0</v>
      </c>
      <c r="H55" s="14">
        <v>91</v>
      </c>
      <c r="I55" s="14">
        <v>20</v>
      </c>
      <c r="J55" s="14">
        <v>111</v>
      </c>
      <c r="K55" s="15" t="s">
        <v>666</v>
      </c>
    </row>
    <row r="56" spans="1:11" ht="25.5" customHeight="1" x14ac:dyDescent="0.2">
      <c r="A56" s="13" t="s">
        <v>299</v>
      </c>
      <c r="B56" s="14">
        <v>76</v>
      </c>
      <c r="C56" s="14">
        <v>27</v>
      </c>
      <c r="D56" s="14">
        <v>103</v>
      </c>
      <c r="E56" s="14">
        <v>0</v>
      </c>
      <c r="F56" s="14">
        <v>0</v>
      </c>
      <c r="G56" s="14">
        <v>0</v>
      </c>
      <c r="H56" s="14">
        <f t="shared" si="13"/>
        <v>76</v>
      </c>
      <c r="I56" s="14">
        <f t="shared" si="12"/>
        <v>27</v>
      </c>
      <c r="J56" s="14">
        <f t="shared" si="12"/>
        <v>103</v>
      </c>
      <c r="K56" s="15" t="s">
        <v>55</v>
      </c>
    </row>
    <row r="57" spans="1:11" ht="25.5" customHeight="1" thickBot="1" x14ac:dyDescent="0.25">
      <c r="A57" s="13" t="s">
        <v>61</v>
      </c>
      <c r="B57" s="14">
        <f t="shared" ref="B57:G57" si="14">SUM(B52:B56)</f>
        <v>824</v>
      </c>
      <c r="C57" s="14">
        <f t="shared" si="14"/>
        <v>489</v>
      </c>
      <c r="D57" s="14">
        <f t="shared" si="14"/>
        <v>1313</v>
      </c>
      <c r="E57" s="14">
        <f t="shared" si="14"/>
        <v>0</v>
      </c>
      <c r="F57" s="14">
        <f t="shared" si="14"/>
        <v>0</v>
      </c>
      <c r="G57" s="14">
        <f t="shared" si="14"/>
        <v>0</v>
      </c>
      <c r="H57" s="14">
        <f>SUM(H52:H56)</f>
        <v>824</v>
      </c>
      <c r="I57" s="14">
        <f t="shared" ref="I57" si="15">SUM(I52:I56)</f>
        <v>489</v>
      </c>
      <c r="J57" s="14">
        <f>SUM(H57:I57)</f>
        <v>1313</v>
      </c>
      <c r="K57" s="15" t="s">
        <v>62</v>
      </c>
    </row>
    <row r="58" spans="1:11" ht="25.5" customHeight="1" thickBot="1" x14ac:dyDescent="0.25">
      <c r="A58" s="19" t="s">
        <v>151</v>
      </c>
      <c r="B58" s="20">
        <f t="shared" ref="B58:G58" si="16">SUM(B50,B57)</f>
        <v>2923</v>
      </c>
      <c r="C58" s="20">
        <f t="shared" si="16"/>
        <v>2258</v>
      </c>
      <c r="D58" s="20">
        <f t="shared" si="16"/>
        <v>5181</v>
      </c>
      <c r="E58" s="20">
        <f t="shared" si="16"/>
        <v>0</v>
      </c>
      <c r="F58" s="20">
        <f t="shared" si="16"/>
        <v>2</v>
      </c>
      <c r="G58" s="20">
        <f t="shared" si="16"/>
        <v>2</v>
      </c>
      <c r="H58" s="20">
        <v>2923</v>
      </c>
      <c r="I58" s="20">
        <v>2260</v>
      </c>
      <c r="J58" s="20">
        <v>5183</v>
      </c>
      <c r="K58" s="21" t="s">
        <v>63</v>
      </c>
    </row>
    <row r="59" spans="1:11" ht="15" thickTop="1" x14ac:dyDescent="0.2"/>
    <row r="62" spans="1:11" ht="23.25" customHeight="1" x14ac:dyDescent="0.2">
      <c r="A62" s="118" t="s">
        <v>670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</row>
    <row r="63" spans="1:11" ht="42" customHeight="1" x14ac:dyDescent="0.25">
      <c r="A63" s="114" t="s">
        <v>671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4" spans="1:11" ht="23.25" customHeight="1" thickBot="1" x14ac:dyDescent="0.3">
      <c r="A64" s="4" t="s">
        <v>1774</v>
      </c>
      <c r="B64" s="4"/>
      <c r="K64" s="36" t="s">
        <v>1629</v>
      </c>
    </row>
    <row r="65" spans="1:11" ht="23.25" customHeight="1" thickTop="1" x14ac:dyDescent="0.25">
      <c r="A65" s="111" t="s">
        <v>0</v>
      </c>
      <c r="B65" s="110" t="s">
        <v>1</v>
      </c>
      <c r="C65" s="110"/>
      <c r="D65" s="110"/>
      <c r="E65" s="110" t="s">
        <v>2</v>
      </c>
      <c r="F65" s="110"/>
      <c r="G65" s="110"/>
      <c r="H65" s="110" t="s">
        <v>3</v>
      </c>
      <c r="I65" s="110"/>
      <c r="J65" s="110"/>
      <c r="K65" s="111" t="s">
        <v>4</v>
      </c>
    </row>
    <row r="66" spans="1:11" ht="23.25" customHeight="1" x14ac:dyDescent="0.25">
      <c r="A66" s="112"/>
      <c r="B66" s="109" t="s">
        <v>5</v>
      </c>
      <c r="C66" s="109"/>
      <c r="D66" s="109"/>
      <c r="E66" s="109" t="s">
        <v>6</v>
      </c>
      <c r="F66" s="109"/>
      <c r="G66" s="109"/>
      <c r="H66" s="109" t="s">
        <v>7</v>
      </c>
      <c r="I66" s="109"/>
      <c r="J66" s="109"/>
      <c r="K66" s="112"/>
    </row>
    <row r="67" spans="1:11" ht="23.25" customHeight="1" x14ac:dyDescent="0.25">
      <c r="A67" s="112"/>
      <c r="B67" s="31" t="s">
        <v>8</v>
      </c>
      <c r="C67" s="31" t="s">
        <v>67</v>
      </c>
      <c r="D67" s="31" t="s">
        <v>10</v>
      </c>
      <c r="E67" s="31" t="s">
        <v>8</v>
      </c>
      <c r="F67" s="31" t="s">
        <v>67</v>
      </c>
      <c r="G67" s="31" t="s">
        <v>10</v>
      </c>
      <c r="H67" s="31" t="s">
        <v>8</v>
      </c>
      <c r="I67" s="31" t="s">
        <v>67</v>
      </c>
      <c r="J67" s="31" t="s">
        <v>10</v>
      </c>
      <c r="K67" s="112"/>
    </row>
    <row r="68" spans="1:11" ht="23.25" customHeight="1" thickBot="1" x14ac:dyDescent="0.3">
      <c r="A68" s="113"/>
      <c r="B68" s="6" t="s">
        <v>11</v>
      </c>
      <c r="C68" s="6" t="s">
        <v>12</v>
      </c>
      <c r="D68" s="6" t="s">
        <v>7</v>
      </c>
      <c r="E68" s="6" t="s">
        <v>11</v>
      </c>
      <c r="F68" s="6" t="s">
        <v>12</v>
      </c>
      <c r="G68" s="6" t="s">
        <v>7</v>
      </c>
      <c r="H68" s="6" t="s">
        <v>11</v>
      </c>
      <c r="I68" s="6" t="s">
        <v>12</v>
      </c>
      <c r="J68" s="6" t="s">
        <v>7</v>
      </c>
      <c r="K68" s="113"/>
    </row>
    <row r="69" spans="1:11" ht="20.25" customHeight="1" x14ac:dyDescent="0.2">
      <c r="A69" s="13" t="s">
        <v>13</v>
      </c>
      <c r="B69" s="14"/>
      <c r="C69" s="14"/>
      <c r="D69" s="14"/>
      <c r="E69" s="14"/>
      <c r="F69" s="14"/>
      <c r="G69" s="14"/>
      <c r="H69" s="14"/>
      <c r="I69" s="14"/>
      <c r="J69" s="14"/>
      <c r="K69" s="15" t="s">
        <v>14</v>
      </c>
    </row>
    <row r="70" spans="1:11" ht="20.25" customHeight="1" x14ac:dyDescent="0.2">
      <c r="A70" s="13" t="s">
        <v>64</v>
      </c>
      <c r="B70" s="14">
        <v>25</v>
      </c>
      <c r="C70" s="14">
        <v>8</v>
      </c>
      <c r="D70" s="14">
        <f>SUM(B70:C70)</f>
        <v>33</v>
      </c>
      <c r="E70" s="14">
        <v>0</v>
      </c>
      <c r="F70" s="14">
        <v>0</v>
      </c>
      <c r="G70" s="14">
        <f>SUM(E70:F70)</f>
        <v>0</v>
      </c>
      <c r="H70" s="14">
        <f>SUM(E70,B70)</f>
        <v>25</v>
      </c>
      <c r="I70" s="14">
        <f t="shared" ref="I70:J70" si="17">SUM(F70,C70)</f>
        <v>8</v>
      </c>
      <c r="J70" s="14">
        <f t="shared" si="17"/>
        <v>33</v>
      </c>
      <c r="K70" s="15" t="s">
        <v>25</v>
      </c>
    </row>
    <row r="71" spans="1:11" ht="20.25" customHeight="1" x14ac:dyDescent="0.2">
      <c r="A71" s="13" t="s">
        <v>663</v>
      </c>
      <c r="B71" s="14">
        <v>24</v>
      </c>
      <c r="C71" s="14">
        <v>17</v>
      </c>
      <c r="D71" s="14">
        <f t="shared" ref="D71:D76" si="18">SUM(B71:C71)</f>
        <v>41</v>
      </c>
      <c r="E71" s="14">
        <v>0</v>
      </c>
      <c r="F71" s="14">
        <v>0</v>
      </c>
      <c r="G71" s="14">
        <f t="shared" ref="G71:G77" si="19">SUM(E71:F71)</f>
        <v>0</v>
      </c>
      <c r="H71" s="14">
        <f t="shared" ref="H71:H77" si="20">SUM(E71,B71)</f>
        <v>24</v>
      </c>
      <c r="I71" s="14">
        <f t="shared" ref="I71:I77" si="21">SUM(F71,C71)</f>
        <v>17</v>
      </c>
      <c r="J71" s="14">
        <f t="shared" ref="J71:J77" si="22">SUM(G71,D71)</f>
        <v>41</v>
      </c>
      <c r="K71" s="15" t="s">
        <v>445</v>
      </c>
    </row>
    <row r="72" spans="1:11" ht="20.25" customHeight="1" x14ac:dyDescent="0.2">
      <c r="A72" s="13" t="s">
        <v>375</v>
      </c>
      <c r="B72" s="14">
        <v>110</v>
      </c>
      <c r="C72" s="14">
        <v>59</v>
      </c>
      <c r="D72" s="14">
        <f t="shared" si="18"/>
        <v>169</v>
      </c>
      <c r="E72" s="14">
        <v>0</v>
      </c>
      <c r="F72" s="14">
        <v>0</v>
      </c>
      <c r="G72" s="14">
        <f t="shared" si="19"/>
        <v>0</v>
      </c>
      <c r="H72" s="14">
        <f t="shared" si="20"/>
        <v>110</v>
      </c>
      <c r="I72" s="14">
        <f t="shared" si="21"/>
        <v>59</v>
      </c>
      <c r="J72" s="14">
        <f t="shared" si="22"/>
        <v>169</v>
      </c>
      <c r="K72" s="15" t="s">
        <v>376</v>
      </c>
    </row>
    <row r="73" spans="1:11" ht="20.25" customHeight="1" x14ac:dyDescent="0.2">
      <c r="A73" s="13" t="s">
        <v>108</v>
      </c>
      <c r="B73" s="14">
        <v>3</v>
      </c>
      <c r="C73" s="14">
        <v>0</v>
      </c>
      <c r="D73" s="14">
        <f t="shared" si="18"/>
        <v>3</v>
      </c>
      <c r="E73" s="14">
        <v>0</v>
      </c>
      <c r="F73" s="14">
        <v>0</v>
      </c>
      <c r="G73" s="14">
        <f t="shared" si="19"/>
        <v>0</v>
      </c>
      <c r="H73" s="14">
        <f t="shared" si="20"/>
        <v>3</v>
      </c>
      <c r="I73" s="14">
        <f t="shared" si="21"/>
        <v>0</v>
      </c>
      <c r="J73" s="14">
        <f t="shared" si="22"/>
        <v>3</v>
      </c>
      <c r="K73" s="15" t="s">
        <v>278</v>
      </c>
    </row>
    <row r="74" spans="1:11" ht="20.25" customHeight="1" x14ac:dyDescent="0.2">
      <c r="A74" s="13" t="s">
        <v>665</v>
      </c>
      <c r="B74" s="14">
        <v>21</v>
      </c>
      <c r="C74" s="14">
        <v>3</v>
      </c>
      <c r="D74" s="14">
        <f t="shared" si="18"/>
        <v>24</v>
      </c>
      <c r="E74" s="14">
        <v>0</v>
      </c>
      <c r="F74" s="14">
        <v>0</v>
      </c>
      <c r="G74" s="14">
        <f t="shared" si="19"/>
        <v>0</v>
      </c>
      <c r="H74" s="14">
        <f t="shared" si="20"/>
        <v>21</v>
      </c>
      <c r="I74" s="14">
        <f t="shared" si="21"/>
        <v>3</v>
      </c>
      <c r="J74" s="14">
        <f t="shared" si="22"/>
        <v>24</v>
      </c>
      <c r="K74" s="15" t="s">
        <v>666</v>
      </c>
    </row>
    <row r="75" spans="1:11" ht="20.25" customHeight="1" x14ac:dyDescent="0.2">
      <c r="A75" s="13" t="s">
        <v>299</v>
      </c>
      <c r="B75" s="14">
        <v>23</v>
      </c>
      <c r="C75" s="14">
        <v>1</v>
      </c>
      <c r="D75" s="14">
        <f t="shared" si="18"/>
        <v>24</v>
      </c>
      <c r="E75" s="14">
        <v>0</v>
      </c>
      <c r="F75" s="14">
        <v>0</v>
      </c>
      <c r="G75" s="14">
        <f t="shared" si="19"/>
        <v>0</v>
      </c>
      <c r="H75" s="14">
        <f t="shared" si="20"/>
        <v>23</v>
      </c>
      <c r="I75" s="14">
        <f t="shared" si="21"/>
        <v>1</v>
      </c>
      <c r="J75" s="14">
        <f t="shared" si="22"/>
        <v>24</v>
      </c>
      <c r="K75" s="15" t="s">
        <v>55</v>
      </c>
    </row>
    <row r="76" spans="1:11" ht="20.25" customHeight="1" x14ac:dyDescent="0.2">
      <c r="A76" s="13" t="s">
        <v>672</v>
      </c>
      <c r="B76" s="14">
        <v>1</v>
      </c>
      <c r="C76" s="14">
        <v>1</v>
      </c>
      <c r="D76" s="14">
        <f t="shared" si="18"/>
        <v>2</v>
      </c>
      <c r="E76" s="14">
        <v>0</v>
      </c>
      <c r="F76" s="14">
        <v>0</v>
      </c>
      <c r="G76" s="14">
        <f t="shared" si="19"/>
        <v>0</v>
      </c>
      <c r="H76" s="14">
        <f t="shared" si="20"/>
        <v>1</v>
      </c>
      <c r="I76" s="14">
        <f t="shared" si="21"/>
        <v>1</v>
      </c>
      <c r="J76" s="14">
        <f t="shared" si="22"/>
        <v>2</v>
      </c>
      <c r="K76" s="15" t="s">
        <v>673</v>
      </c>
    </row>
    <row r="77" spans="1:11" ht="20.25" customHeight="1" thickBot="1" x14ac:dyDescent="0.25">
      <c r="A77" s="16" t="s">
        <v>647</v>
      </c>
      <c r="B77" s="17">
        <v>207</v>
      </c>
      <c r="C77" s="17">
        <v>89</v>
      </c>
      <c r="D77" s="17">
        <f t="shared" ref="D77:F77" si="23">SUM(D70:D76)</f>
        <v>296</v>
      </c>
      <c r="E77" s="17">
        <f t="shared" si="23"/>
        <v>0</v>
      </c>
      <c r="F77" s="17">
        <f t="shared" si="23"/>
        <v>0</v>
      </c>
      <c r="G77" s="17">
        <f t="shared" si="19"/>
        <v>0</v>
      </c>
      <c r="H77" s="17">
        <f t="shared" si="20"/>
        <v>207</v>
      </c>
      <c r="I77" s="17">
        <f t="shared" si="21"/>
        <v>89</v>
      </c>
      <c r="J77" s="17">
        <f t="shared" si="22"/>
        <v>296</v>
      </c>
      <c r="K77" s="18" t="s">
        <v>57</v>
      </c>
    </row>
    <row r="78" spans="1:11" ht="20.25" customHeight="1" thickBot="1" x14ac:dyDescent="0.25">
      <c r="A78" s="19" t="s">
        <v>151</v>
      </c>
      <c r="B78" s="20">
        <f>SUM(B77)</f>
        <v>207</v>
      </c>
      <c r="C78" s="20">
        <f t="shared" ref="C78:J78" si="24">SUM(C77)</f>
        <v>89</v>
      </c>
      <c r="D78" s="20">
        <f t="shared" si="24"/>
        <v>296</v>
      </c>
      <c r="E78" s="20">
        <f t="shared" si="24"/>
        <v>0</v>
      </c>
      <c r="F78" s="20">
        <f t="shared" si="24"/>
        <v>0</v>
      </c>
      <c r="G78" s="20">
        <f t="shared" si="24"/>
        <v>0</v>
      </c>
      <c r="H78" s="20">
        <f t="shared" si="24"/>
        <v>207</v>
      </c>
      <c r="I78" s="20">
        <f t="shared" si="24"/>
        <v>89</v>
      </c>
      <c r="J78" s="20">
        <f t="shared" si="24"/>
        <v>296</v>
      </c>
      <c r="K78" s="21" t="s">
        <v>63</v>
      </c>
    </row>
    <row r="79" spans="1:11" ht="27" customHeight="1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62:K62"/>
    <mergeCell ref="A36:K36"/>
    <mergeCell ref="A37:K37"/>
    <mergeCell ref="A39:A42"/>
    <mergeCell ref="B39:D39"/>
    <mergeCell ref="E39:G39"/>
    <mergeCell ref="H39:J39"/>
    <mergeCell ref="K39:K42"/>
    <mergeCell ref="B40:D40"/>
    <mergeCell ref="E40:G40"/>
    <mergeCell ref="H40:J40"/>
    <mergeCell ref="A63:K63"/>
    <mergeCell ref="A65:A68"/>
    <mergeCell ref="B65:D65"/>
    <mergeCell ref="E65:G65"/>
    <mergeCell ref="H65:J65"/>
    <mergeCell ref="K65:K68"/>
    <mergeCell ref="B66:D66"/>
    <mergeCell ref="E66:G66"/>
    <mergeCell ref="H66:J66"/>
  </mergeCells>
  <printOptions horizontalCentered="1"/>
  <pageMargins left="0.39370078740157483" right="0.39370078740157483" top="0.78740157480314965" bottom="0.39370078740157483" header="0.78740157480314965" footer="0.3937007874015748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24"/>
  <sheetViews>
    <sheetView rightToLeft="1" view="pageBreakPreview" zoomScale="80" zoomScaleSheetLayoutView="80" workbookViewId="0">
      <selection activeCell="A152" sqref="A152"/>
    </sheetView>
  </sheetViews>
  <sheetFormatPr defaultRowHeight="14.25" x14ac:dyDescent="0.2"/>
  <cols>
    <col min="1" max="1" width="21.25" customWidth="1"/>
    <col min="2" max="13" width="8.5" customWidth="1"/>
    <col min="14" max="14" width="26.75" customWidth="1"/>
  </cols>
  <sheetData>
    <row r="1" spans="1:14" ht="20.25" customHeight="1" x14ac:dyDescent="0.2">
      <c r="A1" s="118" t="s">
        <v>674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8.25" customHeight="1" x14ac:dyDescent="0.25">
      <c r="A2" s="114" t="s">
        <v>675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5.5" customHeight="1" thickBot="1" x14ac:dyDescent="0.3">
      <c r="A3" s="4" t="s">
        <v>1775</v>
      </c>
      <c r="N3" s="36" t="s">
        <v>1630</v>
      </c>
    </row>
    <row r="4" spans="1:14" ht="25.5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25.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25.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31" t="s">
        <v>8</v>
      </c>
      <c r="L6" s="31" t="s">
        <v>67</v>
      </c>
      <c r="M6" s="31" t="s">
        <v>10</v>
      </c>
      <c r="N6" s="112"/>
    </row>
    <row r="7" spans="1:14" ht="25.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5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25.5" customHeight="1" x14ac:dyDescent="0.2">
      <c r="A9" s="13" t="s">
        <v>64</v>
      </c>
      <c r="B9" s="14">
        <v>25</v>
      </c>
      <c r="C9" s="14">
        <v>9</v>
      </c>
      <c r="D9" s="14">
        <v>34</v>
      </c>
      <c r="E9" s="14">
        <v>9</v>
      </c>
      <c r="F9" s="14">
        <v>8</v>
      </c>
      <c r="G9" s="14">
        <v>17</v>
      </c>
      <c r="H9" s="14">
        <v>4</v>
      </c>
      <c r="I9" s="14">
        <v>5</v>
      </c>
      <c r="J9" s="14">
        <v>9</v>
      </c>
      <c r="K9" s="14">
        <f>SUM(B9,E9,H9)</f>
        <v>38</v>
      </c>
      <c r="L9" s="14">
        <f>SUM(C9,F9,I9)</f>
        <v>22</v>
      </c>
      <c r="M9" s="14">
        <f>SUM(D9,G9,J9)</f>
        <v>60</v>
      </c>
      <c r="N9" s="15" t="s">
        <v>25</v>
      </c>
    </row>
    <row r="10" spans="1:14" ht="25.5" customHeight="1" x14ac:dyDescent="0.2">
      <c r="A10" s="13" t="s">
        <v>663</v>
      </c>
      <c r="B10" s="14">
        <v>11</v>
      </c>
      <c r="C10" s="14">
        <v>5</v>
      </c>
      <c r="D10" s="14">
        <v>16</v>
      </c>
      <c r="E10" s="14">
        <v>8</v>
      </c>
      <c r="F10" s="14">
        <v>3</v>
      </c>
      <c r="G10" s="14">
        <v>11</v>
      </c>
      <c r="H10" s="14">
        <v>0</v>
      </c>
      <c r="I10" s="14">
        <v>0</v>
      </c>
      <c r="J10" s="14">
        <v>0</v>
      </c>
      <c r="K10" s="14">
        <f t="shared" ref="K10:M14" si="0">SUM(B10,E10,H10)</f>
        <v>19</v>
      </c>
      <c r="L10" s="14">
        <f t="shared" si="0"/>
        <v>8</v>
      </c>
      <c r="M10" s="14">
        <f t="shared" si="0"/>
        <v>27</v>
      </c>
      <c r="N10" s="15" t="s">
        <v>445</v>
      </c>
    </row>
    <row r="11" spans="1:14" ht="25.5" customHeight="1" x14ac:dyDescent="0.2">
      <c r="A11" s="13" t="s">
        <v>375</v>
      </c>
      <c r="B11" s="14">
        <v>181</v>
      </c>
      <c r="C11" s="14">
        <v>132</v>
      </c>
      <c r="D11" s="14">
        <v>313</v>
      </c>
      <c r="E11" s="14">
        <v>33</v>
      </c>
      <c r="F11" s="14">
        <v>17</v>
      </c>
      <c r="G11" s="14">
        <v>50</v>
      </c>
      <c r="H11" s="14">
        <v>6</v>
      </c>
      <c r="I11" s="14">
        <v>0</v>
      </c>
      <c r="J11" s="14">
        <v>6</v>
      </c>
      <c r="K11" s="14">
        <f t="shared" si="0"/>
        <v>220</v>
      </c>
      <c r="L11" s="14">
        <f t="shared" si="0"/>
        <v>149</v>
      </c>
      <c r="M11" s="14">
        <f t="shared" si="0"/>
        <v>369</v>
      </c>
      <c r="N11" s="15" t="s">
        <v>376</v>
      </c>
    </row>
    <row r="12" spans="1:14" ht="25.5" customHeight="1" x14ac:dyDescent="0.2">
      <c r="A12" s="13" t="s">
        <v>108</v>
      </c>
      <c r="B12" s="14">
        <v>16</v>
      </c>
      <c r="C12" s="14">
        <v>0</v>
      </c>
      <c r="D12" s="14">
        <v>16</v>
      </c>
      <c r="E12" s="14">
        <v>2</v>
      </c>
      <c r="F12" s="14">
        <v>0</v>
      </c>
      <c r="G12" s="14">
        <v>2</v>
      </c>
      <c r="H12" s="14">
        <v>0</v>
      </c>
      <c r="I12" s="14">
        <v>0</v>
      </c>
      <c r="J12" s="14">
        <v>0</v>
      </c>
      <c r="K12" s="14">
        <f t="shared" si="0"/>
        <v>18</v>
      </c>
      <c r="L12" s="14">
        <f t="shared" si="0"/>
        <v>0</v>
      </c>
      <c r="M12" s="14">
        <f t="shared" si="0"/>
        <v>18</v>
      </c>
      <c r="N12" s="15" t="s">
        <v>278</v>
      </c>
    </row>
    <row r="13" spans="1:14" ht="25.5" customHeight="1" x14ac:dyDescent="0.2">
      <c r="A13" s="13" t="s">
        <v>665</v>
      </c>
      <c r="B13" s="14">
        <v>12</v>
      </c>
      <c r="C13" s="14">
        <v>0</v>
      </c>
      <c r="D13" s="14">
        <v>12</v>
      </c>
      <c r="E13" s="14">
        <v>24</v>
      </c>
      <c r="F13" s="14">
        <v>6</v>
      </c>
      <c r="G13" s="14">
        <v>30</v>
      </c>
      <c r="H13" s="14">
        <v>0</v>
      </c>
      <c r="I13" s="14">
        <v>0</v>
      </c>
      <c r="J13" s="14">
        <v>0</v>
      </c>
      <c r="K13" s="14">
        <f t="shared" si="0"/>
        <v>36</v>
      </c>
      <c r="L13" s="14">
        <f t="shared" si="0"/>
        <v>6</v>
      </c>
      <c r="M13" s="14">
        <f t="shared" si="0"/>
        <v>42</v>
      </c>
      <c r="N13" s="15" t="s">
        <v>666</v>
      </c>
    </row>
    <row r="14" spans="1:14" ht="25.5" customHeight="1" x14ac:dyDescent="0.2">
      <c r="A14" s="13" t="s">
        <v>299</v>
      </c>
      <c r="B14" s="14">
        <v>9</v>
      </c>
      <c r="C14" s="14">
        <v>3</v>
      </c>
      <c r="D14" s="14">
        <v>12</v>
      </c>
      <c r="E14" s="14">
        <v>15</v>
      </c>
      <c r="F14" s="14">
        <v>8</v>
      </c>
      <c r="G14" s="14">
        <v>23</v>
      </c>
      <c r="H14" s="14">
        <v>3</v>
      </c>
      <c r="I14" s="14">
        <v>0</v>
      </c>
      <c r="J14" s="14">
        <v>3</v>
      </c>
      <c r="K14" s="14">
        <f t="shared" si="0"/>
        <v>27</v>
      </c>
      <c r="L14" s="14">
        <f t="shared" si="0"/>
        <v>11</v>
      </c>
      <c r="M14" s="14">
        <f t="shared" si="0"/>
        <v>38</v>
      </c>
      <c r="N14" s="15" t="s">
        <v>55</v>
      </c>
    </row>
    <row r="15" spans="1:14" ht="25.5" customHeight="1" x14ac:dyDescent="0.2">
      <c r="A15" s="13" t="s">
        <v>647</v>
      </c>
      <c r="B15" s="14">
        <f>SUM(B9:B14)</f>
        <v>254</v>
      </c>
      <c r="C15" s="14">
        <f t="shared" ref="C15:J15" si="1">SUM(C9:C14)</f>
        <v>149</v>
      </c>
      <c r="D15" s="14">
        <f t="shared" si="1"/>
        <v>403</v>
      </c>
      <c r="E15" s="14">
        <f t="shared" si="1"/>
        <v>91</v>
      </c>
      <c r="F15" s="14">
        <f t="shared" si="1"/>
        <v>42</v>
      </c>
      <c r="G15" s="14">
        <f t="shared" si="1"/>
        <v>133</v>
      </c>
      <c r="H15" s="14">
        <f t="shared" si="1"/>
        <v>13</v>
      </c>
      <c r="I15" s="14">
        <f t="shared" si="1"/>
        <v>5</v>
      </c>
      <c r="J15" s="14">
        <f t="shared" si="1"/>
        <v>18</v>
      </c>
      <c r="K15" s="14">
        <f>SUM(K9:K14)</f>
        <v>358</v>
      </c>
      <c r="L15" s="14">
        <f t="shared" ref="L15:M15" si="2">SUM(L9:L14)</f>
        <v>196</v>
      </c>
      <c r="M15" s="14">
        <f t="shared" si="2"/>
        <v>554</v>
      </c>
      <c r="N15" s="15" t="s">
        <v>57</v>
      </c>
    </row>
    <row r="16" spans="1:14" ht="25.5" customHeight="1" x14ac:dyDescent="0.2">
      <c r="A16" s="13" t="s">
        <v>669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 t="s">
        <v>59</v>
      </c>
    </row>
    <row r="17" spans="1:14" ht="25.5" customHeight="1" x14ac:dyDescent="0.2">
      <c r="A17" s="13" t="s">
        <v>663</v>
      </c>
      <c r="B17" s="67">
        <v>10</v>
      </c>
      <c r="C17" s="67">
        <v>4</v>
      </c>
      <c r="D17" s="67">
        <v>14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f>SUM(B17,E17,H17)</f>
        <v>10</v>
      </c>
      <c r="L17" s="67">
        <f>SUM(C17,F17,I17)</f>
        <v>4</v>
      </c>
      <c r="M17" s="67">
        <f>SUM(K17:L17)</f>
        <v>14</v>
      </c>
      <c r="N17" s="15" t="s">
        <v>445</v>
      </c>
    </row>
    <row r="18" spans="1:14" ht="25.5" customHeight="1" x14ac:dyDescent="0.2">
      <c r="A18" s="13" t="s">
        <v>375</v>
      </c>
      <c r="B18" s="67">
        <v>85</v>
      </c>
      <c r="C18" s="67">
        <v>64</v>
      </c>
      <c r="D18" s="67">
        <v>149</v>
      </c>
      <c r="E18" s="67">
        <v>8</v>
      </c>
      <c r="F18" s="67">
        <v>0</v>
      </c>
      <c r="G18" s="67">
        <v>8</v>
      </c>
      <c r="H18" s="67">
        <v>0</v>
      </c>
      <c r="I18" s="67">
        <v>0</v>
      </c>
      <c r="J18" s="67">
        <v>0</v>
      </c>
      <c r="K18" s="67">
        <f t="shared" ref="K18:L21" si="3">SUM(B18,E18,H18)</f>
        <v>93</v>
      </c>
      <c r="L18" s="67">
        <f t="shared" si="3"/>
        <v>64</v>
      </c>
      <c r="M18" s="67">
        <f t="shared" ref="M18:M21" si="4">SUM(K18:L18)</f>
        <v>157</v>
      </c>
      <c r="N18" s="15" t="s">
        <v>376</v>
      </c>
    </row>
    <row r="19" spans="1:14" ht="25.5" customHeight="1" x14ac:dyDescent="0.2">
      <c r="A19" s="13" t="s">
        <v>108</v>
      </c>
      <c r="B19" s="67">
        <v>1</v>
      </c>
      <c r="C19" s="67">
        <v>0</v>
      </c>
      <c r="D19" s="67">
        <v>1</v>
      </c>
      <c r="E19" s="67">
        <v>1</v>
      </c>
      <c r="F19" s="67">
        <v>0</v>
      </c>
      <c r="G19" s="67">
        <v>1</v>
      </c>
      <c r="H19" s="67">
        <v>0</v>
      </c>
      <c r="I19" s="67">
        <v>0</v>
      </c>
      <c r="J19" s="67">
        <v>0</v>
      </c>
      <c r="K19" s="67">
        <f t="shared" si="3"/>
        <v>2</v>
      </c>
      <c r="L19" s="67">
        <f t="shared" si="3"/>
        <v>0</v>
      </c>
      <c r="M19" s="67">
        <f t="shared" si="4"/>
        <v>2</v>
      </c>
      <c r="N19" s="15" t="s">
        <v>278</v>
      </c>
    </row>
    <row r="20" spans="1:14" ht="25.5" customHeight="1" x14ac:dyDescent="0.2">
      <c r="A20" s="13" t="s">
        <v>665</v>
      </c>
      <c r="B20" s="67">
        <v>1</v>
      </c>
      <c r="C20" s="67">
        <v>0</v>
      </c>
      <c r="D20" s="67">
        <v>1</v>
      </c>
      <c r="E20" s="67">
        <v>0</v>
      </c>
      <c r="F20" s="67">
        <v>1</v>
      </c>
      <c r="G20" s="67">
        <v>1</v>
      </c>
      <c r="H20" s="67">
        <v>0</v>
      </c>
      <c r="I20" s="67">
        <v>0</v>
      </c>
      <c r="J20" s="67">
        <v>0</v>
      </c>
      <c r="K20" s="67">
        <f t="shared" si="3"/>
        <v>1</v>
      </c>
      <c r="L20" s="67">
        <f t="shared" si="3"/>
        <v>1</v>
      </c>
      <c r="M20" s="67">
        <f t="shared" si="4"/>
        <v>2</v>
      </c>
      <c r="N20" s="15" t="s">
        <v>666</v>
      </c>
    </row>
    <row r="21" spans="1:14" ht="25.5" customHeight="1" x14ac:dyDescent="0.2">
      <c r="A21" s="13" t="s">
        <v>299</v>
      </c>
      <c r="B21" s="67">
        <v>6</v>
      </c>
      <c r="C21" s="67">
        <v>2</v>
      </c>
      <c r="D21" s="67">
        <v>8</v>
      </c>
      <c r="E21" s="67">
        <v>0</v>
      </c>
      <c r="F21" s="67">
        <v>0</v>
      </c>
      <c r="G21" s="67">
        <v>0</v>
      </c>
      <c r="H21" s="67">
        <v>1</v>
      </c>
      <c r="I21" s="67">
        <v>0</v>
      </c>
      <c r="J21" s="67">
        <v>1</v>
      </c>
      <c r="K21" s="67">
        <f t="shared" si="3"/>
        <v>7</v>
      </c>
      <c r="L21" s="67">
        <f t="shared" si="3"/>
        <v>2</v>
      </c>
      <c r="M21" s="67">
        <f t="shared" si="4"/>
        <v>9</v>
      </c>
      <c r="N21" s="15" t="s">
        <v>55</v>
      </c>
    </row>
    <row r="22" spans="1:14" ht="25.5" customHeight="1" thickBot="1" x14ac:dyDescent="0.25">
      <c r="A22" s="16" t="s">
        <v>61</v>
      </c>
      <c r="B22" s="17">
        <f>SUM(B17:B21)</f>
        <v>103</v>
      </c>
      <c r="C22" s="17">
        <f>SUM(C17:C21)</f>
        <v>70</v>
      </c>
      <c r="D22" s="17">
        <f>SUM(D17:D21)</f>
        <v>173</v>
      </c>
      <c r="E22" s="17">
        <v>9</v>
      </c>
      <c r="F22" s="17">
        <v>1</v>
      </c>
      <c r="G22" s="17">
        <f>SUM(G17:G21)</f>
        <v>10</v>
      </c>
      <c r="H22" s="17">
        <v>1</v>
      </c>
      <c r="I22" s="17">
        <v>0</v>
      </c>
      <c r="J22" s="17">
        <f>SUM(J17:J21)</f>
        <v>1</v>
      </c>
      <c r="K22" s="17">
        <f>SUM(K17:K21)</f>
        <v>113</v>
      </c>
      <c r="L22" s="17">
        <f>SUM(L17:L21)</f>
        <v>71</v>
      </c>
      <c r="M22" s="17">
        <f>SUM(M17:M21)</f>
        <v>184</v>
      </c>
      <c r="N22" s="18" t="s">
        <v>62</v>
      </c>
    </row>
    <row r="23" spans="1:14" ht="25.5" customHeight="1" thickBot="1" x14ac:dyDescent="0.25">
      <c r="A23" s="19" t="s">
        <v>151</v>
      </c>
      <c r="B23" s="20">
        <f t="shared" ref="B23:M23" si="5">SUM(B15,B22)</f>
        <v>357</v>
      </c>
      <c r="C23" s="20">
        <f t="shared" si="5"/>
        <v>219</v>
      </c>
      <c r="D23" s="20">
        <f t="shared" si="5"/>
        <v>576</v>
      </c>
      <c r="E23" s="20">
        <f t="shared" si="5"/>
        <v>100</v>
      </c>
      <c r="F23" s="20">
        <f t="shared" si="5"/>
        <v>43</v>
      </c>
      <c r="G23" s="20">
        <f t="shared" si="5"/>
        <v>143</v>
      </c>
      <c r="H23" s="20">
        <f t="shared" si="5"/>
        <v>14</v>
      </c>
      <c r="I23" s="20">
        <f t="shared" si="5"/>
        <v>5</v>
      </c>
      <c r="J23" s="20">
        <f t="shared" si="5"/>
        <v>19</v>
      </c>
      <c r="K23" s="20">
        <f t="shared" si="5"/>
        <v>471</v>
      </c>
      <c r="L23" s="20">
        <f t="shared" si="5"/>
        <v>267</v>
      </c>
      <c r="M23" s="20">
        <f t="shared" si="5"/>
        <v>738</v>
      </c>
      <c r="N23" s="21" t="s">
        <v>63</v>
      </c>
    </row>
    <row r="24" spans="1:14" ht="15" thickTop="1" x14ac:dyDescent="0.2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60"/>
  <sheetViews>
    <sheetView rightToLeft="1" view="pageBreakPreview" topLeftCell="A43" zoomScale="80" zoomScaleSheetLayoutView="80" workbookViewId="0">
      <selection activeCell="A152" sqref="A152"/>
    </sheetView>
  </sheetViews>
  <sheetFormatPr defaultRowHeight="14.25" x14ac:dyDescent="0.2"/>
  <cols>
    <col min="1" max="1" width="21" customWidth="1"/>
    <col min="2" max="10" width="10.625" customWidth="1"/>
    <col min="11" max="11" width="27.5" customWidth="1"/>
  </cols>
  <sheetData>
    <row r="1" spans="1:11" ht="24.75" customHeight="1" x14ac:dyDescent="0.2">
      <c r="A1" s="118" t="s">
        <v>676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9" customHeight="1" x14ac:dyDescent="0.25">
      <c r="A2" s="114" t="s">
        <v>677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5.5" customHeight="1" thickBot="1" x14ac:dyDescent="0.3">
      <c r="A3" s="4" t="s">
        <v>1776</v>
      </c>
      <c r="K3" s="36" t="s">
        <v>1631</v>
      </c>
    </row>
    <row r="4" spans="1:11" ht="25.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5.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5.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25.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5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5.5" customHeight="1" x14ac:dyDescent="0.2">
      <c r="A9" s="13" t="s">
        <v>64</v>
      </c>
      <c r="B9" s="14">
        <v>76</v>
      </c>
      <c r="C9" s="14">
        <v>82</v>
      </c>
      <c r="D9" s="14">
        <v>158</v>
      </c>
      <c r="E9" s="14">
        <v>0</v>
      </c>
      <c r="F9" s="14">
        <v>0</v>
      </c>
      <c r="G9" s="14">
        <v>0</v>
      </c>
      <c r="H9" s="14">
        <f>SUM(E9,B9)</f>
        <v>76</v>
      </c>
      <c r="I9" s="14">
        <f t="shared" ref="I9:J9" si="0">SUM(F9,C9)</f>
        <v>82</v>
      </c>
      <c r="J9" s="14">
        <f t="shared" si="0"/>
        <v>158</v>
      </c>
      <c r="K9" s="15" t="s">
        <v>25</v>
      </c>
    </row>
    <row r="10" spans="1:11" ht="25.5" customHeight="1" x14ac:dyDescent="0.2">
      <c r="A10" s="13" t="s">
        <v>663</v>
      </c>
      <c r="B10" s="14">
        <v>129</v>
      </c>
      <c r="C10" s="14">
        <v>165</v>
      </c>
      <c r="D10" s="14">
        <v>294</v>
      </c>
      <c r="E10" s="14">
        <v>0</v>
      </c>
      <c r="F10" s="14">
        <v>0</v>
      </c>
      <c r="G10" s="14">
        <v>0</v>
      </c>
      <c r="H10" s="14">
        <f t="shared" ref="H10:H15" si="1">SUM(E10,B10)</f>
        <v>129</v>
      </c>
      <c r="I10" s="14">
        <f t="shared" ref="I10:I15" si="2">SUM(F10,C10)</f>
        <v>165</v>
      </c>
      <c r="J10" s="14">
        <f t="shared" ref="J10:J15" si="3">SUM(G10,D10)</f>
        <v>294</v>
      </c>
      <c r="K10" s="15" t="s">
        <v>445</v>
      </c>
    </row>
    <row r="11" spans="1:11" ht="25.5" customHeight="1" x14ac:dyDescent="0.2">
      <c r="A11" s="13" t="s">
        <v>375</v>
      </c>
      <c r="B11" s="14">
        <v>794</v>
      </c>
      <c r="C11" s="14">
        <v>950</v>
      </c>
      <c r="D11" s="14">
        <v>1744</v>
      </c>
      <c r="E11" s="14">
        <v>0</v>
      </c>
      <c r="F11" s="14">
        <v>1</v>
      </c>
      <c r="G11" s="14">
        <v>1</v>
      </c>
      <c r="H11" s="14">
        <f t="shared" si="1"/>
        <v>794</v>
      </c>
      <c r="I11" s="14">
        <f t="shared" si="2"/>
        <v>951</v>
      </c>
      <c r="J11" s="14">
        <f t="shared" si="3"/>
        <v>1745</v>
      </c>
      <c r="K11" s="15" t="s">
        <v>664</v>
      </c>
    </row>
    <row r="12" spans="1:11" ht="25.5" customHeight="1" x14ac:dyDescent="0.2">
      <c r="A12" s="13" t="s">
        <v>108</v>
      </c>
      <c r="B12" s="14">
        <v>60</v>
      </c>
      <c r="C12" s="14">
        <v>0</v>
      </c>
      <c r="D12" s="14">
        <v>60</v>
      </c>
      <c r="E12" s="14">
        <v>0</v>
      </c>
      <c r="F12" s="14">
        <v>0</v>
      </c>
      <c r="G12" s="14">
        <v>0</v>
      </c>
      <c r="H12" s="14">
        <f t="shared" si="1"/>
        <v>60</v>
      </c>
      <c r="I12" s="14">
        <f t="shared" si="2"/>
        <v>0</v>
      </c>
      <c r="J12" s="14">
        <f t="shared" si="3"/>
        <v>60</v>
      </c>
      <c r="K12" s="15" t="s">
        <v>278</v>
      </c>
    </row>
    <row r="13" spans="1:11" ht="25.5" customHeight="1" x14ac:dyDescent="0.2">
      <c r="A13" s="13" t="s">
        <v>665</v>
      </c>
      <c r="B13" s="14">
        <v>290</v>
      </c>
      <c r="C13" s="14">
        <v>119</v>
      </c>
      <c r="D13" s="14">
        <v>409</v>
      </c>
      <c r="E13" s="14">
        <v>0</v>
      </c>
      <c r="F13" s="14">
        <v>0</v>
      </c>
      <c r="G13" s="14">
        <v>0</v>
      </c>
      <c r="H13" s="14">
        <f t="shared" si="1"/>
        <v>290</v>
      </c>
      <c r="I13" s="14">
        <f t="shared" si="2"/>
        <v>119</v>
      </c>
      <c r="J13" s="14">
        <f t="shared" si="3"/>
        <v>409</v>
      </c>
      <c r="K13" s="15" t="s">
        <v>666</v>
      </c>
    </row>
    <row r="14" spans="1:11" ht="25.5" customHeight="1" x14ac:dyDescent="0.2">
      <c r="A14" s="13" t="s">
        <v>299</v>
      </c>
      <c r="B14" s="14">
        <v>89</v>
      </c>
      <c r="C14" s="14">
        <v>92</v>
      </c>
      <c r="D14" s="14">
        <v>181</v>
      </c>
      <c r="E14" s="14">
        <v>0</v>
      </c>
      <c r="F14" s="14">
        <v>1</v>
      </c>
      <c r="G14" s="14">
        <v>1</v>
      </c>
      <c r="H14" s="14">
        <f t="shared" si="1"/>
        <v>89</v>
      </c>
      <c r="I14" s="14">
        <f t="shared" si="2"/>
        <v>93</v>
      </c>
      <c r="J14" s="14">
        <f t="shared" si="3"/>
        <v>182</v>
      </c>
      <c r="K14" s="15" t="s">
        <v>55</v>
      </c>
    </row>
    <row r="15" spans="1:11" ht="25.5" customHeight="1" x14ac:dyDescent="0.2">
      <c r="A15" s="13" t="s">
        <v>647</v>
      </c>
      <c r="B15" s="14">
        <f>SUM(B9:B14)</f>
        <v>1438</v>
      </c>
      <c r="C15" s="14">
        <f t="shared" ref="C15:F15" si="4">SUM(C9:C14)</f>
        <v>1408</v>
      </c>
      <c r="D15" s="14">
        <f t="shared" si="4"/>
        <v>2846</v>
      </c>
      <c r="E15" s="14">
        <f t="shared" si="4"/>
        <v>0</v>
      </c>
      <c r="F15" s="14">
        <f t="shared" si="4"/>
        <v>2</v>
      </c>
      <c r="G15" s="14">
        <f t="shared" ref="G15" si="5">SUM(E15:F15)</f>
        <v>2</v>
      </c>
      <c r="H15" s="14">
        <f t="shared" si="1"/>
        <v>1438</v>
      </c>
      <c r="I15" s="14">
        <f t="shared" si="2"/>
        <v>1410</v>
      </c>
      <c r="J15" s="14">
        <f t="shared" si="3"/>
        <v>2848</v>
      </c>
      <c r="K15" s="15" t="s">
        <v>57</v>
      </c>
    </row>
    <row r="16" spans="1:11" ht="25.5" customHeight="1" x14ac:dyDescent="0.2">
      <c r="A16" s="13" t="s">
        <v>669</v>
      </c>
      <c r="B16" s="14"/>
      <c r="C16" s="14"/>
      <c r="D16" s="14"/>
      <c r="E16" s="14"/>
      <c r="F16" s="14"/>
      <c r="G16" s="14"/>
      <c r="H16" s="14"/>
      <c r="I16" s="14"/>
      <c r="J16" s="14"/>
      <c r="K16" s="15" t="s">
        <v>59</v>
      </c>
    </row>
    <row r="17" spans="1:11" ht="25.5" customHeight="1" x14ac:dyDescent="0.2">
      <c r="A17" s="13" t="s">
        <v>663</v>
      </c>
      <c r="B17" s="14">
        <v>278</v>
      </c>
      <c r="C17" s="14">
        <v>201</v>
      </c>
      <c r="D17" s="14">
        <v>479</v>
      </c>
      <c r="E17" s="14">
        <v>0</v>
      </c>
      <c r="F17" s="14">
        <v>0</v>
      </c>
      <c r="G17" s="14">
        <v>0</v>
      </c>
      <c r="H17" s="14">
        <f>SUM(E17,B17)</f>
        <v>278</v>
      </c>
      <c r="I17" s="14">
        <f t="shared" ref="I17:J22" si="6">SUM(F17,C17)</f>
        <v>201</v>
      </c>
      <c r="J17" s="14">
        <f t="shared" si="6"/>
        <v>479</v>
      </c>
      <c r="K17" s="15" t="s">
        <v>445</v>
      </c>
    </row>
    <row r="18" spans="1:11" ht="25.5" customHeight="1" x14ac:dyDescent="0.2">
      <c r="A18" s="13" t="s">
        <v>375</v>
      </c>
      <c r="B18" s="14">
        <v>347</v>
      </c>
      <c r="C18" s="14">
        <v>286</v>
      </c>
      <c r="D18" s="14">
        <v>633</v>
      </c>
      <c r="E18" s="14">
        <v>0</v>
      </c>
      <c r="F18" s="14">
        <v>0</v>
      </c>
      <c r="G18" s="14">
        <v>0</v>
      </c>
      <c r="H18" s="14">
        <f t="shared" ref="H18:H22" si="7">SUM(E18,B18)</f>
        <v>347</v>
      </c>
      <c r="I18" s="14">
        <f t="shared" si="6"/>
        <v>286</v>
      </c>
      <c r="J18" s="14">
        <f t="shared" si="6"/>
        <v>633</v>
      </c>
      <c r="K18" s="15" t="s">
        <v>664</v>
      </c>
    </row>
    <row r="19" spans="1:11" ht="25.5" customHeight="1" x14ac:dyDescent="0.2">
      <c r="A19" s="13" t="s">
        <v>108</v>
      </c>
      <c r="B19" s="14">
        <v>15</v>
      </c>
      <c r="C19" s="14">
        <v>0</v>
      </c>
      <c r="D19" s="14">
        <v>15</v>
      </c>
      <c r="E19" s="14">
        <v>0</v>
      </c>
      <c r="F19" s="14">
        <v>0</v>
      </c>
      <c r="G19" s="14">
        <v>0</v>
      </c>
      <c r="H19" s="14">
        <f t="shared" si="7"/>
        <v>15</v>
      </c>
      <c r="I19" s="14">
        <f t="shared" si="6"/>
        <v>0</v>
      </c>
      <c r="J19" s="14">
        <f t="shared" si="6"/>
        <v>15</v>
      </c>
      <c r="K19" s="15" t="s">
        <v>278</v>
      </c>
    </row>
    <row r="20" spans="1:11" ht="25.5" customHeight="1" x14ac:dyDescent="0.2">
      <c r="A20" s="13" t="s">
        <v>665</v>
      </c>
      <c r="B20" s="14">
        <v>109</v>
      </c>
      <c r="C20" s="14">
        <v>24</v>
      </c>
      <c r="D20" s="14">
        <v>133</v>
      </c>
      <c r="E20" s="14">
        <v>0</v>
      </c>
      <c r="F20" s="14">
        <v>0</v>
      </c>
      <c r="G20" s="14">
        <v>0</v>
      </c>
      <c r="H20" s="14">
        <f t="shared" si="7"/>
        <v>109</v>
      </c>
      <c r="I20" s="14">
        <f t="shared" si="6"/>
        <v>24</v>
      </c>
      <c r="J20" s="14">
        <f t="shared" si="6"/>
        <v>133</v>
      </c>
      <c r="K20" s="15" t="s">
        <v>666</v>
      </c>
    </row>
    <row r="21" spans="1:11" ht="25.5" customHeight="1" x14ac:dyDescent="0.2">
      <c r="A21" s="13" t="s">
        <v>299</v>
      </c>
      <c r="B21" s="14">
        <v>58</v>
      </c>
      <c r="C21" s="14">
        <v>17</v>
      </c>
      <c r="D21" s="14">
        <v>75</v>
      </c>
      <c r="E21" s="14">
        <v>0</v>
      </c>
      <c r="F21" s="14">
        <v>0</v>
      </c>
      <c r="G21" s="14">
        <v>0</v>
      </c>
      <c r="H21" s="14">
        <f t="shared" si="7"/>
        <v>58</v>
      </c>
      <c r="I21" s="14">
        <f t="shared" si="6"/>
        <v>17</v>
      </c>
      <c r="J21" s="14">
        <f t="shared" si="6"/>
        <v>75</v>
      </c>
      <c r="K21" s="15" t="s">
        <v>55</v>
      </c>
    </row>
    <row r="22" spans="1:11" ht="25.5" customHeight="1" thickBot="1" x14ac:dyDescent="0.25">
      <c r="A22" s="16" t="s">
        <v>61</v>
      </c>
      <c r="B22" s="17">
        <f>SUM(B17:B21)</f>
        <v>807</v>
      </c>
      <c r="C22" s="17">
        <f t="shared" ref="C22:G22" si="8">SUM(C17:C21)</f>
        <v>528</v>
      </c>
      <c r="D22" s="17">
        <f t="shared" si="8"/>
        <v>1335</v>
      </c>
      <c r="E22" s="17">
        <f t="shared" si="8"/>
        <v>0</v>
      </c>
      <c r="F22" s="17">
        <f t="shared" si="8"/>
        <v>0</v>
      </c>
      <c r="G22" s="17">
        <f t="shared" si="8"/>
        <v>0</v>
      </c>
      <c r="H22" s="17">
        <f t="shared" si="7"/>
        <v>807</v>
      </c>
      <c r="I22" s="17">
        <f t="shared" si="6"/>
        <v>528</v>
      </c>
      <c r="J22" s="17">
        <f t="shared" si="6"/>
        <v>1335</v>
      </c>
      <c r="K22" s="18" t="s">
        <v>62</v>
      </c>
    </row>
    <row r="23" spans="1:11" ht="25.5" customHeight="1" thickBot="1" x14ac:dyDescent="0.25">
      <c r="A23" s="19" t="s">
        <v>151</v>
      </c>
      <c r="B23" s="20">
        <f t="shared" ref="B23:J23" si="9">SUM(B22,B15)</f>
        <v>2245</v>
      </c>
      <c r="C23" s="20">
        <f t="shared" si="9"/>
        <v>1936</v>
      </c>
      <c r="D23" s="20">
        <f t="shared" si="9"/>
        <v>4181</v>
      </c>
      <c r="E23" s="20">
        <f t="shared" si="9"/>
        <v>0</v>
      </c>
      <c r="F23" s="20">
        <f t="shared" si="9"/>
        <v>2</v>
      </c>
      <c r="G23" s="20">
        <f t="shared" si="9"/>
        <v>2</v>
      </c>
      <c r="H23" s="20">
        <f t="shared" si="9"/>
        <v>2245</v>
      </c>
      <c r="I23" s="20">
        <f t="shared" si="9"/>
        <v>1938</v>
      </c>
      <c r="J23" s="20">
        <f t="shared" si="9"/>
        <v>4183</v>
      </c>
      <c r="K23" s="21" t="s">
        <v>63</v>
      </c>
    </row>
    <row r="24" spans="1:11" ht="15" thickTop="1" x14ac:dyDescent="0.2"/>
    <row r="26" spans="1:11" s="92" customFormat="1" x14ac:dyDescent="0.2"/>
    <row r="27" spans="1:11" s="92" customFormat="1" x14ac:dyDescent="0.2"/>
    <row r="28" spans="1:11" s="92" customFormat="1" x14ac:dyDescent="0.2"/>
    <row r="29" spans="1:11" s="92" customFormat="1" x14ac:dyDescent="0.2"/>
    <row r="30" spans="1:11" s="92" customFormat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7" spans="1:11" ht="24" customHeight="1" x14ac:dyDescent="0.2">
      <c r="A37" s="118" t="s">
        <v>678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t="40.5" customHeight="1" x14ac:dyDescent="0.25">
      <c r="A38" s="114" t="s">
        <v>679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24" customHeight="1" thickBot="1" x14ac:dyDescent="0.3">
      <c r="A39" s="4" t="s">
        <v>1777</v>
      </c>
      <c r="K39" s="36" t="s">
        <v>1632</v>
      </c>
    </row>
    <row r="40" spans="1:11" ht="24" customHeight="1" thickTop="1" x14ac:dyDescent="0.25">
      <c r="A40" s="111" t="s">
        <v>0</v>
      </c>
      <c r="B40" s="110" t="s">
        <v>1</v>
      </c>
      <c r="C40" s="110"/>
      <c r="D40" s="110"/>
      <c r="E40" s="110" t="s">
        <v>2</v>
      </c>
      <c r="F40" s="110"/>
      <c r="G40" s="110"/>
      <c r="H40" s="110" t="s">
        <v>3</v>
      </c>
      <c r="I40" s="110"/>
      <c r="J40" s="110"/>
      <c r="K40" s="111" t="s">
        <v>4</v>
      </c>
    </row>
    <row r="41" spans="1:11" ht="24" customHeight="1" x14ac:dyDescent="0.25">
      <c r="A41" s="112"/>
      <c r="B41" s="109" t="s">
        <v>5</v>
      </c>
      <c r="C41" s="109"/>
      <c r="D41" s="109"/>
      <c r="E41" s="109" t="s">
        <v>6</v>
      </c>
      <c r="F41" s="109"/>
      <c r="G41" s="109"/>
      <c r="H41" s="109" t="s">
        <v>7</v>
      </c>
      <c r="I41" s="109"/>
      <c r="J41" s="109"/>
      <c r="K41" s="112"/>
    </row>
    <row r="42" spans="1:11" ht="24" customHeight="1" x14ac:dyDescent="0.25">
      <c r="A42" s="112"/>
      <c r="B42" s="31" t="s">
        <v>8</v>
      </c>
      <c r="C42" s="31" t="s">
        <v>67</v>
      </c>
      <c r="D42" s="31" t="s">
        <v>10</v>
      </c>
      <c r="E42" s="31" t="s">
        <v>8</v>
      </c>
      <c r="F42" s="31" t="s">
        <v>67</v>
      </c>
      <c r="G42" s="31" t="s">
        <v>10</v>
      </c>
      <c r="H42" s="31" t="s">
        <v>8</v>
      </c>
      <c r="I42" s="31" t="s">
        <v>67</v>
      </c>
      <c r="J42" s="31" t="s">
        <v>10</v>
      </c>
      <c r="K42" s="112"/>
    </row>
    <row r="43" spans="1:11" ht="24" customHeight="1" thickBot="1" x14ac:dyDescent="0.3">
      <c r="A43" s="113"/>
      <c r="B43" s="6" t="s">
        <v>11</v>
      </c>
      <c r="C43" s="6" t="s">
        <v>12</v>
      </c>
      <c r="D43" s="6" t="s">
        <v>7</v>
      </c>
      <c r="E43" s="6" t="s">
        <v>11</v>
      </c>
      <c r="F43" s="6" t="s">
        <v>12</v>
      </c>
      <c r="G43" s="6" t="s">
        <v>7</v>
      </c>
      <c r="H43" s="6" t="s">
        <v>11</v>
      </c>
      <c r="I43" s="6" t="s">
        <v>12</v>
      </c>
      <c r="J43" s="6" t="s">
        <v>7</v>
      </c>
      <c r="K43" s="113"/>
    </row>
    <row r="44" spans="1:11" ht="24" customHeight="1" x14ac:dyDescent="0.2">
      <c r="A44" s="13" t="s">
        <v>13</v>
      </c>
      <c r="B44" s="14"/>
      <c r="C44" s="14"/>
      <c r="D44" s="14"/>
      <c r="E44" s="14"/>
      <c r="F44" s="14"/>
      <c r="G44" s="14"/>
      <c r="H44" s="14"/>
      <c r="I44" s="14"/>
      <c r="J44" s="14"/>
      <c r="K44" s="15" t="s">
        <v>14</v>
      </c>
    </row>
    <row r="45" spans="1:11" ht="21" customHeight="1" x14ac:dyDescent="0.2">
      <c r="A45" s="13" t="s">
        <v>64</v>
      </c>
      <c r="B45" s="14">
        <v>57</v>
      </c>
      <c r="C45" s="14">
        <v>72</v>
      </c>
      <c r="D45" s="14">
        <v>129</v>
      </c>
      <c r="E45" s="14">
        <v>0</v>
      </c>
      <c r="F45" s="14">
        <v>0</v>
      </c>
      <c r="G45" s="14">
        <v>0</v>
      </c>
      <c r="H45" s="14">
        <f>SUM(E45,B45)</f>
        <v>57</v>
      </c>
      <c r="I45" s="14">
        <f t="shared" ref="I45:J50" si="10">SUM(F45,C45)</f>
        <v>72</v>
      </c>
      <c r="J45" s="14">
        <f t="shared" si="10"/>
        <v>129</v>
      </c>
      <c r="K45" s="15" t="s">
        <v>25</v>
      </c>
    </row>
    <row r="46" spans="1:11" ht="21" customHeight="1" x14ac:dyDescent="0.2">
      <c r="A46" s="13" t="s">
        <v>663</v>
      </c>
      <c r="B46" s="14">
        <v>120</v>
      </c>
      <c r="C46" s="14">
        <v>159</v>
      </c>
      <c r="D46" s="14">
        <v>279</v>
      </c>
      <c r="E46" s="14">
        <v>0</v>
      </c>
      <c r="F46" s="14">
        <v>0</v>
      </c>
      <c r="G46" s="14">
        <v>0</v>
      </c>
      <c r="H46" s="14">
        <f t="shared" ref="H46:H50" si="11">SUM(E46,B46)</f>
        <v>120</v>
      </c>
      <c r="I46" s="14">
        <f t="shared" si="10"/>
        <v>159</v>
      </c>
      <c r="J46" s="14">
        <f t="shared" si="10"/>
        <v>279</v>
      </c>
      <c r="K46" s="15" t="s">
        <v>445</v>
      </c>
    </row>
    <row r="47" spans="1:11" ht="21" customHeight="1" x14ac:dyDescent="0.2">
      <c r="A47" s="13" t="s">
        <v>375</v>
      </c>
      <c r="B47" s="14">
        <v>632</v>
      </c>
      <c r="C47" s="14">
        <v>816</v>
      </c>
      <c r="D47" s="14">
        <v>1448</v>
      </c>
      <c r="E47" s="14">
        <v>0</v>
      </c>
      <c r="F47" s="14">
        <v>1</v>
      </c>
      <c r="G47" s="14">
        <v>1</v>
      </c>
      <c r="H47" s="14">
        <f t="shared" si="11"/>
        <v>632</v>
      </c>
      <c r="I47" s="14">
        <f t="shared" si="10"/>
        <v>817</v>
      </c>
      <c r="J47" s="14">
        <f t="shared" si="10"/>
        <v>1449</v>
      </c>
      <c r="K47" s="15" t="s">
        <v>376</v>
      </c>
    </row>
    <row r="48" spans="1:11" ht="21" customHeight="1" x14ac:dyDescent="0.2">
      <c r="A48" s="13" t="s">
        <v>108</v>
      </c>
      <c r="B48" s="14">
        <v>44</v>
      </c>
      <c r="C48" s="14">
        <v>0</v>
      </c>
      <c r="D48" s="14">
        <v>44</v>
      </c>
      <c r="E48" s="14">
        <v>0</v>
      </c>
      <c r="F48" s="14">
        <v>0</v>
      </c>
      <c r="G48" s="14">
        <v>0</v>
      </c>
      <c r="H48" s="14">
        <v>44</v>
      </c>
      <c r="I48" s="14">
        <v>0</v>
      </c>
      <c r="J48" s="14">
        <v>44</v>
      </c>
      <c r="K48" s="15" t="s">
        <v>278</v>
      </c>
    </row>
    <row r="49" spans="1:11" ht="21" customHeight="1" x14ac:dyDescent="0.2">
      <c r="A49" s="13" t="s">
        <v>607</v>
      </c>
      <c r="B49" s="14">
        <v>287</v>
      </c>
      <c r="C49" s="14">
        <v>119</v>
      </c>
      <c r="D49" s="14">
        <v>406</v>
      </c>
      <c r="E49" s="14">
        <v>0</v>
      </c>
      <c r="F49" s="14">
        <v>0</v>
      </c>
      <c r="G49" s="14">
        <v>0</v>
      </c>
      <c r="H49" s="14">
        <f t="shared" si="11"/>
        <v>287</v>
      </c>
      <c r="I49" s="14">
        <f t="shared" si="10"/>
        <v>119</v>
      </c>
      <c r="J49" s="14">
        <f t="shared" si="10"/>
        <v>406</v>
      </c>
      <c r="K49" s="15" t="s">
        <v>666</v>
      </c>
    </row>
    <row r="50" spans="1:11" ht="21" customHeight="1" x14ac:dyDescent="0.2">
      <c r="A50" s="13" t="s">
        <v>299</v>
      </c>
      <c r="B50" s="14">
        <v>89</v>
      </c>
      <c r="C50" s="14">
        <v>92</v>
      </c>
      <c r="D50" s="14">
        <v>181</v>
      </c>
      <c r="E50" s="14">
        <v>0</v>
      </c>
      <c r="F50" s="14">
        <v>1</v>
      </c>
      <c r="G50" s="14">
        <v>1</v>
      </c>
      <c r="H50" s="14">
        <f t="shared" si="11"/>
        <v>89</v>
      </c>
      <c r="I50" s="14">
        <f t="shared" si="10"/>
        <v>93</v>
      </c>
      <c r="J50" s="14">
        <f t="shared" si="10"/>
        <v>182</v>
      </c>
      <c r="K50" s="15" t="s">
        <v>55</v>
      </c>
    </row>
    <row r="51" spans="1:11" ht="21" customHeight="1" x14ac:dyDescent="0.2">
      <c r="A51" s="13" t="s">
        <v>56</v>
      </c>
      <c r="B51" s="14">
        <f>SUM(B45:B50)</f>
        <v>1229</v>
      </c>
      <c r="C51" s="14">
        <f t="shared" ref="C51:J51" si="12">SUM(C45:C50)</f>
        <v>1258</v>
      </c>
      <c r="D51" s="14">
        <f t="shared" si="12"/>
        <v>2487</v>
      </c>
      <c r="E51" s="14">
        <f t="shared" si="12"/>
        <v>0</v>
      </c>
      <c r="F51" s="14">
        <f t="shared" si="12"/>
        <v>2</v>
      </c>
      <c r="G51" s="14">
        <f t="shared" si="12"/>
        <v>2</v>
      </c>
      <c r="H51" s="14">
        <f t="shared" si="12"/>
        <v>1229</v>
      </c>
      <c r="I51" s="14">
        <f t="shared" si="12"/>
        <v>1260</v>
      </c>
      <c r="J51" s="14">
        <f t="shared" si="12"/>
        <v>2489</v>
      </c>
      <c r="K51" s="15" t="s">
        <v>57</v>
      </c>
    </row>
    <row r="52" spans="1:11" ht="21" customHeight="1" x14ac:dyDescent="0.2">
      <c r="A52" s="13" t="s">
        <v>58</v>
      </c>
      <c r="B52" s="14"/>
      <c r="C52" s="14"/>
      <c r="D52" s="14"/>
      <c r="E52" s="14"/>
      <c r="F52" s="14"/>
      <c r="G52" s="14"/>
      <c r="H52" s="14"/>
      <c r="I52" s="14"/>
      <c r="J52" s="14"/>
      <c r="K52" s="15" t="s">
        <v>59</v>
      </c>
    </row>
    <row r="53" spans="1:11" ht="21" customHeight="1" x14ac:dyDescent="0.2">
      <c r="A53" s="13" t="s">
        <v>663</v>
      </c>
      <c r="B53" s="14">
        <v>269</v>
      </c>
      <c r="C53" s="14">
        <v>198</v>
      </c>
      <c r="D53" s="14">
        <v>467</v>
      </c>
      <c r="E53" s="14">
        <v>0</v>
      </c>
      <c r="F53" s="14">
        <v>0</v>
      </c>
      <c r="G53" s="14">
        <v>0</v>
      </c>
      <c r="H53" s="14">
        <f>SUM(B53,E53)</f>
        <v>269</v>
      </c>
      <c r="I53" s="14">
        <f t="shared" ref="I53:J57" si="13">SUM(C53,F53)</f>
        <v>198</v>
      </c>
      <c r="J53" s="14">
        <f t="shared" si="13"/>
        <v>467</v>
      </c>
      <c r="K53" s="15" t="s">
        <v>445</v>
      </c>
    </row>
    <row r="54" spans="1:11" ht="21" customHeight="1" x14ac:dyDescent="0.2">
      <c r="A54" s="13" t="s">
        <v>375</v>
      </c>
      <c r="B54" s="14">
        <v>277</v>
      </c>
      <c r="C54" s="14">
        <v>227</v>
      </c>
      <c r="D54" s="14">
        <v>504</v>
      </c>
      <c r="E54" s="14">
        <v>0</v>
      </c>
      <c r="F54" s="14">
        <v>0</v>
      </c>
      <c r="G54" s="14">
        <v>0</v>
      </c>
      <c r="H54" s="14">
        <f t="shared" ref="H54:H57" si="14">SUM(B54,E54)</f>
        <v>277</v>
      </c>
      <c r="I54" s="14">
        <f t="shared" si="13"/>
        <v>227</v>
      </c>
      <c r="J54" s="14">
        <f t="shared" si="13"/>
        <v>504</v>
      </c>
      <c r="K54" s="15" t="s">
        <v>376</v>
      </c>
    </row>
    <row r="55" spans="1:11" ht="21" customHeight="1" x14ac:dyDescent="0.2">
      <c r="A55" s="13" t="s">
        <v>108</v>
      </c>
      <c r="B55" s="14">
        <v>14</v>
      </c>
      <c r="C55" s="14">
        <v>0</v>
      </c>
      <c r="D55" s="14">
        <v>14</v>
      </c>
      <c r="E55" s="14">
        <v>0</v>
      </c>
      <c r="F55" s="14">
        <v>0</v>
      </c>
      <c r="G55" s="14">
        <v>0</v>
      </c>
      <c r="H55" s="14">
        <v>14</v>
      </c>
      <c r="I55" s="14">
        <v>0</v>
      </c>
      <c r="J55" s="14">
        <v>14</v>
      </c>
      <c r="K55" s="15" t="s">
        <v>278</v>
      </c>
    </row>
    <row r="56" spans="1:11" ht="21" customHeight="1" x14ac:dyDescent="0.2">
      <c r="A56" s="13" t="s">
        <v>607</v>
      </c>
      <c r="B56" s="14">
        <v>108</v>
      </c>
      <c r="C56" s="14">
        <v>24</v>
      </c>
      <c r="D56" s="14">
        <v>132</v>
      </c>
      <c r="E56" s="14">
        <v>0</v>
      </c>
      <c r="F56" s="14">
        <v>0</v>
      </c>
      <c r="G56" s="14">
        <v>0</v>
      </c>
      <c r="H56" s="14">
        <v>108</v>
      </c>
      <c r="I56" s="14">
        <v>24</v>
      </c>
      <c r="J56" s="14">
        <v>132</v>
      </c>
      <c r="K56" s="15" t="s">
        <v>666</v>
      </c>
    </row>
    <row r="57" spans="1:11" ht="21" customHeight="1" x14ac:dyDescent="0.2">
      <c r="A57" s="13" t="s">
        <v>299</v>
      </c>
      <c r="B57" s="14">
        <v>58</v>
      </c>
      <c r="C57" s="14">
        <v>17</v>
      </c>
      <c r="D57" s="14">
        <v>75</v>
      </c>
      <c r="E57" s="14">
        <v>0</v>
      </c>
      <c r="F57" s="14">
        <v>0</v>
      </c>
      <c r="G57" s="14">
        <v>0</v>
      </c>
      <c r="H57" s="14">
        <f t="shared" si="14"/>
        <v>58</v>
      </c>
      <c r="I57" s="14">
        <f t="shared" si="13"/>
        <v>17</v>
      </c>
      <c r="J57" s="14">
        <f t="shared" si="13"/>
        <v>75</v>
      </c>
      <c r="K57" s="15" t="s">
        <v>55</v>
      </c>
    </row>
    <row r="58" spans="1:11" ht="21" customHeight="1" thickBot="1" x14ac:dyDescent="0.25">
      <c r="A58" s="13" t="s">
        <v>61</v>
      </c>
      <c r="B58" s="14">
        <f>SUM(B53:B57)</f>
        <v>726</v>
      </c>
      <c r="C58" s="14">
        <f t="shared" ref="C58:J58" si="15">SUM(C53:C57)</f>
        <v>466</v>
      </c>
      <c r="D58" s="14">
        <f t="shared" si="15"/>
        <v>1192</v>
      </c>
      <c r="E58" s="14">
        <f t="shared" si="15"/>
        <v>0</v>
      </c>
      <c r="F58" s="14">
        <f t="shared" si="15"/>
        <v>0</v>
      </c>
      <c r="G58" s="14">
        <f t="shared" si="15"/>
        <v>0</v>
      </c>
      <c r="H58" s="14">
        <f t="shared" si="15"/>
        <v>726</v>
      </c>
      <c r="I58" s="14">
        <f t="shared" si="15"/>
        <v>466</v>
      </c>
      <c r="J58" s="14">
        <f t="shared" si="15"/>
        <v>1192</v>
      </c>
      <c r="K58" s="15" t="s">
        <v>62</v>
      </c>
    </row>
    <row r="59" spans="1:11" ht="21" customHeight="1" thickBot="1" x14ac:dyDescent="0.25">
      <c r="A59" s="19" t="s">
        <v>151</v>
      </c>
      <c r="B59" s="20">
        <f>SUM(B51,B58)</f>
        <v>1955</v>
      </c>
      <c r="C59" s="20">
        <f t="shared" ref="C59:J59" si="16">SUM(C51,C58)</f>
        <v>1724</v>
      </c>
      <c r="D59" s="20">
        <f t="shared" si="16"/>
        <v>3679</v>
      </c>
      <c r="E59" s="20">
        <f t="shared" si="16"/>
        <v>0</v>
      </c>
      <c r="F59" s="20">
        <f t="shared" si="16"/>
        <v>2</v>
      </c>
      <c r="G59" s="20">
        <f t="shared" si="16"/>
        <v>2</v>
      </c>
      <c r="H59" s="20">
        <f t="shared" si="16"/>
        <v>1955</v>
      </c>
      <c r="I59" s="20">
        <f t="shared" si="16"/>
        <v>1726</v>
      </c>
      <c r="J59" s="20">
        <f t="shared" si="16"/>
        <v>3681</v>
      </c>
      <c r="K59" s="21" t="s">
        <v>63</v>
      </c>
    </row>
    <row r="60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E41:G41"/>
    <mergeCell ref="H41:J41"/>
    <mergeCell ref="A37:K37"/>
    <mergeCell ref="A38:K38"/>
    <mergeCell ref="A40:A43"/>
    <mergeCell ref="B40:D40"/>
    <mergeCell ref="E40:G40"/>
    <mergeCell ref="H40:J40"/>
    <mergeCell ref="K40:K43"/>
    <mergeCell ref="B41:D41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168"/>
  <sheetViews>
    <sheetView rightToLeft="1" view="pageBreakPreview" topLeftCell="A142" zoomScale="80" zoomScaleSheetLayoutView="80" workbookViewId="0">
      <selection activeCell="A152" sqref="A152"/>
    </sheetView>
  </sheetViews>
  <sheetFormatPr defaultRowHeight="14.25" x14ac:dyDescent="0.2"/>
  <cols>
    <col min="1" max="1" width="26" customWidth="1"/>
    <col min="2" max="2" width="9.125" customWidth="1"/>
    <col min="3" max="3" width="9.75" customWidth="1"/>
    <col min="4" max="4" width="9" customWidth="1"/>
    <col min="5" max="5" width="9.125" customWidth="1"/>
    <col min="6" max="6" width="9.625" customWidth="1"/>
    <col min="7" max="7" width="9.25" customWidth="1"/>
    <col min="8" max="8" width="9.125" customWidth="1"/>
    <col min="9" max="9" width="9.875" customWidth="1"/>
    <col min="10" max="10" width="10.375" customWidth="1"/>
    <col min="11" max="11" width="37.5" customWidth="1"/>
  </cols>
  <sheetData>
    <row r="1" spans="1:11" ht="28.5" customHeight="1" x14ac:dyDescent="0.2">
      <c r="A1" s="118" t="s">
        <v>680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8.25" customHeight="1" x14ac:dyDescent="0.25">
      <c r="A2" s="114" t="s">
        <v>1637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4" customHeight="1" thickBot="1" x14ac:dyDescent="0.3">
      <c r="A3" s="4" t="s">
        <v>1778</v>
      </c>
      <c r="K3" s="30" t="s">
        <v>1779</v>
      </c>
    </row>
    <row r="4" spans="1:11" ht="21.7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1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1.7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21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8" customHeight="1" x14ac:dyDescent="0.2">
      <c r="A9" s="13" t="s">
        <v>15</v>
      </c>
      <c r="B9" s="14">
        <v>41</v>
      </c>
      <c r="C9" s="14">
        <v>95</v>
      </c>
      <c r="D9" s="14">
        <v>136</v>
      </c>
      <c r="E9" s="14">
        <v>0</v>
      </c>
      <c r="F9" s="14">
        <v>0</v>
      </c>
      <c r="G9" s="14">
        <v>0</v>
      </c>
      <c r="H9" s="14">
        <f>SUM(B9,E9)</f>
        <v>41</v>
      </c>
      <c r="I9" s="14">
        <f>SUM(C9,F9)</f>
        <v>95</v>
      </c>
      <c r="J9" s="14">
        <f>SUM(H9:I9)</f>
        <v>136</v>
      </c>
      <c r="K9" s="15" t="s">
        <v>16</v>
      </c>
    </row>
    <row r="10" spans="1:11" ht="18" customHeight="1" x14ac:dyDescent="0.2">
      <c r="A10" s="13" t="s">
        <v>18</v>
      </c>
      <c r="B10" s="14">
        <v>34</v>
      </c>
      <c r="C10" s="14">
        <v>74</v>
      </c>
      <c r="D10" s="14">
        <v>108</v>
      </c>
      <c r="E10" s="14">
        <v>0</v>
      </c>
      <c r="F10" s="14">
        <v>0</v>
      </c>
      <c r="G10" s="14">
        <v>0</v>
      </c>
      <c r="H10" s="14">
        <f t="shared" ref="H10:I26" si="0">SUM(B10,E10)</f>
        <v>34</v>
      </c>
      <c r="I10" s="14">
        <f t="shared" si="0"/>
        <v>74</v>
      </c>
      <c r="J10" s="14">
        <f t="shared" ref="J10:J26" si="1">SUM(H10:I10)</f>
        <v>108</v>
      </c>
      <c r="K10" s="15" t="s">
        <v>19</v>
      </c>
    </row>
    <row r="11" spans="1:11" ht="18" customHeight="1" x14ac:dyDescent="0.2">
      <c r="A11" s="13" t="s">
        <v>490</v>
      </c>
      <c r="B11" s="14">
        <v>30</v>
      </c>
      <c r="C11" s="14">
        <v>67</v>
      </c>
      <c r="D11" s="14">
        <v>97</v>
      </c>
      <c r="E11" s="14">
        <v>0</v>
      </c>
      <c r="F11" s="14">
        <v>0</v>
      </c>
      <c r="G11" s="14">
        <v>0</v>
      </c>
      <c r="H11" s="14">
        <f t="shared" si="0"/>
        <v>30</v>
      </c>
      <c r="I11" s="14">
        <f t="shared" si="0"/>
        <v>67</v>
      </c>
      <c r="J11" s="14">
        <f t="shared" si="1"/>
        <v>97</v>
      </c>
      <c r="K11" s="15" t="s">
        <v>21</v>
      </c>
    </row>
    <row r="12" spans="1:11" ht="18" customHeight="1" x14ac:dyDescent="0.2">
      <c r="A12" s="13" t="s">
        <v>144</v>
      </c>
      <c r="B12" s="14">
        <v>15</v>
      </c>
      <c r="C12" s="14">
        <v>69</v>
      </c>
      <c r="D12" s="14">
        <v>84</v>
      </c>
      <c r="E12" s="14">
        <v>0</v>
      </c>
      <c r="F12" s="14">
        <v>0</v>
      </c>
      <c r="G12" s="14">
        <v>0</v>
      </c>
      <c r="H12" s="14">
        <f t="shared" si="0"/>
        <v>15</v>
      </c>
      <c r="I12" s="14">
        <f t="shared" si="0"/>
        <v>69</v>
      </c>
      <c r="J12" s="14">
        <f t="shared" si="1"/>
        <v>84</v>
      </c>
      <c r="K12" s="15" t="s">
        <v>23</v>
      </c>
    </row>
    <row r="13" spans="1:11" ht="18" customHeight="1" x14ac:dyDescent="0.2">
      <c r="A13" s="13" t="s">
        <v>24</v>
      </c>
      <c r="B13" s="14">
        <v>71</v>
      </c>
      <c r="C13" s="14">
        <v>124</v>
      </c>
      <c r="D13" s="14">
        <v>195</v>
      </c>
      <c r="E13" s="14">
        <v>0</v>
      </c>
      <c r="F13" s="14">
        <v>0</v>
      </c>
      <c r="G13" s="14">
        <v>0</v>
      </c>
      <c r="H13" s="14">
        <f t="shared" si="0"/>
        <v>71</v>
      </c>
      <c r="I13" s="14">
        <f t="shared" si="0"/>
        <v>124</v>
      </c>
      <c r="J13" s="14">
        <f t="shared" si="1"/>
        <v>195</v>
      </c>
      <c r="K13" s="15" t="s">
        <v>25</v>
      </c>
    </row>
    <row r="14" spans="1:11" ht="18" customHeight="1" x14ac:dyDescent="0.2">
      <c r="A14" s="13" t="s">
        <v>28</v>
      </c>
      <c r="B14" s="14">
        <v>104</v>
      </c>
      <c r="C14" s="14">
        <v>132</v>
      </c>
      <c r="D14" s="14">
        <v>236</v>
      </c>
      <c r="E14" s="14">
        <v>0</v>
      </c>
      <c r="F14" s="14">
        <v>0</v>
      </c>
      <c r="G14" s="14">
        <v>0</v>
      </c>
      <c r="H14" s="14">
        <f t="shared" si="0"/>
        <v>104</v>
      </c>
      <c r="I14" s="14">
        <f t="shared" si="0"/>
        <v>132</v>
      </c>
      <c r="J14" s="14">
        <f t="shared" si="1"/>
        <v>236</v>
      </c>
      <c r="K14" s="15" t="s">
        <v>29</v>
      </c>
    </row>
    <row r="15" spans="1:11" ht="18" customHeight="1" x14ac:dyDescent="0.2">
      <c r="A15" s="13" t="s">
        <v>30</v>
      </c>
      <c r="B15" s="14">
        <v>51</v>
      </c>
      <c r="C15" s="14">
        <v>39</v>
      </c>
      <c r="D15" s="14">
        <v>90</v>
      </c>
      <c r="E15" s="14">
        <v>0</v>
      </c>
      <c r="F15" s="14">
        <v>0</v>
      </c>
      <c r="G15" s="14">
        <v>0</v>
      </c>
      <c r="H15" s="14">
        <f t="shared" si="0"/>
        <v>51</v>
      </c>
      <c r="I15" s="14">
        <f t="shared" si="0"/>
        <v>39</v>
      </c>
      <c r="J15" s="14">
        <f t="shared" si="1"/>
        <v>90</v>
      </c>
      <c r="K15" s="15" t="s">
        <v>31</v>
      </c>
    </row>
    <row r="16" spans="1:11" ht="18" customHeight="1" x14ac:dyDescent="0.2">
      <c r="A16" s="13" t="s">
        <v>681</v>
      </c>
      <c r="B16" s="14">
        <v>35</v>
      </c>
      <c r="C16" s="14">
        <v>63</v>
      </c>
      <c r="D16" s="14">
        <v>98</v>
      </c>
      <c r="E16" s="14">
        <v>0</v>
      </c>
      <c r="F16" s="14">
        <v>0</v>
      </c>
      <c r="G16" s="14">
        <v>0</v>
      </c>
      <c r="H16" s="14">
        <f t="shared" si="0"/>
        <v>35</v>
      </c>
      <c r="I16" s="14">
        <f t="shared" si="0"/>
        <v>63</v>
      </c>
      <c r="J16" s="14">
        <f t="shared" si="1"/>
        <v>98</v>
      </c>
      <c r="K16" s="15" t="s">
        <v>682</v>
      </c>
    </row>
    <row r="17" spans="1:11" ht="18" customHeight="1" x14ac:dyDescent="0.2">
      <c r="A17" s="13" t="s">
        <v>32</v>
      </c>
      <c r="B17" s="14">
        <v>79</v>
      </c>
      <c r="C17" s="14">
        <v>109</v>
      </c>
      <c r="D17" s="14">
        <v>188</v>
      </c>
      <c r="E17" s="14">
        <v>0</v>
      </c>
      <c r="F17" s="14">
        <v>0</v>
      </c>
      <c r="G17" s="14">
        <v>0</v>
      </c>
      <c r="H17" s="14">
        <f t="shared" si="0"/>
        <v>79</v>
      </c>
      <c r="I17" s="14">
        <f t="shared" si="0"/>
        <v>109</v>
      </c>
      <c r="J17" s="14">
        <f t="shared" si="1"/>
        <v>188</v>
      </c>
      <c r="K17" s="15" t="s">
        <v>60</v>
      </c>
    </row>
    <row r="18" spans="1:11" ht="39.75" customHeight="1" x14ac:dyDescent="0.2">
      <c r="A18" s="13" t="s">
        <v>142</v>
      </c>
      <c r="B18" s="14">
        <v>89</v>
      </c>
      <c r="C18" s="14">
        <v>111</v>
      </c>
      <c r="D18" s="14">
        <v>200</v>
      </c>
      <c r="E18" s="14">
        <v>0</v>
      </c>
      <c r="F18" s="14">
        <v>0</v>
      </c>
      <c r="G18" s="14">
        <v>0</v>
      </c>
      <c r="H18" s="14">
        <f t="shared" si="0"/>
        <v>89</v>
      </c>
      <c r="I18" s="14">
        <f t="shared" si="0"/>
        <v>111</v>
      </c>
      <c r="J18" s="14">
        <f t="shared" si="1"/>
        <v>200</v>
      </c>
      <c r="K18" s="26" t="s">
        <v>141</v>
      </c>
    </row>
    <row r="19" spans="1:11" ht="18.75" customHeight="1" x14ac:dyDescent="0.2">
      <c r="A19" s="13" t="s">
        <v>36</v>
      </c>
      <c r="B19" s="14">
        <v>254</v>
      </c>
      <c r="C19" s="14">
        <v>217</v>
      </c>
      <c r="D19" s="14">
        <v>471</v>
      </c>
      <c r="E19" s="14">
        <v>0</v>
      </c>
      <c r="F19" s="14">
        <v>0</v>
      </c>
      <c r="G19" s="14">
        <v>0</v>
      </c>
      <c r="H19" s="14">
        <f t="shared" si="0"/>
        <v>254</v>
      </c>
      <c r="I19" s="14">
        <f t="shared" si="0"/>
        <v>217</v>
      </c>
      <c r="J19" s="14">
        <f t="shared" si="1"/>
        <v>471</v>
      </c>
      <c r="K19" s="15" t="s">
        <v>37</v>
      </c>
    </row>
    <row r="20" spans="1:11" ht="18.75" customHeight="1" x14ac:dyDescent="0.2">
      <c r="A20" s="13" t="s">
        <v>375</v>
      </c>
      <c r="B20" s="14">
        <v>421</v>
      </c>
      <c r="C20" s="14">
        <v>601</v>
      </c>
      <c r="D20" s="14">
        <v>1022</v>
      </c>
      <c r="E20" s="14">
        <v>0</v>
      </c>
      <c r="F20" s="14">
        <v>0</v>
      </c>
      <c r="G20" s="14">
        <v>0</v>
      </c>
      <c r="H20" s="14">
        <f t="shared" si="0"/>
        <v>421</v>
      </c>
      <c r="I20" s="14">
        <f t="shared" si="0"/>
        <v>601</v>
      </c>
      <c r="J20" s="14">
        <f t="shared" si="1"/>
        <v>1022</v>
      </c>
      <c r="K20" s="15" t="s">
        <v>376</v>
      </c>
    </row>
    <row r="21" spans="1:11" ht="18.75" customHeight="1" x14ac:dyDescent="0.2">
      <c r="A21" s="13" t="s">
        <v>133</v>
      </c>
      <c r="B21" s="14">
        <v>0</v>
      </c>
      <c r="C21" s="14">
        <v>117</v>
      </c>
      <c r="D21" s="14">
        <v>117</v>
      </c>
      <c r="E21" s="14">
        <v>0</v>
      </c>
      <c r="F21" s="14">
        <v>0</v>
      </c>
      <c r="G21" s="14">
        <v>0</v>
      </c>
      <c r="H21" s="14">
        <f t="shared" si="0"/>
        <v>0</v>
      </c>
      <c r="I21" s="14">
        <f t="shared" si="0"/>
        <v>117</v>
      </c>
      <c r="J21" s="14">
        <f t="shared" si="1"/>
        <v>117</v>
      </c>
      <c r="K21" s="15" t="s">
        <v>683</v>
      </c>
    </row>
    <row r="22" spans="1:11" ht="18.75" customHeight="1" x14ac:dyDescent="0.2">
      <c r="A22" s="13" t="s">
        <v>684</v>
      </c>
      <c r="B22" s="14">
        <v>149</v>
      </c>
      <c r="C22" s="14">
        <v>29</v>
      </c>
      <c r="D22" s="14">
        <v>178</v>
      </c>
      <c r="E22" s="14">
        <v>0</v>
      </c>
      <c r="F22" s="14">
        <v>0</v>
      </c>
      <c r="G22" s="14">
        <v>0</v>
      </c>
      <c r="H22" s="14">
        <f t="shared" si="0"/>
        <v>149</v>
      </c>
      <c r="I22" s="14">
        <f t="shared" si="0"/>
        <v>29</v>
      </c>
      <c r="J22" s="14">
        <f t="shared" si="1"/>
        <v>178</v>
      </c>
      <c r="K22" s="15" t="s">
        <v>590</v>
      </c>
    </row>
    <row r="23" spans="1:11" ht="18.75" customHeight="1" x14ac:dyDescent="0.2">
      <c r="A23" s="13" t="s">
        <v>43</v>
      </c>
      <c r="B23" s="14">
        <v>148</v>
      </c>
      <c r="C23" s="14">
        <v>199</v>
      </c>
      <c r="D23" s="14">
        <v>347</v>
      </c>
      <c r="E23" s="14">
        <v>0</v>
      </c>
      <c r="F23" s="14">
        <v>0</v>
      </c>
      <c r="G23" s="14">
        <v>0</v>
      </c>
      <c r="H23" s="14">
        <f t="shared" si="0"/>
        <v>148</v>
      </c>
      <c r="I23" s="14">
        <f t="shared" si="0"/>
        <v>199</v>
      </c>
      <c r="J23" s="14">
        <f t="shared" si="1"/>
        <v>347</v>
      </c>
      <c r="K23" s="15" t="s">
        <v>152</v>
      </c>
    </row>
    <row r="24" spans="1:11" ht="18.75" customHeight="1" x14ac:dyDescent="0.2">
      <c r="A24" s="13" t="s">
        <v>607</v>
      </c>
      <c r="B24" s="14">
        <v>73</v>
      </c>
      <c r="C24" s="14">
        <v>58</v>
      </c>
      <c r="D24" s="14">
        <v>131</v>
      </c>
      <c r="E24" s="14">
        <v>0</v>
      </c>
      <c r="F24" s="14">
        <v>0</v>
      </c>
      <c r="G24" s="14">
        <v>0</v>
      </c>
      <c r="H24" s="14">
        <f t="shared" si="0"/>
        <v>73</v>
      </c>
      <c r="I24" s="14">
        <f t="shared" si="0"/>
        <v>58</v>
      </c>
      <c r="J24" s="14">
        <f t="shared" si="1"/>
        <v>131</v>
      </c>
      <c r="K24" s="15" t="s">
        <v>685</v>
      </c>
    </row>
    <row r="25" spans="1:11" ht="18.75" customHeight="1" x14ac:dyDescent="0.2">
      <c r="A25" s="13" t="s">
        <v>48</v>
      </c>
      <c r="B25" s="14">
        <v>132</v>
      </c>
      <c r="C25" s="14">
        <v>108</v>
      </c>
      <c r="D25" s="14">
        <v>240</v>
      </c>
      <c r="E25" s="14">
        <v>0</v>
      </c>
      <c r="F25" s="14">
        <v>0</v>
      </c>
      <c r="G25" s="14">
        <v>0</v>
      </c>
      <c r="H25" s="14">
        <f t="shared" si="0"/>
        <v>132</v>
      </c>
      <c r="I25" s="14">
        <f t="shared" si="0"/>
        <v>108</v>
      </c>
      <c r="J25" s="14">
        <f t="shared" si="1"/>
        <v>240</v>
      </c>
      <c r="K25" s="15" t="s">
        <v>49</v>
      </c>
    </row>
    <row r="26" spans="1:11" ht="18.75" customHeight="1" x14ac:dyDescent="0.2">
      <c r="A26" s="13" t="s">
        <v>52</v>
      </c>
      <c r="B26" s="14">
        <v>54</v>
      </c>
      <c r="C26" s="14">
        <v>80</v>
      </c>
      <c r="D26" s="14">
        <v>134</v>
      </c>
      <c r="E26" s="14">
        <v>0</v>
      </c>
      <c r="F26" s="14">
        <v>0</v>
      </c>
      <c r="G26" s="14">
        <v>0</v>
      </c>
      <c r="H26" s="14">
        <f t="shared" si="0"/>
        <v>54</v>
      </c>
      <c r="I26" s="14">
        <f t="shared" si="0"/>
        <v>80</v>
      </c>
      <c r="J26" s="14">
        <f t="shared" si="1"/>
        <v>134</v>
      </c>
      <c r="K26" s="15" t="s">
        <v>53</v>
      </c>
    </row>
    <row r="27" spans="1:11" ht="18" customHeight="1" thickBot="1" x14ac:dyDescent="0.25">
      <c r="A27" s="22" t="s">
        <v>56</v>
      </c>
      <c r="B27" s="23">
        <f>SUM(B9:B26)</f>
        <v>1780</v>
      </c>
      <c r="C27" s="23">
        <f t="shared" ref="C27:J27" si="2">SUM(C9:C26)</f>
        <v>2292</v>
      </c>
      <c r="D27" s="23">
        <f t="shared" si="2"/>
        <v>4072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1780</v>
      </c>
      <c r="I27" s="23">
        <f t="shared" si="2"/>
        <v>2292</v>
      </c>
      <c r="J27" s="23">
        <f t="shared" si="2"/>
        <v>4072</v>
      </c>
      <c r="K27" s="24" t="s">
        <v>686</v>
      </c>
    </row>
    <row r="28" spans="1:11" ht="21.75" customHeight="1" thickTop="1" x14ac:dyDescent="0.2"/>
    <row r="29" spans="1:11" ht="21.75" customHeight="1" x14ac:dyDescent="0.2"/>
    <row r="30" spans="1:11" ht="21.75" customHeight="1" x14ac:dyDescent="0.2"/>
    <row r="31" spans="1:11" ht="21.75" customHeight="1" x14ac:dyDescent="0.2"/>
    <row r="32" spans="1:11" ht="26.25" customHeight="1" x14ac:dyDescent="0.2"/>
    <row r="33" spans="1:11" s="92" customFormat="1" ht="26.25" customHeight="1" x14ac:dyDescent="0.25">
      <c r="A33" s="4"/>
      <c r="K33" s="30"/>
    </row>
    <row r="34" spans="1:11" s="92" customFormat="1" ht="26.25" customHeight="1" x14ac:dyDescent="0.25">
      <c r="A34" s="4"/>
      <c r="K34" s="30"/>
    </row>
    <row r="35" spans="1:11" s="92" customFormat="1" ht="26.25" customHeight="1" x14ac:dyDescent="0.25">
      <c r="A35" s="4"/>
      <c r="K35" s="30"/>
    </row>
    <row r="36" spans="1:11" s="92" customFormat="1" ht="26.25" customHeight="1" thickBot="1" x14ac:dyDescent="0.3">
      <c r="A36" s="4" t="s">
        <v>1780</v>
      </c>
      <c r="B36"/>
      <c r="C36"/>
      <c r="D36"/>
      <c r="E36"/>
      <c r="F36"/>
      <c r="G36"/>
      <c r="H36"/>
      <c r="I36"/>
      <c r="J36"/>
      <c r="K36" s="30" t="s">
        <v>1781</v>
      </c>
    </row>
    <row r="37" spans="1:11" ht="26.25" customHeight="1" thickTop="1" x14ac:dyDescent="0.25">
      <c r="A37" s="111" t="s">
        <v>0</v>
      </c>
      <c r="B37" s="110" t="s">
        <v>1</v>
      </c>
      <c r="C37" s="110"/>
      <c r="D37" s="110"/>
      <c r="E37" s="110" t="s">
        <v>2</v>
      </c>
      <c r="F37" s="110"/>
      <c r="G37" s="110"/>
      <c r="H37" s="110" t="s">
        <v>3</v>
      </c>
      <c r="I37" s="110"/>
      <c r="J37" s="110"/>
      <c r="K37" s="111" t="s">
        <v>4</v>
      </c>
    </row>
    <row r="38" spans="1:11" ht="26.25" customHeight="1" x14ac:dyDescent="0.25">
      <c r="A38" s="112"/>
      <c r="B38" s="109" t="s">
        <v>5</v>
      </c>
      <c r="C38" s="109"/>
      <c r="D38" s="109"/>
      <c r="E38" s="109" t="s">
        <v>6</v>
      </c>
      <c r="F38" s="109"/>
      <c r="G38" s="109"/>
      <c r="H38" s="109" t="s">
        <v>7</v>
      </c>
      <c r="I38" s="109"/>
      <c r="J38" s="109"/>
      <c r="K38" s="112"/>
    </row>
    <row r="39" spans="1:11" ht="26.25" customHeight="1" x14ac:dyDescent="0.25">
      <c r="A39" s="112"/>
      <c r="B39" s="31" t="s">
        <v>8</v>
      </c>
      <c r="C39" s="31" t="s">
        <v>67</v>
      </c>
      <c r="D39" s="31" t="s">
        <v>10</v>
      </c>
      <c r="E39" s="31" t="s">
        <v>8</v>
      </c>
      <c r="F39" s="31" t="s">
        <v>67</v>
      </c>
      <c r="G39" s="31" t="s">
        <v>10</v>
      </c>
      <c r="H39" s="31" t="s">
        <v>8</v>
      </c>
      <c r="I39" s="31" t="s">
        <v>67</v>
      </c>
      <c r="J39" s="31" t="s">
        <v>10</v>
      </c>
      <c r="K39" s="112"/>
    </row>
    <row r="40" spans="1:11" ht="26.25" customHeight="1" thickBot="1" x14ac:dyDescent="0.3">
      <c r="A40" s="113"/>
      <c r="B40" s="6" t="s">
        <v>11</v>
      </c>
      <c r="C40" s="6" t="s">
        <v>12</v>
      </c>
      <c r="D40" s="6" t="s">
        <v>7</v>
      </c>
      <c r="E40" s="6" t="s">
        <v>11</v>
      </c>
      <c r="F40" s="6" t="s">
        <v>12</v>
      </c>
      <c r="G40" s="6" t="s">
        <v>7</v>
      </c>
      <c r="H40" s="6" t="s">
        <v>11</v>
      </c>
      <c r="I40" s="6" t="s">
        <v>12</v>
      </c>
      <c r="J40" s="6" t="s">
        <v>7</v>
      </c>
      <c r="K40" s="113"/>
    </row>
    <row r="41" spans="1:11" ht="26.25" customHeight="1" x14ac:dyDescent="0.2">
      <c r="A41" s="13" t="s">
        <v>58</v>
      </c>
      <c r="B41" s="14"/>
      <c r="C41" s="14"/>
      <c r="D41" s="14"/>
      <c r="E41" s="14"/>
      <c r="F41" s="14"/>
      <c r="G41" s="14"/>
      <c r="H41" s="14"/>
      <c r="I41" s="14"/>
      <c r="J41" s="14"/>
      <c r="K41" s="15" t="s">
        <v>59</v>
      </c>
    </row>
    <row r="42" spans="1:11" ht="26.25" customHeight="1" x14ac:dyDescent="0.2">
      <c r="A42" s="13" t="s">
        <v>64</v>
      </c>
      <c r="B42" s="14">
        <v>98</v>
      </c>
      <c r="C42" s="14">
        <v>22</v>
      </c>
      <c r="D42" s="14">
        <v>120</v>
      </c>
      <c r="E42" s="14">
        <v>0</v>
      </c>
      <c r="F42" s="14">
        <v>0</v>
      </c>
      <c r="G42" s="14">
        <v>0</v>
      </c>
      <c r="H42" s="14">
        <f>SUM(B42,E42)</f>
        <v>98</v>
      </c>
      <c r="I42" s="14">
        <f>SUM(C42,F42)</f>
        <v>22</v>
      </c>
      <c r="J42" s="14">
        <f>SUM(H42:I42)</f>
        <v>120</v>
      </c>
      <c r="K42" s="15" t="s">
        <v>25</v>
      </c>
    </row>
    <row r="43" spans="1:11" ht="26.25" customHeight="1" x14ac:dyDescent="0.2">
      <c r="A43" s="13" t="s">
        <v>32</v>
      </c>
      <c r="B43" s="14">
        <v>64</v>
      </c>
      <c r="C43" s="14">
        <v>40</v>
      </c>
      <c r="D43" s="14">
        <v>104</v>
      </c>
      <c r="E43" s="14">
        <v>0</v>
      </c>
      <c r="F43" s="14">
        <v>0</v>
      </c>
      <c r="G43" s="14">
        <v>0</v>
      </c>
      <c r="H43" s="14">
        <f>SUM(B43)</f>
        <v>64</v>
      </c>
      <c r="I43" s="14">
        <f t="shared" ref="I43:J43" si="3">SUM(C43)</f>
        <v>40</v>
      </c>
      <c r="J43" s="14">
        <f t="shared" si="3"/>
        <v>104</v>
      </c>
      <c r="K43" s="15" t="s">
        <v>60</v>
      </c>
    </row>
    <row r="44" spans="1:11" ht="45.75" customHeight="1" x14ac:dyDescent="0.2">
      <c r="A44" s="13" t="s">
        <v>446</v>
      </c>
      <c r="B44" s="14">
        <v>18</v>
      </c>
      <c r="C44" s="14">
        <v>3</v>
      </c>
      <c r="D44" s="14">
        <v>21</v>
      </c>
      <c r="E44" s="14">
        <v>0</v>
      </c>
      <c r="F44" s="14">
        <v>0</v>
      </c>
      <c r="G44" s="14">
        <v>0</v>
      </c>
      <c r="H44" s="14">
        <f t="shared" ref="H44:I48" si="4">SUM(B44,E44)</f>
        <v>18</v>
      </c>
      <c r="I44" s="14">
        <f t="shared" si="4"/>
        <v>3</v>
      </c>
      <c r="J44" s="14">
        <f t="shared" ref="J44:J48" si="5">SUM(H44:I44)</f>
        <v>21</v>
      </c>
      <c r="K44" s="26" t="s">
        <v>141</v>
      </c>
    </row>
    <row r="45" spans="1:11" ht="26.25" customHeight="1" x14ac:dyDescent="0.2">
      <c r="A45" s="13" t="s">
        <v>36</v>
      </c>
      <c r="B45" s="14">
        <v>114</v>
      </c>
      <c r="C45" s="14">
        <v>44</v>
      </c>
      <c r="D45" s="14">
        <v>158</v>
      </c>
      <c r="E45" s="14">
        <v>0</v>
      </c>
      <c r="F45" s="14">
        <v>0</v>
      </c>
      <c r="G45" s="14">
        <v>0</v>
      </c>
      <c r="H45" s="14">
        <f t="shared" si="4"/>
        <v>114</v>
      </c>
      <c r="I45" s="14">
        <f t="shared" si="4"/>
        <v>44</v>
      </c>
      <c r="J45" s="14">
        <f t="shared" si="5"/>
        <v>158</v>
      </c>
      <c r="K45" s="15" t="s">
        <v>37</v>
      </c>
    </row>
    <row r="46" spans="1:11" ht="26.25" customHeight="1" x14ac:dyDescent="0.2">
      <c r="A46" s="13" t="s">
        <v>375</v>
      </c>
      <c r="B46" s="14">
        <v>149</v>
      </c>
      <c r="C46" s="14">
        <v>136</v>
      </c>
      <c r="D46" s="14">
        <v>285</v>
      </c>
      <c r="E46" s="14">
        <v>0</v>
      </c>
      <c r="F46" s="14">
        <v>0</v>
      </c>
      <c r="G46" s="14">
        <v>0</v>
      </c>
      <c r="H46" s="14">
        <f>SUM(B46)</f>
        <v>149</v>
      </c>
      <c r="I46" s="14">
        <f t="shared" ref="I46:J46" si="6">SUM(C46)</f>
        <v>136</v>
      </c>
      <c r="J46" s="14">
        <f t="shared" si="6"/>
        <v>285</v>
      </c>
      <c r="K46" s="15" t="s">
        <v>376</v>
      </c>
    </row>
    <row r="47" spans="1:11" ht="26.25" customHeight="1" x14ac:dyDescent="0.2">
      <c r="A47" s="13" t="s">
        <v>684</v>
      </c>
      <c r="B47" s="14">
        <v>39</v>
      </c>
      <c r="C47" s="14">
        <v>10</v>
      </c>
      <c r="D47" s="14">
        <v>49</v>
      </c>
      <c r="E47" s="14">
        <v>0</v>
      </c>
      <c r="F47" s="14">
        <v>0</v>
      </c>
      <c r="G47" s="14">
        <v>0</v>
      </c>
      <c r="H47" s="14">
        <f t="shared" si="4"/>
        <v>39</v>
      </c>
      <c r="I47" s="14">
        <f t="shared" si="4"/>
        <v>10</v>
      </c>
      <c r="J47" s="14">
        <f t="shared" si="5"/>
        <v>49</v>
      </c>
      <c r="K47" s="15" t="s">
        <v>590</v>
      </c>
    </row>
    <row r="48" spans="1:11" ht="26.25" customHeight="1" x14ac:dyDescent="0.2">
      <c r="A48" s="13" t="s">
        <v>48</v>
      </c>
      <c r="B48" s="14">
        <v>126</v>
      </c>
      <c r="C48" s="14">
        <v>24</v>
      </c>
      <c r="D48" s="14">
        <v>150</v>
      </c>
      <c r="E48" s="14">
        <v>0</v>
      </c>
      <c r="F48" s="14">
        <v>0</v>
      </c>
      <c r="G48" s="14">
        <v>0</v>
      </c>
      <c r="H48" s="14">
        <f t="shared" si="4"/>
        <v>126</v>
      </c>
      <c r="I48" s="14">
        <f t="shared" si="4"/>
        <v>24</v>
      </c>
      <c r="J48" s="14">
        <f t="shared" si="5"/>
        <v>150</v>
      </c>
      <c r="K48" s="15" t="s">
        <v>49</v>
      </c>
    </row>
    <row r="49" spans="1:11" ht="26.25" customHeight="1" thickBot="1" x14ac:dyDescent="0.25">
      <c r="A49" s="13" t="s">
        <v>61</v>
      </c>
      <c r="B49" s="14">
        <f>SUM(B42:B48)</f>
        <v>608</v>
      </c>
      <c r="C49" s="14">
        <f t="shared" ref="C49:J49" si="7">SUM(C42:C48)</f>
        <v>279</v>
      </c>
      <c r="D49" s="14">
        <f t="shared" si="7"/>
        <v>887</v>
      </c>
      <c r="E49" s="14">
        <f t="shared" si="7"/>
        <v>0</v>
      </c>
      <c r="F49" s="14">
        <f t="shared" si="7"/>
        <v>0</v>
      </c>
      <c r="G49" s="14">
        <f t="shared" si="7"/>
        <v>0</v>
      </c>
      <c r="H49" s="14">
        <f t="shared" si="7"/>
        <v>608</v>
      </c>
      <c r="I49" s="14">
        <f t="shared" si="7"/>
        <v>279</v>
      </c>
      <c r="J49" s="14">
        <f t="shared" si="7"/>
        <v>887</v>
      </c>
      <c r="K49" s="15" t="s">
        <v>687</v>
      </c>
    </row>
    <row r="50" spans="1:11" ht="26.25" customHeight="1" thickBot="1" x14ac:dyDescent="0.25">
      <c r="A50" s="19" t="s">
        <v>151</v>
      </c>
      <c r="B50" s="20">
        <f t="shared" ref="B50:J50" si="8">SUM(B49,B27)</f>
        <v>2388</v>
      </c>
      <c r="C50" s="20">
        <f t="shared" si="8"/>
        <v>2571</v>
      </c>
      <c r="D50" s="20">
        <f t="shared" si="8"/>
        <v>4959</v>
      </c>
      <c r="E50" s="20">
        <f t="shared" si="8"/>
        <v>0</v>
      </c>
      <c r="F50" s="20">
        <f t="shared" si="8"/>
        <v>0</v>
      </c>
      <c r="G50" s="20">
        <f t="shared" si="8"/>
        <v>0</v>
      </c>
      <c r="H50" s="20">
        <f t="shared" si="8"/>
        <v>2388</v>
      </c>
      <c r="I50" s="20">
        <f t="shared" si="8"/>
        <v>2571</v>
      </c>
      <c r="J50" s="20">
        <f t="shared" si="8"/>
        <v>4959</v>
      </c>
      <c r="K50" s="21" t="s">
        <v>63</v>
      </c>
    </row>
    <row r="51" spans="1:11" ht="15" thickTop="1" x14ac:dyDescent="0.2"/>
    <row r="59" spans="1:11" s="92" customFormat="1" x14ac:dyDescent="0.2"/>
    <row r="60" spans="1:11" s="92" customFormat="1" x14ac:dyDescent="0.2"/>
    <row r="61" spans="1:11" s="92" customFormat="1" x14ac:dyDescent="0.2"/>
    <row r="62" spans="1:11" s="92" customFormat="1" x14ac:dyDescent="0.2"/>
    <row r="63" spans="1:11" s="92" customFormat="1" x14ac:dyDescent="0.2"/>
    <row r="64" spans="1:11" s="92" customFormat="1" x14ac:dyDescent="0.2"/>
    <row r="65" spans="1:11" s="92" customFormat="1" x14ac:dyDescent="0.2"/>
    <row r="66" spans="1:11" s="92" customFormat="1" x14ac:dyDescent="0.2"/>
    <row r="70" spans="1:11" ht="32.25" customHeight="1" x14ac:dyDescent="0.2">
      <c r="A70" s="118" t="s">
        <v>688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</row>
    <row r="71" spans="1:11" ht="36.75" customHeight="1" x14ac:dyDescent="0.25">
      <c r="A71" s="114" t="s">
        <v>1783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</row>
    <row r="72" spans="1:11" ht="24.75" customHeight="1" thickBot="1" x14ac:dyDescent="0.3">
      <c r="A72" s="4" t="s">
        <v>1634</v>
      </c>
      <c r="K72" s="30" t="s">
        <v>711</v>
      </c>
    </row>
    <row r="73" spans="1:11" ht="21" customHeight="1" thickTop="1" x14ac:dyDescent="0.25">
      <c r="A73" s="111" t="s">
        <v>0</v>
      </c>
      <c r="B73" s="110" t="s">
        <v>1</v>
      </c>
      <c r="C73" s="110"/>
      <c r="D73" s="110"/>
      <c r="E73" s="110" t="s">
        <v>2</v>
      </c>
      <c r="F73" s="110"/>
      <c r="G73" s="110"/>
      <c r="H73" s="110" t="s">
        <v>3</v>
      </c>
      <c r="I73" s="110"/>
      <c r="J73" s="110"/>
      <c r="K73" s="111" t="s">
        <v>4</v>
      </c>
    </row>
    <row r="74" spans="1:11" ht="21" customHeight="1" x14ac:dyDescent="0.25">
      <c r="A74" s="112"/>
      <c r="B74" s="109" t="s">
        <v>5</v>
      </c>
      <c r="C74" s="109"/>
      <c r="D74" s="109"/>
      <c r="E74" s="109" t="s">
        <v>6</v>
      </c>
      <c r="F74" s="109"/>
      <c r="G74" s="109"/>
      <c r="H74" s="109" t="s">
        <v>7</v>
      </c>
      <c r="I74" s="109"/>
      <c r="J74" s="109"/>
      <c r="K74" s="112"/>
    </row>
    <row r="75" spans="1:11" ht="21" customHeight="1" x14ac:dyDescent="0.25">
      <c r="A75" s="112"/>
      <c r="B75" s="31" t="s">
        <v>8</v>
      </c>
      <c r="C75" s="31" t="s">
        <v>67</v>
      </c>
      <c r="D75" s="31" t="s">
        <v>10</v>
      </c>
      <c r="E75" s="31" t="s">
        <v>8</v>
      </c>
      <c r="F75" s="31" t="s">
        <v>67</v>
      </c>
      <c r="G75" s="31" t="s">
        <v>10</v>
      </c>
      <c r="H75" s="31" t="s">
        <v>8</v>
      </c>
      <c r="I75" s="31" t="s">
        <v>67</v>
      </c>
      <c r="J75" s="31" t="s">
        <v>10</v>
      </c>
      <c r="K75" s="112"/>
    </row>
    <row r="76" spans="1:11" ht="21" customHeight="1" thickBot="1" x14ac:dyDescent="0.3">
      <c r="A76" s="113"/>
      <c r="B76" s="6" t="s">
        <v>11</v>
      </c>
      <c r="C76" s="6" t="s">
        <v>12</v>
      </c>
      <c r="D76" s="6" t="s">
        <v>7</v>
      </c>
      <c r="E76" s="6" t="s">
        <v>11</v>
      </c>
      <c r="F76" s="6" t="s">
        <v>12</v>
      </c>
      <c r="G76" s="6" t="s">
        <v>7</v>
      </c>
      <c r="H76" s="6" t="s">
        <v>11</v>
      </c>
      <c r="I76" s="6" t="s">
        <v>12</v>
      </c>
      <c r="J76" s="6" t="s">
        <v>7</v>
      </c>
      <c r="K76" s="113"/>
    </row>
    <row r="77" spans="1:11" ht="20.25" customHeight="1" x14ac:dyDescent="0.2">
      <c r="A77" s="13" t="s">
        <v>13</v>
      </c>
      <c r="B77" s="14"/>
      <c r="C77" s="14"/>
      <c r="D77" s="14"/>
      <c r="E77" s="14"/>
      <c r="F77" s="14"/>
      <c r="G77" s="14"/>
      <c r="H77" s="14"/>
      <c r="I77" s="14"/>
      <c r="J77" s="14"/>
      <c r="K77" s="15" t="s">
        <v>14</v>
      </c>
    </row>
    <row r="78" spans="1:11" ht="20.25" customHeight="1" x14ac:dyDescent="0.2">
      <c r="A78" s="13" t="s">
        <v>15</v>
      </c>
      <c r="B78" s="14">
        <v>330</v>
      </c>
      <c r="C78" s="14">
        <v>468</v>
      </c>
      <c r="D78" s="14">
        <v>798</v>
      </c>
      <c r="E78" s="14">
        <v>0</v>
      </c>
      <c r="F78" s="14">
        <v>0</v>
      </c>
      <c r="G78" s="14">
        <v>0</v>
      </c>
      <c r="H78" s="14">
        <f>SUM(B78,E78)</f>
        <v>330</v>
      </c>
      <c r="I78" s="14">
        <f>SUM(C78,F78)</f>
        <v>468</v>
      </c>
      <c r="J78" s="14">
        <f>SUM(H78:I78)</f>
        <v>798</v>
      </c>
      <c r="K78" s="15" t="s">
        <v>16</v>
      </c>
    </row>
    <row r="79" spans="1:11" ht="20.25" customHeight="1" x14ac:dyDescent="0.2">
      <c r="A79" s="13" t="s">
        <v>18</v>
      </c>
      <c r="B79" s="14">
        <v>133</v>
      </c>
      <c r="C79" s="14">
        <v>216</v>
      </c>
      <c r="D79" s="14">
        <v>349</v>
      </c>
      <c r="E79" s="14">
        <v>0</v>
      </c>
      <c r="F79" s="14">
        <v>0</v>
      </c>
      <c r="G79" s="14">
        <v>0</v>
      </c>
      <c r="H79" s="14">
        <f t="shared" ref="H79:I95" si="9">SUM(B79,E79)</f>
        <v>133</v>
      </c>
      <c r="I79" s="14">
        <f t="shared" si="9"/>
        <v>216</v>
      </c>
      <c r="J79" s="14">
        <f t="shared" ref="J79:J95" si="10">SUM(H79:I79)</f>
        <v>349</v>
      </c>
      <c r="K79" s="15" t="s">
        <v>19</v>
      </c>
    </row>
    <row r="80" spans="1:11" ht="20.25" customHeight="1" x14ac:dyDescent="0.2">
      <c r="A80" s="13" t="s">
        <v>490</v>
      </c>
      <c r="B80" s="14">
        <v>156</v>
      </c>
      <c r="C80" s="14">
        <v>258</v>
      </c>
      <c r="D80" s="14">
        <v>414</v>
      </c>
      <c r="E80" s="14">
        <v>0</v>
      </c>
      <c r="F80" s="14">
        <v>0</v>
      </c>
      <c r="G80" s="14">
        <v>0</v>
      </c>
      <c r="H80" s="14">
        <f t="shared" si="9"/>
        <v>156</v>
      </c>
      <c r="I80" s="14">
        <f t="shared" si="9"/>
        <v>258</v>
      </c>
      <c r="J80" s="14">
        <f t="shared" si="10"/>
        <v>414</v>
      </c>
      <c r="K80" s="15" t="s">
        <v>21</v>
      </c>
    </row>
    <row r="81" spans="1:11" ht="20.25" customHeight="1" x14ac:dyDescent="0.2">
      <c r="A81" s="13" t="s">
        <v>144</v>
      </c>
      <c r="B81" s="14">
        <v>102</v>
      </c>
      <c r="C81" s="14">
        <v>311</v>
      </c>
      <c r="D81" s="14">
        <v>413</v>
      </c>
      <c r="E81" s="14">
        <v>0</v>
      </c>
      <c r="F81" s="14">
        <v>0</v>
      </c>
      <c r="G81" s="14">
        <v>0</v>
      </c>
      <c r="H81" s="14">
        <f t="shared" si="9"/>
        <v>102</v>
      </c>
      <c r="I81" s="14">
        <f t="shared" si="9"/>
        <v>311</v>
      </c>
      <c r="J81" s="14">
        <f t="shared" si="10"/>
        <v>413</v>
      </c>
      <c r="K81" s="15" t="s">
        <v>23</v>
      </c>
    </row>
    <row r="82" spans="1:11" ht="20.25" customHeight="1" x14ac:dyDescent="0.2">
      <c r="A82" s="13" t="s">
        <v>24</v>
      </c>
      <c r="B82" s="14">
        <v>240</v>
      </c>
      <c r="C82" s="14">
        <v>451</v>
      </c>
      <c r="D82" s="14">
        <v>691</v>
      </c>
      <c r="E82" s="14">
        <v>0</v>
      </c>
      <c r="F82" s="14">
        <v>0</v>
      </c>
      <c r="G82" s="14">
        <v>0</v>
      </c>
      <c r="H82" s="14">
        <f t="shared" si="9"/>
        <v>240</v>
      </c>
      <c r="I82" s="14">
        <f t="shared" si="9"/>
        <v>451</v>
      </c>
      <c r="J82" s="14">
        <f t="shared" si="10"/>
        <v>691</v>
      </c>
      <c r="K82" s="15" t="s">
        <v>25</v>
      </c>
    </row>
    <row r="83" spans="1:11" ht="20.25" customHeight="1" x14ac:dyDescent="0.2">
      <c r="A83" s="13" t="s">
        <v>28</v>
      </c>
      <c r="B83" s="14">
        <v>413</v>
      </c>
      <c r="C83" s="14">
        <v>373</v>
      </c>
      <c r="D83" s="14">
        <v>786</v>
      </c>
      <c r="E83" s="14">
        <v>0</v>
      </c>
      <c r="F83" s="14">
        <v>0</v>
      </c>
      <c r="G83" s="14">
        <v>0</v>
      </c>
      <c r="H83" s="14">
        <f t="shared" si="9"/>
        <v>413</v>
      </c>
      <c r="I83" s="14">
        <f t="shared" si="9"/>
        <v>373</v>
      </c>
      <c r="J83" s="14">
        <f t="shared" si="10"/>
        <v>786</v>
      </c>
      <c r="K83" s="15" t="s">
        <v>29</v>
      </c>
    </row>
    <row r="84" spans="1:11" ht="20.25" customHeight="1" x14ac:dyDescent="0.2">
      <c r="A84" s="13" t="s">
        <v>30</v>
      </c>
      <c r="B84" s="14">
        <v>167</v>
      </c>
      <c r="C84" s="14">
        <v>150</v>
      </c>
      <c r="D84" s="14">
        <v>317</v>
      </c>
      <c r="E84" s="14">
        <v>0</v>
      </c>
      <c r="F84" s="14">
        <v>0</v>
      </c>
      <c r="G84" s="14">
        <v>0</v>
      </c>
      <c r="H84" s="14">
        <f t="shared" si="9"/>
        <v>167</v>
      </c>
      <c r="I84" s="14">
        <f t="shared" si="9"/>
        <v>150</v>
      </c>
      <c r="J84" s="14">
        <f t="shared" si="10"/>
        <v>317</v>
      </c>
      <c r="K84" s="15" t="s">
        <v>31</v>
      </c>
    </row>
    <row r="85" spans="1:11" ht="20.25" customHeight="1" x14ac:dyDescent="0.2">
      <c r="A85" s="13" t="s">
        <v>681</v>
      </c>
      <c r="B85" s="14">
        <v>84</v>
      </c>
      <c r="C85" s="14">
        <v>178</v>
      </c>
      <c r="D85" s="14">
        <v>262</v>
      </c>
      <c r="E85" s="14">
        <v>0</v>
      </c>
      <c r="F85" s="14">
        <v>0</v>
      </c>
      <c r="G85" s="14">
        <v>0</v>
      </c>
      <c r="H85" s="14">
        <f t="shared" si="9"/>
        <v>84</v>
      </c>
      <c r="I85" s="14">
        <f t="shared" si="9"/>
        <v>178</v>
      </c>
      <c r="J85" s="14">
        <f t="shared" si="10"/>
        <v>262</v>
      </c>
      <c r="K85" s="15" t="s">
        <v>682</v>
      </c>
    </row>
    <row r="86" spans="1:11" ht="20.25" customHeight="1" x14ac:dyDescent="0.2">
      <c r="A86" s="13" t="s">
        <v>32</v>
      </c>
      <c r="B86" s="14">
        <v>337</v>
      </c>
      <c r="C86" s="14">
        <v>381</v>
      </c>
      <c r="D86" s="14">
        <v>718</v>
      </c>
      <c r="E86" s="14">
        <v>0</v>
      </c>
      <c r="F86" s="14">
        <v>0</v>
      </c>
      <c r="G86" s="14">
        <v>0</v>
      </c>
      <c r="H86" s="14">
        <f t="shared" si="9"/>
        <v>337</v>
      </c>
      <c r="I86" s="14">
        <f t="shared" si="9"/>
        <v>381</v>
      </c>
      <c r="J86" s="14">
        <f t="shared" si="10"/>
        <v>718</v>
      </c>
      <c r="K86" s="15" t="s">
        <v>60</v>
      </c>
    </row>
    <row r="87" spans="1:11" ht="35.25" customHeight="1" x14ac:dyDescent="0.2">
      <c r="A87" s="13" t="s">
        <v>142</v>
      </c>
      <c r="B87" s="14">
        <v>449</v>
      </c>
      <c r="C87" s="14">
        <v>493</v>
      </c>
      <c r="D87" s="14">
        <v>942</v>
      </c>
      <c r="E87" s="14">
        <v>0</v>
      </c>
      <c r="F87" s="14">
        <v>0</v>
      </c>
      <c r="G87" s="14">
        <v>0</v>
      </c>
      <c r="H87" s="14">
        <f t="shared" si="9"/>
        <v>449</v>
      </c>
      <c r="I87" s="14">
        <f t="shared" si="9"/>
        <v>493</v>
      </c>
      <c r="J87" s="14">
        <f t="shared" si="10"/>
        <v>942</v>
      </c>
      <c r="K87" s="26" t="s">
        <v>141</v>
      </c>
    </row>
    <row r="88" spans="1:11" ht="20.25" customHeight="1" x14ac:dyDescent="0.2">
      <c r="A88" s="13" t="s">
        <v>36</v>
      </c>
      <c r="B88" s="14">
        <v>1325</v>
      </c>
      <c r="C88" s="14">
        <v>741</v>
      </c>
      <c r="D88" s="14">
        <v>2066</v>
      </c>
      <c r="E88" s="14">
        <v>0</v>
      </c>
      <c r="F88" s="14">
        <v>0</v>
      </c>
      <c r="G88" s="14">
        <v>0</v>
      </c>
      <c r="H88" s="14">
        <f t="shared" si="9"/>
        <v>1325</v>
      </c>
      <c r="I88" s="14">
        <f t="shared" si="9"/>
        <v>741</v>
      </c>
      <c r="J88" s="14">
        <f t="shared" si="10"/>
        <v>2066</v>
      </c>
      <c r="K88" s="15" t="s">
        <v>37</v>
      </c>
    </row>
    <row r="89" spans="1:11" ht="20.25" customHeight="1" x14ac:dyDescent="0.2">
      <c r="A89" s="13" t="s">
        <v>689</v>
      </c>
      <c r="B89" s="14">
        <v>1891</v>
      </c>
      <c r="C89" s="14">
        <v>2606</v>
      </c>
      <c r="D89" s="14">
        <v>4497</v>
      </c>
      <c r="E89" s="14">
        <v>0</v>
      </c>
      <c r="F89" s="14">
        <v>0</v>
      </c>
      <c r="G89" s="14">
        <v>0</v>
      </c>
      <c r="H89" s="14">
        <f t="shared" si="9"/>
        <v>1891</v>
      </c>
      <c r="I89" s="14">
        <f t="shared" si="9"/>
        <v>2606</v>
      </c>
      <c r="J89" s="14">
        <f t="shared" si="10"/>
        <v>4497</v>
      </c>
      <c r="K89" s="15" t="s">
        <v>664</v>
      </c>
    </row>
    <row r="90" spans="1:11" ht="20.25" customHeight="1" x14ac:dyDescent="0.2">
      <c r="A90" s="13" t="s">
        <v>133</v>
      </c>
      <c r="B90" s="14">
        <v>0</v>
      </c>
      <c r="C90" s="14">
        <v>519</v>
      </c>
      <c r="D90" s="14">
        <v>519</v>
      </c>
      <c r="E90" s="14">
        <v>0</v>
      </c>
      <c r="F90" s="14">
        <v>0</v>
      </c>
      <c r="G90" s="14">
        <v>0</v>
      </c>
      <c r="H90" s="14">
        <f t="shared" si="9"/>
        <v>0</v>
      </c>
      <c r="I90" s="14">
        <f t="shared" si="9"/>
        <v>519</v>
      </c>
      <c r="J90" s="14">
        <f t="shared" si="10"/>
        <v>519</v>
      </c>
      <c r="K90" s="15" t="s">
        <v>690</v>
      </c>
    </row>
    <row r="91" spans="1:11" ht="20.25" customHeight="1" x14ac:dyDescent="0.2">
      <c r="A91" s="13" t="s">
        <v>684</v>
      </c>
      <c r="B91" s="14">
        <v>616</v>
      </c>
      <c r="C91" s="14">
        <v>147</v>
      </c>
      <c r="D91" s="14">
        <v>763</v>
      </c>
      <c r="E91" s="14">
        <v>0</v>
      </c>
      <c r="F91" s="14">
        <v>0</v>
      </c>
      <c r="G91" s="14">
        <v>0</v>
      </c>
      <c r="H91" s="14">
        <f t="shared" si="9"/>
        <v>616</v>
      </c>
      <c r="I91" s="14">
        <f t="shared" si="9"/>
        <v>147</v>
      </c>
      <c r="J91" s="14">
        <f t="shared" si="10"/>
        <v>763</v>
      </c>
      <c r="K91" s="15" t="s">
        <v>590</v>
      </c>
    </row>
    <row r="92" spans="1:11" ht="20.25" customHeight="1" x14ac:dyDescent="0.2">
      <c r="A92" s="13" t="s">
        <v>43</v>
      </c>
      <c r="B92" s="14">
        <v>1357</v>
      </c>
      <c r="C92" s="14">
        <v>1477</v>
      </c>
      <c r="D92" s="14">
        <v>2834</v>
      </c>
      <c r="E92" s="14">
        <v>0</v>
      </c>
      <c r="F92" s="14">
        <v>0</v>
      </c>
      <c r="G92" s="14">
        <v>0</v>
      </c>
      <c r="H92" s="14">
        <f t="shared" si="9"/>
        <v>1357</v>
      </c>
      <c r="I92" s="14">
        <f t="shared" si="9"/>
        <v>1477</v>
      </c>
      <c r="J92" s="14">
        <f t="shared" si="10"/>
        <v>2834</v>
      </c>
      <c r="K92" s="15" t="s">
        <v>152</v>
      </c>
    </row>
    <row r="93" spans="1:11" ht="20.25" customHeight="1" x14ac:dyDescent="0.2">
      <c r="A93" s="13" t="s">
        <v>607</v>
      </c>
      <c r="B93" s="14">
        <v>196</v>
      </c>
      <c r="C93" s="14">
        <v>125</v>
      </c>
      <c r="D93" s="14">
        <v>321</v>
      </c>
      <c r="E93" s="14">
        <v>0</v>
      </c>
      <c r="F93" s="14">
        <v>0</v>
      </c>
      <c r="G93" s="14">
        <v>0</v>
      </c>
      <c r="H93" s="14">
        <f t="shared" si="9"/>
        <v>196</v>
      </c>
      <c r="I93" s="14">
        <f t="shared" si="9"/>
        <v>125</v>
      </c>
      <c r="J93" s="14">
        <f t="shared" si="10"/>
        <v>321</v>
      </c>
      <c r="K93" s="15" t="s">
        <v>685</v>
      </c>
    </row>
    <row r="94" spans="1:11" ht="20.25" customHeight="1" x14ac:dyDescent="0.2">
      <c r="A94" s="13" t="s">
        <v>48</v>
      </c>
      <c r="B94" s="14">
        <v>592</v>
      </c>
      <c r="C94" s="14">
        <v>383</v>
      </c>
      <c r="D94" s="14">
        <v>975</v>
      </c>
      <c r="E94" s="14">
        <v>0</v>
      </c>
      <c r="F94" s="14">
        <v>0</v>
      </c>
      <c r="G94" s="14">
        <v>0</v>
      </c>
      <c r="H94" s="14">
        <f t="shared" si="9"/>
        <v>592</v>
      </c>
      <c r="I94" s="14">
        <f t="shared" si="9"/>
        <v>383</v>
      </c>
      <c r="J94" s="14">
        <f t="shared" si="10"/>
        <v>975</v>
      </c>
      <c r="K94" s="15" t="s">
        <v>49</v>
      </c>
    </row>
    <row r="95" spans="1:11" ht="20.25" customHeight="1" x14ac:dyDescent="0.2">
      <c r="A95" s="13" t="s">
        <v>52</v>
      </c>
      <c r="B95" s="14">
        <v>104</v>
      </c>
      <c r="C95" s="14">
        <v>188</v>
      </c>
      <c r="D95" s="14">
        <v>292</v>
      </c>
      <c r="E95" s="14">
        <v>0</v>
      </c>
      <c r="F95" s="14">
        <v>0</v>
      </c>
      <c r="G95" s="14">
        <v>0</v>
      </c>
      <c r="H95" s="14">
        <f t="shared" si="9"/>
        <v>104</v>
      </c>
      <c r="I95" s="14">
        <f t="shared" si="9"/>
        <v>188</v>
      </c>
      <c r="J95" s="14">
        <f t="shared" si="10"/>
        <v>292</v>
      </c>
      <c r="K95" s="15" t="s">
        <v>57</v>
      </c>
    </row>
    <row r="96" spans="1:11" ht="20.25" customHeight="1" thickBot="1" x14ac:dyDescent="0.25">
      <c r="A96" s="22" t="s">
        <v>56</v>
      </c>
      <c r="B96" s="23">
        <f>SUM(B78:B95)</f>
        <v>8492</v>
      </c>
      <c r="C96" s="23">
        <f t="shared" ref="C96" si="11">SUM(C78:C95)</f>
        <v>9465</v>
      </c>
      <c r="D96" s="23">
        <f>SUM(D78:D95)</f>
        <v>17957</v>
      </c>
      <c r="E96" s="23">
        <f t="shared" ref="E96:J96" si="12">SUM(E78:E95)</f>
        <v>0</v>
      </c>
      <c r="F96" s="23">
        <f t="shared" si="12"/>
        <v>0</v>
      </c>
      <c r="G96" s="23">
        <f t="shared" si="12"/>
        <v>0</v>
      </c>
      <c r="H96" s="23">
        <f t="shared" si="12"/>
        <v>8492</v>
      </c>
      <c r="I96" s="23">
        <f t="shared" si="12"/>
        <v>9465</v>
      </c>
      <c r="J96" s="23">
        <f t="shared" si="12"/>
        <v>17957</v>
      </c>
      <c r="K96" s="24" t="s">
        <v>57</v>
      </c>
    </row>
    <row r="97" spans="1:11" ht="16.5" thickTop="1" x14ac:dyDescent="0.2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5"/>
    </row>
    <row r="100" spans="1:11" ht="24.75" customHeight="1" thickBot="1" x14ac:dyDescent="0.3">
      <c r="A100" s="4" t="s">
        <v>1635</v>
      </c>
      <c r="K100" s="30" t="s">
        <v>1782</v>
      </c>
    </row>
    <row r="101" spans="1:11" ht="24.75" customHeight="1" thickTop="1" x14ac:dyDescent="0.25">
      <c r="A101" s="111" t="s">
        <v>0</v>
      </c>
      <c r="B101" s="110" t="s">
        <v>1</v>
      </c>
      <c r="C101" s="110"/>
      <c r="D101" s="110"/>
      <c r="E101" s="110" t="s">
        <v>2</v>
      </c>
      <c r="F101" s="110"/>
      <c r="G101" s="110"/>
      <c r="H101" s="110" t="s">
        <v>3</v>
      </c>
      <c r="I101" s="110"/>
      <c r="J101" s="110"/>
      <c r="K101" s="111" t="s">
        <v>4</v>
      </c>
    </row>
    <row r="102" spans="1:11" ht="24.75" customHeight="1" x14ac:dyDescent="0.25">
      <c r="A102" s="112"/>
      <c r="B102" s="109" t="s">
        <v>5</v>
      </c>
      <c r="C102" s="109"/>
      <c r="D102" s="109"/>
      <c r="E102" s="109" t="s">
        <v>6</v>
      </c>
      <c r="F102" s="109"/>
      <c r="G102" s="109"/>
      <c r="H102" s="109" t="s">
        <v>7</v>
      </c>
      <c r="I102" s="109"/>
      <c r="J102" s="109"/>
      <c r="K102" s="112"/>
    </row>
    <row r="103" spans="1:11" ht="24.75" customHeight="1" x14ac:dyDescent="0.25">
      <c r="A103" s="112"/>
      <c r="B103" s="31" t="s">
        <v>8</v>
      </c>
      <c r="C103" s="31" t="s">
        <v>67</v>
      </c>
      <c r="D103" s="31" t="s">
        <v>10</v>
      </c>
      <c r="E103" s="31" t="s">
        <v>8</v>
      </c>
      <c r="F103" s="31" t="s">
        <v>67</v>
      </c>
      <c r="G103" s="31" t="s">
        <v>10</v>
      </c>
      <c r="H103" s="31" t="s">
        <v>8</v>
      </c>
      <c r="I103" s="31" t="s">
        <v>67</v>
      </c>
      <c r="J103" s="31" t="s">
        <v>10</v>
      </c>
      <c r="K103" s="112"/>
    </row>
    <row r="104" spans="1:11" ht="24.75" customHeight="1" thickBot="1" x14ac:dyDescent="0.3">
      <c r="A104" s="113"/>
      <c r="B104" s="6" t="s">
        <v>11</v>
      </c>
      <c r="C104" s="6" t="s">
        <v>12</v>
      </c>
      <c r="D104" s="6" t="s">
        <v>7</v>
      </c>
      <c r="E104" s="6" t="s">
        <v>11</v>
      </c>
      <c r="F104" s="6" t="s">
        <v>12</v>
      </c>
      <c r="G104" s="6" t="s">
        <v>7</v>
      </c>
      <c r="H104" s="6" t="s">
        <v>11</v>
      </c>
      <c r="I104" s="6" t="s">
        <v>12</v>
      </c>
      <c r="J104" s="6" t="s">
        <v>7</v>
      </c>
      <c r="K104" s="113"/>
    </row>
    <row r="105" spans="1:11" ht="32.25" customHeight="1" x14ac:dyDescent="0.2">
      <c r="A105" s="13" t="s">
        <v>58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5" t="s">
        <v>691</v>
      </c>
    </row>
    <row r="106" spans="1:11" ht="32.25" customHeight="1" x14ac:dyDescent="0.2">
      <c r="A106" s="13" t="s">
        <v>64</v>
      </c>
      <c r="B106" s="14">
        <v>359</v>
      </c>
      <c r="C106" s="14">
        <v>124</v>
      </c>
      <c r="D106" s="14">
        <v>483</v>
      </c>
      <c r="E106" s="14">
        <v>0</v>
      </c>
      <c r="F106" s="14">
        <v>0</v>
      </c>
      <c r="G106" s="14">
        <v>0</v>
      </c>
      <c r="H106" s="14">
        <f>SUM(B106,E106)</f>
        <v>359</v>
      </c>
      <c r="I106" s="14">
        <f>SUM(C106,F106)</f>
        <v>124</v>
      </c>
      <c r="J106" s="14">
        <f>SUM(H106:I106)</f>
        <v>483</v>
      </c>
      <c r="K106" s="15" t="s">
        <v>25</v>
      </c>
    </row>
    <row r="107" spans="1:11" ht="32.25" customHeight="1" x14ac:dyDescent="0.2">
      <c r="A107" s="13" t="s">
        <v>32</v>
      </c>
      <c r="B107" s="14">
        <v>279</v>
      </c>
      <c r="C107" s="14">
        <v>300</v>
      </c>
      <c r="D107" s="14">
        <v>579</v>
      </c>
      <c r="E107" s="14">
        <v>0</v>
      </c>
      <c r="F107" s="14">
        <v>0</v>
      </c>
      <c r="G107" s="14">
        <v>0</v>
      </c>
      <c r="H107" s="14">
        <f t="shared" ref="H107:I112" si="13">SUM(B107,E107)</f>
        <v>279</v>
      </c>
      <c r="I107" s="14">
        <f t="shared" si="13"/>
        <v>300</v>
      </c>
      <c r="J107" s="14">
        <f t="shared" ref="J107:J112" si="14">SUM(H107:I107)</f>
        <v>579</v>
      </c>
      <c r="K107" s="15" t="s">
        <v>60</v>
      </c>
    </row>
    <row r="108" spans="1:11" ht="32.25" customHeight="1" x14ac:dyDescent="0.2">
      <c r="A108" s="13" t="s">
        <v>142</v>
      </c>
      <c r="B108" s="14">
        <v>21</v>
      </c>
      <c r="C108" s="14">
        <v>7</v>
      </c>
      <c r="D108" s="14">
        <v>28</v>
      </c>
      <c r="E108" s="14">
        <v>0</v>
      </c>
      <c r="F108" s="14">
        <v>0</v>
      </c>
      <c r="G108" s="14">
        <v>0</v>
      </c>
      <c r="H108" s="14">
        <f t="shared" si="13"/>
        <v>21</v>
      </c>
      <c r="I108" s="14">
        <f t="shared" si="13"/>
        <v>7</v>
      </c>
      <c r="J108" s="14">
        <f t="shared" si="14"/>
        <v>28</v>
      </c>
      <c r="K108" s="26" t="s">
        <v>141</v>
      </c>
    </row>
    <row r="109" spans="1:11" ht="32.25" customHeight="1" x14ac:dyDescent="0.2">
      <c r="A109" s="13" t="s">
        <v>36</v>
      </c>
      <c r="B109" s="14">
        <v>723</v>
      </c>
      <c r="C109" s="14">
        <v>240</v>
      </c>
      <c r="D109" s="14">
        <v>963</v>
      </c>
      <c r="E109" s="14">
        <v>0</v>
      </c>
      <c r="F109" s="14">
        <v>0</v>
      </c>
      <c r="G109" s="14">
        <v>0</v>
      </c>
      <c r="H109" s="14">
        <f t="shared" si="13"/>
        <v>723</v>
      </c>
      <c r="I109" s="14">
        <f t="shared" si="13"/>
        <v>240</v>
      </c>
      <c r="J109" s="14">
        <f t="shared" si="14"/>
        <v>963</v>
      </c>
      <c r="K109" s="15" t="s">
        <v>37</v>
      </c>
    </row>
    <row r="110" spans="1:11" ht="32.25" customHeight="1" x14ac:dyDescent="0.2">
      <c r="A110" s="13" t="s">
        <v>375</v>
      </c>
      <c r="B110" s="14">
        <v>768</v>
      </c>
      <c r="C110" s="14">
        <v>753</v>
      </c>
      <c r="D110" s="14">
        <v>1521</v>
      </c>
      <c r="E110" s="14">
        <v>0</v>
      </c>
      <c r="F110" s="14">
        <v>0</v>
      </c>
      <c r="G110" s="14">
        <v>0</v>
      </c>
      <c r="H110" s="14">
        <f t="shared" si="13"/>
        <v>768</v>
      </c>
      <c r="I110" s="14">
        <f t="shared" si="13"/>
        <v>753</v>
      </c>
      <c r="J110" s="14">
        <f t="shared" si="14"/>
        <v>1521</v>
      </c>
      <c r="K110" s="15" t="s">
        <v>664</v>
      </c>
    </row>
    <row r="111" spans="1:11" ht="32.25" customHeight="1" x14ac:dyDescent="0.2">
      <c r="A111" s="13" t="s">
        <v>684</v>
      </c>
      <c r="B111" s="14">
        <v>39</v>
      </c>
      <c r="C111" s="14">
        <v>10</v>
      </c>
      <c r="D111" s="14">
        <v>49</v>
      </c>
      <c r="E111" s="14">
        <v>0</v>
      </c>
      <c r="F111" s="14">
        <v>0</v>
      </c>
      <c r="G111" s="14">
        <v>0</v>
      </c>
      <c r="H111" s="14">
        <f>SUM(B111)</f>
        <v>39</v>
      </c>
      <c r="I111" s="14">
        <f t="shared" ref="I111:J111" si="15">SUM(C111)</f>
        <v>10</v>
      </c>
      <c r="J111" s="14">
        <f t="shared" si="15"/>
        <v>49</v>
      </c>
      <c r="K111" s="15" t="s">
        <v>590</v>
      </c>
    </row>
    <row r="112" spans="1:11" ht="32.25" customHeight="1" x14ac:dyDescent="0.2">
      <c r="A112" s="13" t="s">
        <v>48</v>
      </c>
      <c r="B112" s="14">
        <v>443</v>
      </c>
      <c r="C112" s="14">
        <v>81</v>
      </c>
      <c r="D112" s="14">
        <v>524</v>
      </c>
      <c r="E112" s="14">
        <v>0</v>
      </c>
      <c r="F112" s="14">
        <v>0</v>
      </c>
      <c r="G112" s="14">
        <v>0</v>
      </c>
      <c r="H112" s="14">
        <f t="shared" si="13"/>
        <v>443</v>
      </c>
      <c r="I112" s="14">
        <f t="shared" si="13"/>
        <v>81</v>
      </c>
      <c r="J112" s="14">
        <f t="shared" si="14"/>
        <v>524</v>
      </c>
      <c r="K112" s="15" t="s">
        <v>49</v>
      </c>
    </row>
    <row r="113" spans="1:11" ht="32.25" customHeight="1" thickBot="1" x14ac:dyDescent="0.25">
      <c r="A113" s="16" t="s">
        <v>61</v>
      </c>
      <c r="B113" s="17">
        <f>SUM(B106:B112)</f>
        <v>2632</v>
      </c>
      <c r="C113" s="17">
        <f t="shared" ref="C113:J113" si="16">SUM(C106:C112)</f>
        <v>1515</v>
      </c>
      <c r="D113" s="17">
        <f t="shared" si="16"/>
        <v>4147</v>
      </c>
      <c r="E113" s="17">
        <f t="shared" si="16"/>
        <v>0</v>
      </c>
      <c r="F113" s="17">
        <f t="shared" si="16"/>
        <v>0</v>
      </c>
      <c r="G113" s="17">
        <f t="shared" si="16"/>
        <v>0</v>
      </c>
      <c r="H113" s="17">
        <f t="shared" si="16"/>
        <v>2632</v>
      </c>
      <c r="I113" s="17">
        <f t="shared" si="16"/>
        <v>1515</v>
      </c>
      <c r="J113" s="17">
        <f t="shared" si="16"/>
        <v>4147</v>
      </c>
      <c r="K113" s="18" t="s">
        <v>692</v>
      </c>
    </row>
    <row r="114" spans="1:11" ht="32.25" customHeight="1" thickBot="1" x14ac:dyDescent="0.25">
      <c r="A114" s="19" t="s">
        <v>151</v>
      </c>
      <c r="B114" s="20">
        <f t="shared" ref="B114:J114" si="17">SUM(B113,B96)</f>
        <v>11124</v>
      </c>
      <c r="C114" s="20">
        <f t="shared" si="17"/>
        <v>10980</v>
      </c>
      <c r="D114" s="20">
        <f t="shared" si="17"/>
        <v>22104</v>
      </c>
      <c r="E114" s="20">
        <f t="shared" si="17"/>
        <v>0</v>
      </c>
      <c r="F114" s="20">
        <f t="shared" si="17"/>
        <v>0</v>
      </c>
      <c r="G114" s="20">
        <f t="shared" si="17"/>
        <v>0</v>
      </c>
      <c r="H114" s="20">
        <f t="shared" si="17"/>
        <v>11124</v>
      </c>
      <c r="I114" s="20">
        <f t="shared" si="17"/>
        <v>10980</v>
      </c>
      <c r="J114" s="20">
        <f t="shared" si="17"/>
        <v>22104</v>
      </c>
      <c r="K114" s="21" t="s">
        <v>63</v>
      </c>
    </row>
    <row r="115" spans="1:11" ht="15" thickTop="1" x14ac:dyDescent="0.2"/>
    <row r="121" spans="1:11" s="92" customFormat="1" x14ac:dyDescent="0.2"/>
    <row r="122" spans="1:11" s="92" customFormat="1" x14ac:dyDescent="0.2"/>
    <row r="123" spans="1:11" s="92" customFormat="1" x14ac:dyDescent="0.2"/>
    <row r="124" spans="1:11" s="92" customFormat="1" x14ac:dyDescent="0.2"/>
    <row r="125" spans="1:11" s="92" customFormat="1" x14ac:dyDescent="0.2"/>
    <row r="126" spans="1:11" s="92" customFormat="1" x14ac:dyDescent="0.2"/>
    <row r="127" spans="1:11" s="92" customFormat="1" x14ac:dyDescent="0.2"/>
    <row r="128" spans="1:11" s="92" customFormat="1" x14ac:dyDescent="0.2"/>
    <row r="129" spans="1:11" s="92" customFormat="1" x14ac:dyDescent="0.2"/>
    <row r="130" spans="1:11" s="92" customFormat="1" x14ac:dyDescent="0.2"/>
    <row r="131" spans="1:11" s="92" customFormat="1" x14ac:dyDescent="0.2"/>
    <row r="132" spans="1:11" s="92" customFormat="1" x14ac:dyDescent="0.2"/>
    <row r="133" spans="1:11" s="92" customFormat="1" x14ac:dyDescent="0.2"/>
    <row r="137" spans="1:11" ht="24.75" customHeight="1" x14ac:dyDescent="0.2">
      <c r="A137" s="118" t="s">
        <v>1636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</row>
    <row r="138" spans="1:11" ht="38.25" customHeight="1" x14ac:dyDescent="0.25">
      <c r="A138" s="114" t="s">
        <v>1784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</row>
    <row r="139" spans="1:11" ht="20.25" customHeight="1" thickBot="1" x14ac:dyDescent="0.3">
      <c r="A139" s="4" t="s">
        <v>712</v>
      </c>
      <c r="K139" s="30" t="s">
        <v>713</v>
      </c>
    </row>
    <row r="140" spans="1:11" ht="16.5" thickTop="1" x14ac:dyDescent="0.25">
      <c r="A140" s="111" t="s">
        <v>0</v>
      </c>
      <c r="B140" s="110" t="s">
        <v>1</v>
      </c>
      <c r="C140" s="110"/>
      <c r="D140" s="110"/>
      <c r="E140" s="110" t="s">
        <v>2</v>
      </c>
      <c r="F140" s="110"/>
      <c r="G140" s="110"/>
      <c r="H140" s="110" t="s">
        <v>3</v>
      </c>
      <c r="I140" s="110"/>
      <c r="J140" s="110"/>
      <c r="K140" s="111" t="s">
        <v>4</v>
      </c>
    </row>
    <row r="141" spans="1:11" ht="15.75" x14ac:dyDescent="0.25">
      <c r="A141" s="112"/>
      <c r="B141" s="109" t="s">
        <v>5</v>
      </c>
      <c r="C141" s="109"/>
      <c r="D141" s="109"/>
      <c r="E141" s="109" t="s">
        <v>6</v>
      </c>
      <c r="F141" s="109"/>
      <c r="G141" s="109"/>
      <c r="H141" s="109" t="s">
        <v>7</v>
      </c>
      <c r="I141" s="109"/>
      <c r="J141" s="109"/>
      <c r="K141" s="112"/>
    </row>
    <row r="142" spans="1:11" ht="15.75" x14ac:dyDescent="0.25">
      <c r="A142" s="112"/>
      <c r="B142" s="31" t="s">
        <v>8</v>
      </c>
      <c r="C142" s="31" t="s">
        <v>67</v>
      </c>
      <c r="D142" s="31" t="s">
        <v>10</v>
      </c>
      <c r="E142" s="31" t="s">
        <v>8</v>
      </c>
      <c r="F142" s="31" t="s">
        <v>67</v>
      </c>
      <c r="G142" s="31" t="s">
        <v>10</v>
      </c>
      <c r="H142" s="31" t="s">
        <v>8</v>
      </c>
      <c r="I142" s="31" t="s">
        <v>67</v>
      </c>
      <c r="J142" s="31" t="s">
        <v>10</v>
      </c>
      <c r="K142" s="112"/>
    </row>
    <row r="143" spans="1:11" ht="16.5" thickBot="1" x14ac:dyDescent="0.3">
      <c r="A143" s="113"/>
      <c r="B143" s="6" t="s">
        <v>11</v>
      </c>
      <c r="C143" s="6" t="s">
        <v>12</v>
      </c>
      <c r="D143" s="6" t="s">
        <v>7</v>
      </c>
      <c r="E143" s="6" t="s">
        <v>11</v>
      </c>
      <c r="F143" s="6" t="s">
        <v>12</v>
      </c>
      <c r="G143" s="6" t="s">
        <v>7</v>
      </c>
      <c r="H143" s="6" t="s">
        <v>11</v>
      </c>
      <c r="I143" s="6" t="s">
        <v>12</v>
      </c>
      <c r="J143" s="6" t="s">
        <v>7</v>
      </c>
      <c r="K143" s="113"/>
    </row>
    <row r="144" spans="1:11" ht="19.5" customHeight="1" x14ac:dyDescent="0.2">
      <c r="A144" s="13" t="s">
        <v>13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5" t="s">
        <v>14</v>
      </c>
    </row>
    <row r="145" spans="1:13" ht="19.5" customHeight="1" x14ac:dyDescent="0.25">
      <c r="A145" s="13" t="s">
        <v>15</v>
      </c>
      <c r="B145" s="14">
        <v>77</v>
      </c>
      <c r="C145" s="14">
        <v>42</v>
      </c>
      <c r="D145" s="14">
        <f>SUM(B145:C145)</f>
        <v>119</v>
      </c>
      <c r="E145" s="14">
        <v>0</v>
      </c>
      <c r="F145" s="14">
        <v>0</v>
      </c>
      <c r="G145" s="14">
        <f>SUM(E145:F145)</f>
        <v>0</v>
      </c>
      <c r="H145" s="14">
        <f>SUM(E145,B145)</f>
        <v>77</v>
      </c>
      <c r="I145" s="14">
        <f>SUM(C145,F145)</f>
        <v>42</v>
      </c>
      <c r="J145" s="14">
        <f>SUM(H145:I145)</f>
        <v>119</v>
      </c>
      <c r="K145" s="15" t="s">
        <v>16</v>
      </c>
      <c r="M145" s="30"/>
    </row>
    <row r="146" spans="1:13" ht="19.5" customHeight="1" x14ac:dyDescent="0.2">
      <c r="A146" s="13" t="s">
        <v>693</v>
      </c>
      <c r="B146" s="14">
        <v>5</v>
      </c>
      <c r="C146" s="14">
        <v>14</v>
      </c>
      <c r="D146" s="14">
        <f t="shared" ref="D146:D166" si="18">SUM(B146:C146)</f>
        <v>19</v>
      </c>
      <c r="E146" s="14">
        <v>0</v>
      </c>
      <c r="F146" s="14">
        <v>0</v>
      </c>
      <c r="G146" s="14">
        <f t="shared" ref="G146:G166" si="19">SUM(E146:F146)</f>
        <v>0</v>
      </c>
      <c r="H146" s="14">
        <f t="shared" ref="H146:H167" si="20">SUM(E146,B146)</f>
        <v>5</v>
      </c>
      <c r="I146" s="14">
        <f t="shared" ref="I146:I167" si="21">SUM(C146,F146)</f>
        <v>14</v>
      </c>
      <c r="J146" s="14">
        <f t="shared" ref="J146:J167" si="22">SUM(H146:I146)</f>
        <v>19</v>
      </c>
      <c r="K146" s="15" t="s">
        <v>19</v>
      </c>
    </row>
    <row r="147" spans="1:13" ht="19.5" customHeight="1" x14ac:dyDescent="0.2">
      <c r="A147" s="13" t="s">
        <v>490</v>
      </c>
      <c r="B147" s="14">
        <v>16</v>
      </c>
      <c r="C147" s="14">
        <v>10</v>
      </c>
      <c r="D147" s="14">
        <f t="shared" si="18"/>
        <v>26</v>
      </c>
      <c r="E147" s="14">
        <v>0</v>
      </c>
      <c r="F147" s="14">
        <v>0</v>
      </c>
      <c r="G147" s="14">
        <f t="shared" si="19"/>
        <v>0</v>
      </c>
      <c r="H147" s="14">
        <f t="shared" si="20"/>
        <v>16</v>
      </c>
      <c r="I147" s="14">
        <f t="shared" si="21"/>
        <v>10</v>
      </c>
      <c r="J147" s="14">
        <f t="shared" si="22"/>
        <v>26</v>
      </c>
      <c r="K147" s="15" t="s">
        <v>21</v>
      </c>
    </row>
    <row r="148" spans="1:13" ht="19.5" customHeight="1" x14ac:dyDescent="0.2">
      <c r="A148" s="13" t="s">
        <v>144</v>
      </c>
      <c r="B148" s="14">
        <v>10</v>
      </c>
      <c r="C148" s="14">
        <v>8</v>
      </c>
      <c r="D148" s="14">
        <f t="shared" si="18"/>
        <v>18</v>
      </c>
      <c r="E148" s="14">
        <v>0</v>
      </c>
      <c r="F148" s="14">
        <v>0</v>
      </c>
      <c r="G148" s="14">
        <f t="shared" si="19"/>
        <v>0</v>
      </c>
      <c r="H148" s="14">
        <f t="shared" si="20"/>
        <v>10</v>
      </c>
      <c r="I148" s="14">
        <f t="shared" si="21"/>
        <v>8</v>
      </c>
      <c r="J148" s="14">
        <f t="shared" si="22"/>
        <v>18</v>
      </c>
      <c r="K148" s="15" t="s">
        <v>23</v>
      </c>
    </row>
    <row r="149" spans="1:13" ht="19.5" customHeight="1" x14ac:dyDescent="0.2">
      <c r="A149" s="13" t="s">
        <v>24</v>
      </c>
      <c r="B149" s="14">
        <v>99</v>
      </c>
      <c r="C149" s="14">
        <v>24</v>
      </c>
      <c r="D149" s="14">
        <f t="shared" si="18"/>
        <v>123</v>
      </c>
      <c r="E149" s="14">
        <v>0</v>
      </c>
      <c r="F149" s="14">
        <v>0</v>
      </c>
      <c r="G149" s="14">
        <f t="shared" si="19"/>
        <v>0</v>
      </c>
      <c r="H149" s="14">
        <f t="shared" si="20"/>
        <v>99</v>
      </c>
      <c r="I149" s="14">
        <f t="shared" si="21"/>
        <v>24</v>
      </c>
      <c r="J149" s="14">
        <f t="shared" si="22"/>
        <v>123</v>
      </c>
      <c r="K149" s="15" t="s">
        <v>25</v>
      </c>
    </row>
    <row r="150" spans="1:13" ht="19.5" customHeight="1" x14ac:dyDescent="0.2">
      <c r="A150" s="13" t="s">
        <v>28</v>
      </c>
      <c r="B150" s="14">
        <v>33</v>
      </c>
      <c r="C150" s="14">
        <v>14</v>
      </c>
      <c r="D150" s="14">
        <f t="shared" si="18"/>
        <v>47</v>
      </c>
      <c r="E150" s="14">
        <v>0</v>
      </c>
      <c r="F150" s="14">
        <v>0</v>
      </c>
      <c r="G150" s="14">
        <f t="shared" si="19"/>
        <v>0</v>
      </c>
      <c r="H150" s="14">
        <f t="shared" si="20"/>
        <v>33</v>
      </c>
      <c r="I150" s="14">
        <f t="shared" si="21"/>
        <v>14</v>
      </c>
      <c r="J150" s="14">
        <f t="shared" si="22"/>
        <v>47</v>
      </c>
      <c r="K150" s="15" t="s">
        <v>29</v>
      </c>
    </row>
    <row r="151" spans="1:13" ht="19.5" customHeight="1" x14ac:dyDescent="0.2">
      <c r="A151" s="13" t="s">
        <v>30</v>
      </c>
      <c r="B151" s="14">
        <v>59</v>
      </c>
      <c r="C151" s="14">
        <v>51</v>
      </c>
      <c r="D151" s="14">
        <f t="shared" si="18"/>
        <v>110</v>
      </c>
      <c r="E151" s="14">
        <v>0</v>
      </c>
      <c r="F151" s="14">
        <v>0</v>
      </c>
      <c r="G151" s="14">
        <f t="shared" si="19"/>
        <v>0</v>
      </c>
      <c r="H151" s="14">
        <f t="shared" si="20"/>
        <v>59</v>
      </c>
      <c r="I151" s="14">
        <f t="shared" si="21"/>
        <v>51</v>
      </c>
      <c r="J151" s="14">
        <f t="shared" si="22"/>
        <v>110</v>
      </c>
      <c r="K151" s="15" t="s">
        <v>31</v>
      </c>
    </row>
    <row r="152" spans="1:13" ht="19.5" customHeight="1" x14ac:dyDescent="0.2">
      <c r="A152" s="13" t="s">
        <v>681</v>
      </c>
      <c r="B152" s="14">
        <v>12</v>
      </c>
      <c r="C152" s="14">
        <v>13</v>
      </c>
      <c r="D152" s="14">
        <f t="shared" si="18"/>
        <v>25</v>
      </c>
      <c r="E152" s="14">
        <v>0</v>
      </c>
      <c r="F152" s="14">
        <v>0</v>
      </c>
      <c r="G152" s="14">
        <f t="shared" si="19"/>
        <v>0</v>
      </c>
      <c r="H152" s="14">
        <f t="shared" si="20"/>
        <v>12</v>
      </c>
      <c r="I152" s="14">
        <f t="shared" si="21"/>
        <v>13</v>
      </c>
      <c r="J152" s="14">
        <f t="shared" si="22"/>
        <v>25</v>
      </c>
      <c r="K152" s="15" t="s">
        <v>682</v>
      </c>
    </row>
    <row r="153" spans="1:13" ht="18.75" customHeight="1" x14ac:dyDescent="0.2">
      <c r="A153" s="13" t="s">
        <v>32</v>
      </c>
      <c r="B153" s="14">
        <v>42</v>
      </c>
      <c r="C153" s="14">
        <v>36</v>
      </c>
      <c r="D153" s="14">
        <f t="shared" si="18"/>
        <v>78</v>
      </c>
      <c r="E153" s="14">
        <v>0</v>
      </c>
      <c r="F153" s="14">
        <v>0</v>
      </c>
      <c r="G153" s="14">
        <f t="shared" si="19"/>
        <v>0</v>
      </c>
      <c r="H153" s="14">
        <f t="shared" si="20"/>
        <v>42</v>
      </c>
      <c r="I153" s="14">
        <f t="shared" si="21"/>
        <v>36</v>
      </c>
      <c r="J153" s="14">
        <f t="shared" si="22"/>
        <v>78</v>
      </c>
      <c r="K153" s="15" t="s">
        <v>60</v>
      </c>
    </row>
    <row r="154" spans="1:13" ht="33" customHeight="1" x14ac:dyDescent="0.2">
      <c r="A154" s="13" t="s">
        <v>142</v>
      </c>
      <c r="B154" s="14">
        <v>40</v>
      </c>
      <c r="C154" s="14">
        <v>25</v>
      </c>
      <c r="D154" s="14">
        <f t="shared" si="18"/>
        <v>65</v>
      </c>
      <c r="E154" s="14">
        <v>0</v>
      </c>
      <c r="F154" s="14">
        <v>0</v>
      </c>
      <c r="G154" s="14">
        <f t="shared" si="19"/>
        <v>0</v>
      </c>
      <c r="H154" s="14">
        <f t="shared" si="20"/>
        <v>40</v>
      </c>
      <c r="I154" s="14">
        <f t="shared" si="21"/>
        <v>25</v>
      </c>
      <c r="J154" s="14">
        <f t="shared" si="22"/>
        <v>65</v>
      </c>
      <c r="K154" s="26" t="s">
        <v>141</v>
      </c>
    </row>
    <row r="155" spans="1:13" ht="19.5" customHeight="1" x14ac:dyDescent="0.2">
      <c r="A155" s="13" t="s">
        <v>36</v>
      </c>
      <c r="B155" s="14">
        <v>88</v>
      </c>
      <c r="C155" s="14">
        <v>33</v>
      </c>
      <c r="D155" s="14">
        <f t="shared" si="18"/>
        <v>121</v>
      </c>
      <c r="E155" s="14">
        <v>0</v>
      </c>
      <c r="F155" s="14">
        <v>0</v>
      </c>
      <c r="G155" s="14">
        <f t="shared" si="19"/>
        <v>0</v>
      </c>
      <c r="H155" s="14">
        <f t="shared" si="20"/>
        <v>88</v>
      </c>
      <c r="I155" s="14">
        <f t="shared" si="21"/>
        <v>33</v>
      </c>
      <c r="J155" s="14">
        <f t="shared" si="22"/>
        <v>121</v>
      </c>
      <c r="K155" s="15" t="s">
        <v>37</v>
      </c>
    </row>
    <row r="156" spans="1:13" ht="15.75" x14ac:dyDescent="0.2">
      <c r="A156" s="13" t="s">
        <v>689</v>
      </c>
      <c r="B156" s="14">
        <v>190</v>
      </c>
      <c r="C156" s="14">
        <v>90</v>
      </c>
      <c r="D156" s="14">
        <f t="shared" si="18"/>
        <v>280</v>
      </c>
      <c r="E156" s="14">
        <v>0</v>
      </c>
      <c r="F156" s="14">
        <v>0</v>
      </c>
      <c r="G156" s="14">
        <f t="shared" si="19"/>
        <v>0</v>
      </c>
      <c r="H156" s="14">
        <f t="shared" si="20"/>
        <v>190</v>
      </c>
      <c r="I156" s="14">
        <f t="shared" si="21"/>
        <v>90</v>
      </c>
      <c r="J156" s="14">
        <f t="shared" si="22"/>
        <v>280</v>
      </c>
      <c r="K156" s="15" t="s">
        <v>664</v>
      </c>
    </row>
    <row r="157" spans="1:13" ht="19.5" customHeight="1" x14ac:dyDescent="0.2">
      <c r="A157" s="13" t="s">
        <v>133</v>
      </c>
      <c r="B157" s="14">
        <v>4</v>
      </c>
      <c r="C157" s="14">
        <v>20</v>
      </c>
      <c r="D157" s="14">
        <f t="shared" si="18"/>
        <v>24</v>
      </c>
      <c r="E157" s="14">
        <v>0</v>
      </c>
      <c r="F157" s="14">
        <v>0</v>
      </c>
      <c r="G157" s="14">
        <f t="shared" si="19"/>
        <v>0</v>
      </c>
      <c r="H157" s="14">
        <f t="shared" si="20"/>
        <v>4</v>
      </c>
      <c r="I157" s="14">
        <f t="shared" si="21"/>
        <v>20</v>
      </c>
      <c r="J157" s="14">
        <f t="shared" si="22"/>
        <v>24</v>
      </c>
      <c r="K157" s="15" t="s">
        <v>683</v>
      </c>
    </row>
    <row r="158" spans="1:13" ht="19.5" customHeight="1" x14ac:dyDescent="0.2">
      <c r="A158" s="13" t="s">
        <v>684</v>
      </c>
      <c r="B158" s="14">
        <v>68</v>
      </c>
      <c r="C158" s="14">
        <v>5</v>
      </c>
      <c r="D158" s="14">
        <f t="shared" si="18"/>
        <v>73</v>
      </c>
      <c r="E158" s="14">
        <v>0</v>
      </c>
      <c r="F158" s="14">
        <v>0</v>
      </c>
      <c r="G158" s="14">
        <f t="shared" si="19"/>
        <v>0</v>
      </c>
      <c r="H158" s="14">
        <f t="shared" si="20"/>
        <v>68</v>
      </c>
      <c r="I158" s="14">
        <f t="shared" si="21"/>
        <v>5</v>
      </c>
      <c r="J158" s="14">
        <f t="shared" si="22"/>
        <v>73</v>
      </c>
      <c r="K158" s="15" t="s">
        <v>590</v>
      </c>
    </row>
    <row r="159" spans="1:13" ht="19.5" customHeight="1" x14ac:dyDescent="0.2">
      <c r="A159" s="13" t="s">
        <v>43</v>
      </c>
      <c r="B159" s="14">
        <v>64</v>
      </c>
      <c r="C159" s="14">
        <v>28</v>
      </c>
      <c r="D159" s="14">
        <f t="shared" si="18"/>
        <v>92</v>
      </c>
      <c r="E159" s="14">
        <v>0</v>
      </c>
      <c r="F159" s="14">
        <v>0</v>
      </c>
      <c r="G159" s="14">
        <f t="shared" si="19"/>
        <v>0</v>
      </c>
      <c r="H159" s="14">
        <f t="shared" si="20"/>
        <v>64</v>
      </c>
      <c r="I159" s="14">
        <f t="shared" si="21"/>
        <v>28</v>
      </c>
      <c r="J159" s="14">
        <f t="shared" si="22"/>
        <v>92</v>
      </c>
      <c r="K159" s="15" t="s">
        <v>152</v>
      </c>
    </row>
    <row r="160" spans="1:13" ht="19.5" customHeight="1" x14ac:dyDescent="0.2">
      <c r="A160" s="13" t="s">
        <v>607</v>
      </c>
      <c r="B160" s="14">
        <v>17</v>
      </c>
      <c r="C160" s="14">
        <v>2</v>
      </c>
      <c r="D160" s="14">
        <f t="shared" si="18"/>
        <v>19</v>
      </c>
      <c r="E160" s="14">
        <v>0</v>
      </c>
      <c r="F160" s="14">
        <v>0</v>
      </c>
      <c r="G160" s="14">
        <f t="shared" si="19"/>
        <v>0</v>
      </c>
      <c r="H160" s="14">
        <f t="shared" si="20"/>
        <v>17</v>
      </c>
      <c r="I160" s="14">
        <f t="shared" si="21"/>
        <v>2</v>
      </c>
      <c r="J160" s="14">
        <f t="shared" si="22"/>
        <v>19</v>
      </c>
      <c r="K160" s="15" t="s">
        <v>685</v>
      </c>
    </row>
    <row r="161" spans="1:11" ht="19.5" customHeight="1" x14ac:dyDescent="0.2">
      <c r="A161" s="13" t="s">
        <v>48</v>
      </c>
      <c r="B161" s="14">
        <v>33</v>
      </c>
      <c r="C161" s="14">
        <v>13</v>
      </c>
      <c r="D161" s="14">
        <f t="shared" si="18"/>
        <v>46</v>
      </c>
      <c r="E161" s="14">
        <v>0</v>
      </c>
      <c r="F161" s="14">
        <v>0</v>
      </c>
      <c r="G161" s="14">
        <f t="shared" si="19"/>
        <v>0</v>
      </c>
      <c r="H161" s="14">
        <f t="shared" si="20"/>
        <v>33</v>
      </c>
      <c r="I161" s="14">
        <f t="shared" si="21"/>
        <v>13</v>
      </c>
      <c r="J161" s="14">
        <f t="shared" si="22"/>
        <v>46</v>
      </c>
      <c r="K161" s="15" t="s">
        <v>49</v>
      </c>
    </row>
    <row r="162" spans="1:11" ht="19.5" customHeight="1" x14ac:dyDescent="0.2">
      <c r="A162" s="13" t="s">
        <v>52</v>
      </c>
      <c r="B162" s="14">
        <v>16</v>
      </c>
      <c r="C162" s="14">
        <v>0</v>
      </c>
      <c r="D162" s="14">
        <f t="shared" si="18"/>
        <v>16</v>
      </c>
      <c r="E162" s="14">
        <v>0</v>
      </c>
      <c r="F162" s="14">
        <v>0</v>
      </c>
      <c r="G162" s="14">
        <f t="shared" si="19"/>
        <v>0</v>
      </c>
      <c r="H162" s="14">
        <f t="shared" si="20"/>
        <v>16</v>
      </c>
      <c r="I162" s="14">
        <f t="shared" si="21"/>
        <v>0</v>
      </c>
      <c r="J162" s="14">
        <f t="shared" si="22"/>
        <v>16</v>
      </c>
      <c r="K162" s="15" t="s">
        <v>53</v>
      </c>
    </row>
    <row r="163" spans="1:11" ht="19.5" customHeight="1" x14ac:dyDescent="0.2">
      <c r="A163" s="13" t="s">
        <v>1453</v>
      </c>
      <c r="B163" s="14">
        <v>4</v>
      </c>
      <c r="C163" s="14">
        <v>2</v>
      </c>
      <c r="D163" s="14">
        <f t="shared" si="18"/>
        <v>6</v>
      </c>
      <c r="E163" s="14">
        <v>0</v>
      </c>
      <c r="F163" s="14">
        <v>0</v>
      </c>
      <c r="G163" s="14">
        <f t="shared" si="19"/>
        <v>0</v>
      </c>
      <c r="H163" s="14">
        <f>SUM(E163,B163)</f>
        <v>4</v>
      </c>
      <c r="I163" s="14">
        <f>SUM(C163,F163)</f>
        <v>2</v>
      </c>
      <c r="J163" s="14">
        <f>SUM(H163:I163)</f>
        <v>6</v>
      </c>
      <c r="K163" s="15" t="s">
        <v>1638</v>
      </c>
    </row>
    <row r="164" spans="1:11" ht="19.5" customHeight="1" x14ac:dyDescent="0.2">
      <c r="A164" s="13" t="s">
        <v>1633</v>
      </c>
      <c r="B164" s="14">
        <v>1</v>
      </c>
      <c r="C164" s="14">
        <v>1</v>
      </c>
      <c r="D164" s="14">
        <f t="shared" si="18"/>
        <v>2</v>
      </c>
      <c r="E164" s="14">
        <v>0</v>
      </c>
      <c r="F164" s="14">
        <v>0</v>
      </c>
      <c r="G164" s="14">
        <f t="shared" si="19"/>
        <v>0</v>
      </c>
      <c r="H164" s="14">
        <f t="shared" si="20"/>
        <v>1</v>
      </c>
      <c r="I164" s="14">
        <f t="shared" si="21"/>
        <v>1</v>
      </c>
      <c r="J164" s="14">
        <f t="shared" si="22"/>
        <v>2</v>
      </c>
      <c r="K164" s="15" t="s">
        <v>281</v>
      </c>
    </row>
    <row r="165" spans="1:11" ht="19.5" customHeight="1" x14ac:dyDescent="0.2">
      <c r="A165" s="13" t="s">
        <v>1455</v>
      </c>
      <c r="B165" s="14">
        <v>0</v>
      </c>
      <c r="C165" s="14">
        <v>1</v>
      </c>
      <c r="D165" s="14">
        <f t="shared" si="18"/>
        <v>1</v>
      </c>
      <c r="E165" s="14">
        <v>0</v>
      </c>
      <c r="F165" s="14">
        <v>0</v>
      </c>
      <c r="G165" s="14">
        <f t="shared" si="19"/>
        <v>0</v>
      </c>
      <c r="H165" s="14">
        <f t="shared" si="20"/>
        <v>0</v>
      </c>
      <c r="I165" s="14">
        <f t="shared" si="21"/>
        <v>1</v>
      </c>
      <c r="J165" s="14">
        <f t="shared" si="22"/>
        <v>1</v>
      </c>
      <c r="K165" s="15" t="s">
        <v>1639</v>
      </c>
    </row>
    <row r="166" spans="1:11" ht="19.5" customHeight="1" thickBot="1" x14ac:dyDescent="0.25">
      <c r="A166" s="13" t="s">
        <v>94</v>
      </c>
      <c r="B166" s="14">
        <v>7</v>
      </c>
      <c r="C166" s="14">
        <v>7</v>
      </c>
      <c r="D166" s="14">
        <f t="shared" si="18"/>
        <v>14</v>
      </c>
      <c r="E166" s="14">
        <v>0</v>
      </c>
      <c r="F166" s="14">
        <v>0</v>
      </c>
      <c r="G166" s="14">
        <f t="shared" si="19"/>
        <v>0</v>
      </c>
      <c r="H166" s="14">
        <f>SUM(E166,B166)</f>
        <v>7</v>
      </c>
      <c r="I166" s="14">
        <f>SUM(C166,F166)</f>
        <v>7</v>
      </c>
      <c r="J166" s="14">
        <f>SUM(H166:I166)</f>
        <v>14</v>
      </c>
      <c r="K166" s="15" t="s">
        <v>95</v>
      </c>
    </row>
    <row r="167" spans="1:11" ht="19.5" customHeight="1" thickBot="1" x14ac:dyDescent="0.25">
      <c r="A167" s="19" t="s">
        <v>151</v>
      </c>
      <c r="B167" s="20">
        <f>SUM(B145:B166)</f>
        <v>885</v>
      </c>
      <c r="C167" s="20">
        <f t="shared" ref="C167:G167" si="23">SUM(C145:C166)</f>
        <v>439</v>
      </c>
      <c r="D167" s="20">
        <f t="shared" si="23"/>
        <v>1324</v>
      </c>
      <c r="E167" s="20">
        <f t="shared" si="23"/>
        <v>0</v>
      </c>
      <c r="F167" s="20">
        <f t="shared" si="23"/>
        <v>0</v>
      </c>
      <c r="G167" s="20">
        <f t="shared" si="23"/>
        <v>0</v>
      </c>
      <c r="H167" s="20">
        <f t="shared" si="20"/>
        <v>885</v>
      </c>
      <c r="I167" s="20">
        <f t="shared" si="21"/>
        <v>439</v>
      </c>
      <c r="J167" s="20">
        <f t="shared" si="22"/>
        <v>1324</v>
      </c>
      <c r="K167" s="21" t="s">
        <v>63</v>
      </c>
    </row>
    <row r="168" spans="1:11" ht="15" thickTop="1" x14ac:dyDescent="0.2"/>
  </sheetData>
  <mergeCells count="46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70:K70"/>
    <mergeCell ref="K37:K40"/>
    <mergeCell ref="B38:D38"/>
    <mergeCell ref="E38:G38"/>
    <mergeCell ref="H38:J38"/>
    <mergeCell ref="A37:A40"/>
    <mergeCell ref="B37:D37"/>
    <mergeCell ref="E37:G37"/>
    <mergeCell ref="H37:J37"/>
    <mergeCell ref="A71:K71"/>
    <mergeCell ref="A73:A76"/>
    <mergeCell ref="B73:D73"/>
    <mergeCell ref="E73:G73"/>
    <mergeCell ref="H73:J73"/>
    <mergeCell ref="K73:K76"/>
    <mergeCell ref="B74:D74"/>
    <mergeCell ref="E74:G74"/>
    <mergeCell ref="A137:K137"/>
    <mergeCell ref="H74:J74"/>
    <mergeCell ref="A101:A104"/>
    <mergeCell ref="B101:D101"/>
    <mergeCell ref="E101:G101"/>
    <mergeCell ref="H101:J101"/>
    <mergeCell ref="K101:K104"/>
    <mergeCell ref="B102:D102"/>
    <mergeCell ref="E102:G102"/>
    <mergeCell ref="H102:J102"/>
    <mergeCell ref="A138:K138"/>
    <mergeCell ref="A140:A143"/>
    <mergeCell ref="B140:D140"/>
    <mergeCell ref="E140:G140"/>
    <mergeCell ref="H140:J140"/>
    <mergeCell ref="K140:K143"/>
    <mergeCell ref="B141:D141"/>
    <mergeCell ref="E141:G141"/>
    <mergeCell ref="H141:J141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37"/>
  <sheetViews>
    <sheetView rightToLeft="1" view="pageBreakPreview" topLeftCell="A10" zoomScale="80" zoomScaleSheetLayoutView="80" workbookViewId="0">
      <selection activeCell="A152" sqref="A152"/>
    </sheetView>
  </sheetViews>
  <sheetFormatPr defaultRowHeight="14.25" x14ac:dyDescent="0.2"/>
  <cols>
    <col min="1" max="1" width="28.75" customWidth="1"/>
    <col min="2" max="2" width="6.75" customWidth="1"/>
    <col min="3" max="3" width="9" customWidth="1"/>
    <col min="4" max="4" width="7.625" customWidth="1"/>
    <col min="5" max="5" width="6.375" customWidth="1"/>
    <col min="6" max="6" width="8.125" customWidth="1"/>
    <col min="7" max="7" width="6.625" customWidth="1"/>
    <col min="8" max="8" width="6.375" customWidth="1"/>
    <col min="9" max="9" width="8.125" customWidth="1"/>
    <col min="10" max="10" width="6.625" customWidth="1"/>
    <col min="11" max="11" width="7.625" customWidth="1"/>
    <col min="12" max="12" width="8.625" customWidth="1"/>
    <col min="13" max="13" width="7.25" customWidth="1"/>
    <col min="14" max="14" width="48.25" customWidth="1"/>
  </cols>
  <sheetData>
    <row r="1" spans="1:14" ht="21" customHeight="1" x14ac:dyDescent="0.2">
      <c r="A1" s="118" t="s">
        <v>694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6.75" customHeight="1" x14ac:dyDescent="0.25">
      <c r="A2" s="114" t="s">
        <v>1788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8.75" customHeight="1" thickBot="1" x14ac:dyDescent="0.3">
      <c r="A3" s="4" t="s">
        <v>1785</v>
      </c>
      <c r="N3" s="30" t="s">
        <v>726</v>
      </c>
    </row>
    <row r="4" spans="1:14" ht="17.25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7.2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7.2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31" t="s">
        <v>8</v>
      </c>
      <c r="L6" s="31" t="s">
        <v>67</v>
      </c>
      <c r="M6" s="31" t="s">
        <v>10</v>
      </c>
      <c r="N6" s="112"/>
    </row>
    <row r="7" spans="1:14" ht="17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6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26"/>
      <c r="L8" s="13"/>
      <c r="M8" s="14"/>
      <c r="N8" s="15" t="s">
        <v>14</v>
      </c>
    </row>
    <row r="9" spans="1:14" ht="16.5" customHeight="1" x14ac:dyDescent="0.2">
      <c r="A9" s="13" t="s">
        <v>15</v>
      </c>
      <c r="B9" s="14">
        <v>46</v>
      </c>
      <c r="C9" s="14">
        <v>19</v>
      </c>
      <c r="D9" s="14">
        <v>65</v>
      </c>
      <c r="E9" s="14">
        <v>4</v>
      </c>
      <c r="F9" s="14">
        <v>4</v>
      </c>
      <c r="G9" s="14">
        <v>8</v>
      </c>
      <c r="H9" s="14">
        <v>0</v>
      </c>
      <c r="I9" s="14">
        <v>0</v>
      </c>
      <c r="J9" s="14">
        <v>0</v>
      </c>
      <c r="K9" s="14">
        <f>SUM(B9,E9,H9)</f>
        <v>50</v>
      </c>
      <c r="L9" s="14">
        <f t="shared" ref="L9:M24" si="0">SUM(C9,F9,I9)</f>
        <v>23</v>
      </c>
      <c r="M9" s="14">
        <f t="shared" si="0"/>
        <v>73</v>
      </c>
      <c r="N9" s="15" t="s">
        <v>16</v>
      </c>
    </row>
    <row r="10" spans="1:14" ht="16.5" customHeight="1" x14ac:dyDescent="0.2">
      <c r="A10" s="13" t="s">
        <v>693</v>
      </c>
      <c r="B10" s="14">
        <v>10</v>
      </c>
      <c r="C10" s="14">
        <v>6</v>
      </c>
      <c r="D10" s="14">
        <v>16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f t="shared" ref="K10:M26" si="1">SUM(B10,E10,H10)</f>
        <v>10</v>
      </c>
      <c r="L10" s="14">
        <f t="shared" si="0"/>
        <v>6</v>
      </c>
      <c r="M10" s="14">
        <f t="shared" si="0"/>
        <v>16</v>
      </c>
      <c r="N10" s="15" t="s">
        <v>19</v>
      </c>
    </row>
    <row r="11" spans="1:14" ht="16.5" customHeight="1" x14ac:dyDescent="0.2">
      <c r="A11" s="13" t="s">
        <v>490</v>
      </c>
      <c r="B11" s="14">
        <v>25</v>
      </c>
      <c r="C11" s="14">
        <v>36</v>
      </c>
      <c r="D11" s="14">
        <v>61</v>
      </c>
      <c r="E11" s="14">
        <v>0</v>
      </c>
      <c r="F11" s="14">
        <v>2</v>
      </c>
      <c r="G11" s="14">
        <v>2</v>
      </c>
      <c r="H11" s="14">
        <v>0</v>
      </c>
      <c r="I11" s="14">
        <v>0</v>
      </c>
      <c r="J11" s="14">
        <v>0</v>
      </c>
      <c r="K11" s="14">
        <f t="shared" si="1"/>
        <v>25</v>
      </c>
      <c r="L11" s="14">
        <f t="shared" si="0"/>
        <v>38</v>
      </c>
      <c r="M11" s="14">
        <f t="shared" si="0"/>
        <v>63</v>
      </c>
      <c r="N11" s="15" t="s">
        <v>21</v>
      </c>
    </row>
    <row r="12" spans="1:14" ht="16.5" customHeight="1" x14ac:dyDescent="0.2">
      <c r="A12" s="13" t="s">
        <v>22</v>
      </c>
      <c r="B12" s="14">
        <v>3</v>
      </c>
      <c r="C12" s="14">
        <v>10</v>
      </c>
      <c r="D12" s="14">
        <v>13</v>
      </c>
      <c r="E12" s="14">
        <v>0</v>
      </c>
      <c r="F12" s="14">
        <v>0</v>
      </c>
      <c r="G12" s="14">
        <v>0</v>
      </c>
      <c r="H12" s="14">
        <v>1</v>
      </c>
      <c r="I12" s="14">
        <v>1</v>
      </c>
      <c r="J12" s="14">
        <v>2</v>
      </c>
      <c r="K12" s="14">
        <f t="shared" si="1"/>
        <v>4</v>
      </c>
      <c r="L12" s="14">
        <f t="shared" si="0"/>
        <v>11</v>
      </c>
      <c r="M12" s="14">
        <f t="shared" si="0"/>
        <v>15</v>
      </c>
      <c r="N12" s="15" t="s">
        <v>23</v>
      </c>
    </row>
    <row r="13" spans="1:14" ht="16.5" customHeight="1" x14ac:dyDescent="0.2">
      <c r="A13" s="13" t="s">
        <v>24</v>
      </c>
      <c r="B13" s="14">
        <v>55</v>
      </c>
      <c r="C13" s="14">
        <v>124</v>
      </c>
      <c r="D13" s="14">
        <v>179</v>
      </c>
      <c r="E13" s="14">
        <v>15</v>
      </c>
      <c r="F13" s="14">
        <v>22</v>
      </c>
      <c r="G13" s="14">
        <v>37</v>
      </c>
      <c r="H13" s="14">
        <v>0</v>
      </c>
      <c r="I13" s="14">
        <v>0</v>
      </c>
      <c r="J13" s="14">
        <v>0</v>
      </c>
      <c r="K13" s="53">
        <f t="shared" si="1"/>
        <v>70</v>
      </c>
      <c r="L13" s="14">
        <f t="shared" si="0"/>
        <v>146</v>
      </c>
      <c r="M13" s="14">
        <f t="shared" si="0"/>
        <v>216</v>
      </c>
      <c r="N13" s="15" t="s">
        <v>25</v>
      </c>
    </row>
    <row r="14" spans="1:14" ht="16.5" customHeight="1" x14ac:dyDescent="0.2">
      <c r="A14" s="13" t="s">
        <v>28</v>
      </c>
      <c r="B14" s="14">
        <v>170</v>
      </c>
      <c r="C14" s="14">
        <v>78</v>
      </c>
      <c r="D14" s="14">
        <v>248</v>
      </c>
      <c r="E14" s="14">
        <v>1</v>
      </c>
      <c r="F14" s="14">
        <v>2</v>
      </c>
      <c r="G14" s="14">
        <v>3</v>
      </c>
      <c r="H14" s="14">
        <v>17</v>
      </c>
      <c r="I14" s="14">
        <v>6</v>
      </c>
      <c r="J14" s="14">
        <v>23</v>
      </c>
      <c r="K14" s="14">
        <f t="shared" si="1"/>
        <v>188</v>
      </c>
      <c r="L14" s="14">
        <f t="shared" si="0"/>
        <v>86</v>
      </c>
      <c r="M14" s="14">
        <f t="shared" si="0"/>
        <v>274</v>
      </c>
      <c r="N14" s="15" t="s">
        <v>29</v>
      </c>
    </row>
    <row r="15" spans="1:14" ht="16.5" customHeight="1" x14ac:dyDescent="0.2">
      <c r="A15" s="13" t="s">
        <v>30</v>
      </c>
      <c r="B15" s="14">
        <v>48</v>
      </c>
      <c r="C15" s="14">
        <v>16</v>
      </c>
      <c r="D15" s="14">
        <v>64</v>
      </c>
      <c r="E15" s="14">
        <v>2</v>
      </c>
      <c r="F15" s="14">
        <v>3</v>
      </c>
      <c r="G15" s="14">
        <v>5</v>
      </c>
      <c r="H15" s="14">
        <v>6</v>
      </c>
      <c r="I15" s="14">
        <v>0</v>
      </c>
      <c r="J15" s="14">
        <v>6</v>
      </c>
      <c r="K15" s="14">
        <f t="shared" si="1"/>
        <v>56</v>
      </c>
      <c r="L15" s="14">
        <f t="shared" si="0"/>
        <v>19</v>
      </c>
      <c r="M15" s="14">
        <f t="shared" si="0"/>
        <v>75</v>
      </c>
      <c r="N15" s="15" t="s">
        <v>31</v>
      </c>
    </row>
    <row r="16" spans="1:14" ht="16.5" customHeight="1" x14ac:dyDescent="0.2">
      <c r="A16" s="13" t="s">
        <v>681</v>
      </c>
      <c r="B16" s="14">
        <v>0</v>
      </c>
      <c r="C16" s="14">
        <v>0</v>
      </c>
      <c r="D16" s="14">
        <v>0</v>
      </c>
      <c r="E16" s="14">
        <v>3</v>
      </c>
      <c r="F16" s="14">
        <v>3</v>
      </c>
      <c r="G16" s="14">
        <v>6</v>
      </c>
      <c r="H16" s="14">
        <v>0</v>
      </c>
      <c r="I16" s="14">
        <v>0</v>
      </c>
      <c r="J16" s="14">
        <v>0</v>
      </c>
      <c r="K16" s="14">
        <f t="shared" si="1"/>
        <v>3</v>
      </c>
      <c r="L16" s="14">
        <f t="shared" si="0"/>
        <v>3</v>
      </c>
      <c r="M16" s="14">
        <f t="shared" si="0"/>
        <v>6</v>
      </c>
      <c r="N16" s="15" t="s">
        <v>682</v>
      </c>
    </row>
    <row r="17" spans="1:14" ht="16.5" customHeight="1" x14ac:dyDescent="0.2">
      <c r="A17" s="13" t="s">
        <v>32</v>
      </c>
      <c r="B17" s="14">
        <v>102</v>
      </c>
      <c r="C17" s="14">
        <v>49</v>
      </c>
      <c r="D17" s="14">
        <v>151</v>
      </c>
      <c r="E17" s="14">
        <v>3</v>
      </c>
      <c r="F17" s="14">
        <v>5</v>
      </c>
      <c r="G17" s="14">
        <v>8</v>
      </c>
      <c r="H17" s="14">
        <v>11</v>
      </c>
      <c r="I17" s="14">
        <v>4</v>
      </c>
      <c r="J17" s="14">
        <v>15</v>
      </c>
      <c r="K17" s="14">
        <f t="shared" si="1"/>
        <v>116</v>
      </c>
      <c r="L17" s="14">
        <f t="shared" si="0"/>
        <v>58</v>
      </c>
      <c r="M17" s="14">
        <f t="shared" si="0"/>
        <v>174</v>
      </c>
      <c r="N17" s="15" t="s">
        <v>60</v>
      </c>
    </row>
    <row r="18" spans="1:14" ht="33.75" customHeight="1" x14ac:dyDescent="0.2">
      <c r="A18" s="13" t="s">
        <v>142</v>
      </c>
      <c r="B18" s="14">
        <v>179</v>
      </c>
      <c r="C18" s="14">
        <v>151</v>
      </c>
      <c r="D18" s="14">
        <v>330</v>
      </c>
      <c r="E18" s="14">
        <v>3</v>
      </c>
      <c r="F18" s="14">
        <v>5</v>
      </c>
      <c r="G18" s="14">
        <v>8</v>
      </c>
      <c r="H18" s="14">
        <v>0</v>
      </c>
      <c r="I18" s="14">
        <v>0</v>
      </c>
      <c r="J18" s="14">
        <v>0</v>
      </c>
      <c r="K18" s="53">
        <f t="shared" si="1"/>
        <v>182</v>
      </c>
      <c r="L18" s="14">
        <f t="shared" si="0"/>
        <v>156</v>
      </c>
      <c r="M18" s="14">
        <f t="shared" si="0"/>
        <v>338</v>
      </c>
      <c r="N18" s="26" t="s">
        <v>141</v>
      </c>
    </row>
    <row r="19" spans="1:14" ht="16.5" customHeight="1" x14ac:dyDescent="0.2">
      <c r="A19" s="13" t="s">
        <v>36</v>
      </c>
      <c r="B19" s="14">
        <v>379</v>
      </c>
      <c r="C19" s="14">
        <v>77</v>
      </c>
      <c r="D19" s="14">
        <v>456</v>
      </c>
      <c r="E19" s="14">
        <v>30</v>
      </c>
      <c r="F19" s="14">
        <v>17</v>
      </c>
      <c r="G19" s="14">
        <v>47</v>
      </c>
      <c r="H19" s="14">
        <v>14</v>
      </c>
      <c r="I19" s="14">
        <v>6</v>
      </c>
      <c r="J19" s="14">
        <v>20</v>
      </c>
      <c r="K19" s="14">
        <f t="shared" si="1"/>
        <v>423</v>
      </c>
      <c r="L19" s="14">
        <f t="shared" si="0"/>
        <v>100</v>
      </c>
      <c r="M19" s="14">
        <f t="shared" si="0"/>
        <v>523</v>
      </c>
      <c r="N19" s="15" t="s">
        <v>37</v>
      </c>
    </row>
    <row r="20" spans="1:14" ht="16.5" customHeight="1" x14ac:dyDescent="0.2">
      <c r="A20" s="13" t="s">
        <v>375</v>
      </c>
      <c r="B20" s="14">
        <v>436</v>
      </c>
      <c r="C20" s="14">
        <v>311</v>
      </c>
      <c r="D20" s="14">
        <v>747</v>
      </c>
      <c r="E20" s="14">
        <v>18</v>
      </c>
      <c r="F20" s="14">
        <v>5</v>
      </c>
      <c r="G20" s="14">
        <v>23</v>
      </c>
      <c r="H20" s="14">
        <v>0</v>
      </c>
      <c r="I20" s="14">
        <v>0</v>
      </c>
      <c r="J20" s="14">
        <v>0</v>
      </c>
      <c r="K20" s="14">
        <f t="shared" si="1"/>
        <v>454</v>
      </c>
      <c r="L20" s="14">
        <f t="shared" si="0"/>
        <v>316</v>
      </c>
      <c r="M20" s="14">
        <f t="shared" si="0"/>
        <v>770</v>
      </c>
      <c r="N20" s="15" t="s">
        <v>664</v>
      </c>
    </row>
    <row r="21" spans="1:14" ht="16.5" customHeight="1" x14ac:dyDescent="0.2">
      <c r="A21" s="13" t="s">
        <v>133</v>
      </c>
      <c r="B21" s="14">
        <v>0</v>
      </c>
      <c r="C21" s="14">
        <v>17</v>
      </c>
      <c r="D21" s="14">
        <v>17</v>
      </c>
      <c r="E21" s="14">
        <v>0</v>
      </c>
      <c r="F21" s="14">
        <v>0</v>
      </c>
      <c r="G21" s="14">
        <v>0</v>
      </c>
      <c r="H21" s="14">
        <v>0</v>
      </c>
      <c r="I21" s="14">
        <v>6</v>
      </c>
      <c r="J21" s="14">
        <v>6</v>
      </c>
      <c r="K21" s="14">
        <f t="shared" si="1"/>
        <v>0</v>
      </c>
      <c r="L21" s="14">
        <f t="shared" si="0"/>
        <v>23</v>
      </c>
      <c r="M21" s="14">
        <f t="shared" si="0"/>
        <v>23</v>
      </c>
      <c r="N21" s="15" t="s">
        <v>683</v>
      </c>
    </row>
    <row r="22" spans="1:14" ht="16.5" customHeight="1" x14ac:dyDescent="0.2">
      <c r="A22" s="13" t="s">
        <v>684</v>
      </c>
      <c r="B22" s="14">
        <v>83</v>
      </c>
      <c r="C22" s="14">
        <v>5</v>
      </c>
      <c r="D22" s="14">
        <v>88</v>
      </c>
      <c r="E22" s="14">
        <v>4</v>
      </c>
      <c r="F22" s="14">
        <v>0</v>
      </c>
      <c r="G22" s="14">
        <v>4</v>
      </c>
      <c r="H22" s="14">
        <v>0</v>
      </c>
      <c r="I22" s="14">
        <v>0</v>
      </c>
      <c r="J22" s="14">
        <v>0</v>
      </c>
      <c r="K22" s="14">
        <f t="shared" si="1"/>
        <v>87</v>
      </c>
      <c r="L22" s="14">
        <f t="shared" si="0"/>
        <v>5</v>
      </c>
      <c r="M22" s="14">
        <f t="shared" si="0"/>
        <v>92</v>
      </c>
      <c r="N22" s="15" t="s">
        <v>590</v>
      </c>
    </row>
    <row r="23" spans="1:14" ht="16.5" customHeight="1" x14ac:dyDescent="0.2">
      <c r="A23" s="13" t="s">
        <v>43</v>
      </c>
      <c r="B23" s="14">
        <v>393</v>
      </c>
      <c r="C23" s="14">
        <v>218</v>
      </c>
      <c r="D23" s="14">
        <v>611</v>
      </c>
      <c r="E23" s="14">
        <v>20</v>
      </c>
      <c r="F23" s="14">
        <v>20</v>
      </c>
      <c r="G23" s="14">
        <v>40</v>
      </c>
      <c r="H23" s="14">
        <v>1</v>
      </c>
      <c r="I23" s="14">
        <v>4</v>
      </c>
      <c r="J23" s="14">
        <v>5</v>
      </c>
      <c r="K23" s="53">
        <f t="shared" si="1"/>
        <v>414</v>
      </c>
      <c r="L23" s="14">
        <f t="shared" si="0"/>
        <v>242</v>
      </c>
      <c r="M23" s="14">
        <f t="shared" si="0"/>
        <v>656</v>
      </c>
      <c r="N23" s="15" t="s">
        <v>152</v>
      </c>
    </row>
    <row r="24" spans="1:14" ht="16.5" customHeight="1" x14ac:dyDescent="0.2">
      <c r="A24" s="13" t="s">
        <v>607</v>
      </c>
      <c r="B24" s="14">
        <v>36</v>
      </c>
      <c r="C24" s="14">
        <v>16</v>
      </c>
      <c r="D24" s="14">
        <v>52</v>
      </c>
      <c r="E24" s="14">
        <v>11</v>
      </c>
      <c r="F24" s="14">
        <v>0</v>
      </c>
      <c r="G24" s="14">
        <v>11</v>
      </c>
      <c r="H24" s="14">
        <v>5</v>
      </c>
      <c r="I24" s="14">
        <v>3</v>
      </c>
      <c r="J24" s="14">
        <v>8</v>
      </c>
      <c r="K24" s="14">
        <f t="shared" si="1"/>
        <v>52</v>
      </c>
      <c r="L24" s="14">
        <f t="shared" si="0"/>
        <v>19</v>
      </c>
      <c r="M24" s="14">
        <f t="shared" si="0"/>
        <v>71</v>
      </c>
      <c r="N24" s="15" t="s">
        <v>685</v>
      </c>
    </row>
    <row r="25" spans="1:14" ht="16.5" customHeight="1" x14ac:dyDescent="0.2">
      <c r="A25" s="13" t="s">
        <v>48</v>
      </c>
      <c r="B25" s="14">
        <v>210</v>
      </c>
      <c r="C25" s="14">
        <v>40</v>
      </c>
      <c r="D25" s="14">
        <v>250</v>
      </c>
      <c r="E25" s="14">
        <v>14</v>
      </c>
      <c r="F25" s="14">
        <v>5</v>
      </c>
      <c r="G25" s="14">
        <v>19</v>
      </c>
      <c r="H25" s="14">
        <v>0</v>
      </c>
      <c r="I25" s="14">
        <v>0</v>
      </c>
      <c r="J25" s="14">
        <v>0</v>
      </c>
      <c r="K25" s="14">
        <f t="shared" si="1"/>
        <v>224</v>
      </c>
      <c r="L25" s="14">
        <f t="shared" si="1"/>
        <v>45</v>
      </c>
      <c r="M25" s="14">
        <f t="shared" si="1"/>
        <v>269</v>
      </c>
      <c r="N25" s="15" t="s">
        <v>49</v>
      </c>
    </row>
    <row r="26" spans="1:14" ht="16.5" customHeight="1" x14ac:dyDescent="0.2">
      <c r="A26" s="13" t="s">
        <v>52</v>
      </c>
      <c r="B26" s="14">
        <v>3</v>
      </c>
      <c r="C26" s="14">
        <v>1</v>
      </c>
      <c r="D26" s="14">
        <v>4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f t="shared" si="1"/>
        <v>3</v>
      </c>
      <c r="L26" s="14">
        <f t="shared" si="1"/>
        <v>1</v>
      </c>
      <c r="M26" s="14">
        <f t="shared" si="1"/>
        <v>4</v>
      </c>
      <c r="N26" s="15" t="s">
        <v>57</v>
      </c>
    </row>
    <row r="27" spans="1:14" ht="16.5" customHeight="1" x14ac:dyDescent="0.2">
      <c r="A27" s="13" t="s">
        <v>56</v>
      </c>
      <c r="B27" s="14">
        <f>SUM(B9:B26)</f>
        <v>2178</v>
      </c>
      <c r="C27" s="14">
        <f t="shared" ref="C27:M27" si="2">SUM(C9:C26)</f>
        <v>1174</v>
      </c>
      <c r="D27" s="14">
        <f t="shared" si="2"/>
        <v>3352</v>
      </c>
      <c r="E27" s="14">
        <f t="shared" si="2"/>
        <v>128</v>
      </c>
      <c r="F27" s="14">
        <f t="shared" si="2"/>
        <v>93</v>
      </c>
      <c r="G27" s="14">
        <f t="shared" si="2"/>
        <v>221</v>
      </c>
      <c r="H27" s="14">
        <f t="shared" si="2"/>
        <v>55</v>
      </c>
      <c r="I27" s="14">
        <f t="shared" si="2"/>
        <v>30</v>
      </c>
      <c r="J27" s="14">
        <f t="shared" si="2"/>
        <v>85</v>
      </c>
      <c r="K27" s="14">
        <f t="shared" si="2"/>
        <v>2361</v>
      </c>
      <c r="L27" s="14">
        <f t="shared" si="2"/>
        <v>1297</v>
      </c>
      <c r="M27" s="14">
        <f t="shared" si="2"/>
        <v>3658</v>
      </c>
      <c r="N27" s="15" t="s">
        <v>57</v>
      </c>
    </row>
    <row r="28" spans="1:14" ht="16.5" customHeight="1" x14ac:dyDescent="0.2">
      <c r="A28" s="13" t="s">
        <v>58</v>
      </c>
      <c r="B28" s="14"/>
      <c r="C28" s="14"/>
      <c r="D28" s="14"/>
      <c r="E28" s="14"/>
      <c r="F28" s="14"/>
      <c r="G28" s="14"/>
      <c r="H28" s="14"/>
      <c r="I28" s="14"/>
      <c r="J28" s="14"/>
      <c r="K28" s="53"/>
      <c r="L28" s="14"/>
      <c r="M28" s="14"/>
      <c r="N28" s="15" t="s">
        <v>59</v>
      </c>
    </row>
    <row r="29" spans="1:14" ht="16.5" customHeight="1" x14ac:dyDescent="0.2">
      <c r="A29" s="13" t="s">
        <v>24</v>
      </c>
      <c r="B29" s="14">
        <v>156</v>
      </c>
      <c r="C29" s="14">
        <v>69</v>
      </c>
      <c r="D29" s="14">
        <v>225</v>
      </c>
      <c r="E29" s="14">
        <v>1</v>
      </c>
      <c r="F29" s="14">
        <v>0</v>
      </c>
      <c r="G29" s="14">
        <v>1</v>
      </c>
      <c r="H29" s="14">
        <v>0</v>
      </c>
      <c r="I29" s="14">
        <v>0</v>
      </c>
      <c r="J29" s="14">
        <v>0</v>
      </c>
      <c r="K29" s="14">
        <f>SUM(B29,E29,H29)</f>
        <v>157</v>
      </c>
      <c r="L29" s="14">
        <f t="shared" ref="L29:M34" si="3">SUM(C29,F29,I29)</f>
        <v>69</v>
      </c>
      <c r="M29" s="14">
        <f t="shared" si="3"/>
        <v>226</v>
      </c>
      <c r="N29" s="15" t="s">
        <v>25</v>
      </c>
    </row>
    <row r="30" spans="1:14" ht="16.5" customHeight="1" x14ac:dyDescent="0.2">
      <c r="A30" s="13" t="s">
        <v>32</v>
      </c>
      <c r="B30" s="14">
        <v>93</v>
      </c>
      <c r="C30" s="14">
        <v>58</v>
      </c>
      <c r="D30" s="14">
        <v>151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f t="shared" ref="K30:K34" si="4">SUM(B30,E30,H30)</f>
        <v>93</v>
      </c>
      <c r="L30" s="14">
        <f t="shared" si="3"/>
        <v>58</v>
      </c>
      <c r="M30" s="14">
        <f t="shared" si="3"/>
        <v>151</v>
      </c>
      <c r="N30" s="15" t="s">
        <v>60</v>
      </c>
    </row>
    <row r="31" spans="1:14" ht="27.75" customHeight="1" x14ac:dyDescent="0.2">
      <c r="A31" s="13" t="s">
        <v>142</v>
      </c>
      <c r="B31" s="14">
        <v>0</v>
      </c>
      <c r="C31" s="14">
        <v>1</v>
      </c>
      <c r="D31" s="14">
        <v>1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f t="shared" si="4"/>
        <v>0</v>
      </c>
      <c r="L31" s="14">
        <f t="shared" si="3"/>
        <v>1</v>
      </c>
      <c r="M31" s="14">
        <f t="shared" si="3"/>
        <v>1</v>
      </c>
      <c r="N31" s="26" t="s">
        <v>141</v>
      </c>
    </row>
    <row r="32" spans="1:14" ht="16.5" customHeight="1" x14ac:dyDescent="0.2">
      <c r="A32" s="13" t="s">
        <v>36</v>
      </c>
      <c r="B32" s="14">
        <v>226</v>
      </c>
      <c r="C32" s="14">
        <v>45</v>
      </c>
      <c r="D32" s="14">
        <v>271</v>
      </c>
      <c r="E32" s="14">
        <v>7</v>
      </c>
      <c r="F32" s="14">
        <v>2</v>
      </c>
      <c r="G32" s="14">
        <v>9</v>
      </c>
      <c r="H32" s="14">
        <v>5</v>
      </c>
      <c r="I32" s="14">
        <v>4</v>
      </c>
      <c r="J32" s="14">
        <v>9</v>
      </c>
      <c r="K32" s="14">
        <f t="shared" si="4"/>
        <v>238</v>
      </c>
      <c r="L32" s="14">
        <f t="shared" si="3"/>
        <v>51</v>
      </c>
      <c r="M32" s="14">
        <f t="shared" si="3"/>
        <v>289</v>
      </c>
      <c r="N32" s="15" t="s">
        <v>37</v>
      </c>
    </row>
    <row r="33" spans="1:14" ht="16.5" customHeight="1" x14ac:dyDescent="0.2">
      <c r="A33" s="13" t="s">
        <v>375</v>
      </c>
      <c r="B33" s="14">
        <v>260</v>
      </c>
      <c r="C33" s="14">
        <v>234</v>
      </c>
      <c r="D33" s="14">
        <v>494</v>
      </c>
      <c r="E33" s="14">
        <v>6</v>
      </c>
      <c r="F33" s="14">
        <v>0</v>
      </c>
      <c r="G33" s="14">
        <v>6</v>
      </c>
      <c r="H33" s="14">
        <v>5</v>
      </c>
      <c r="I33" s="14">
        <v>3</v>
      </c>
      <c r="J33" s="14">
        <v>8</v>
      </c>
      <c r="K33" s="53">
        <f t="shared" si="4"/>
        <v>271</v>
      </c>
      <c r="L33" s="14">
        <f t="shared" si="3"/>
        <v>237</v>
      </c>
      <c r="M33" s="14">
        <f t="shared" si="3"/>
        <v>508</v>
      </c>
      <c r="N33" s="15" t="s">
        <v>664</v>
      </c>
    </row>
    <row r="34" spans="1:14" ht="16.5" customHeight="1" x14ac:dyDescent="0.2">
      <c r="A34" s="13" t="s">
        <v>48</v>
      </c>
      <c r="B34" s="14">
        <v>207</v>
      </c>
      <c r="C34" s="14">
        <v>32</v>
      </c>
      <c r="D34" s="14">
        <v>239</v>
      </c>
      <c r="E34" s="14">
        <v>2</v>
      </c>
      <c r="F34" s="14">
        <v>0</v>
      </c>
      <c r="G34" s="14">
        <v>2</v>
      </c>
      <c r="H34" s="14">
        <v>0</v>
      </c>
      <c r="I34" s="14">
        <v>0</v>
      </c>
      <c r="J34" s="14">
        <v>0</v>
      </c>
      <c r="K34" s="14">
        <f t="shared" si="4"/>
        <v>209</v>
      </c>
      <c r="L34" s="14">
        <f t="shared" si="3"/>
        <v>32</v>
      </c>
      <c r="M34" s="14">
        <f t="shared" si="3"/>
        <v>241</v>
      </c>
      <c r="N34" s="15" t="s">
        <v>49</v>
      </c>
    </row>
    <row r="35" spans="1:14" ht="16.5" customHeight="1" thickBot="1" x14ac:dyDescent="0.25">
      <c r="A35" s="13" t="s">
        <v>61</v>
      </c>
      <c r="B35" s="14">
        <f>SUM(B29:B34)</f>
        <v>942</v>
      </c>
      <c r="C35" s="14">
        <f t="shared" ref="C35:M35" si="5">SUM(C29:C34)</f>
        <v>439</v>
      </c>
      <c r="D35" s="14">
        <f t="shared" si="5"/>
        <v>1381</v>
      </c>
      <c r="E35" s="14">
        <f t="shared" si="5"/>
        <v>16</v>
      </c>
      <c r="F35" s="14">
        <f t="shared" si="5"/>
        <v>2</v>
      </c>
      <c r="G35" s="14">
        <f t="shared" si="5"/>
        <v>18</v>
      </c>
      <c r="H35" s="14">
        <f t="shared" si="5"/>
        <v>10</v>
      </c>
      <c r="I35" s="14">
        <f t="shared" si="5"/>
        <v>7</v>
      </c>
      <c r="J35" s="14">
        <f t="shared" si="5"/>
        <v>17</v>
      </c>
      <c r="K35" s="14">
        <f t="shared" si="5"/>
        <v>968</v>
      </c>
      <c r="L35" s="14">
        <f t="shared" si="5"/>
        <v>448</v>
      </c>
      <c r="M35" s="14">
        <f t="shared" si="5"/>
        <v>1416</v>
      </c>
      <c r="N35" s="15" t="s">
        <v>62</v>
      </c>
    </row>
    <row r="36" spans="1:14" ht="18.75" customHeight="1" thickBot="1" x14ac:dyDescent="0.25">
      <c r="A36" s="19" t="s">
        <v>151</v>
      </c>
      <c r="B36" s="20">
        <f>SUM(B35,B27)</f>
        <v>3120</v>
      </c>
      <c r="C36" s="20">
        <f t="shared" ref="C36:M36" si="6">SUM(C35,C27)</f>
        <v>1613</v>
      </c>
      <c r="D36" s="20">
        <f t="shared" si="6"/>
        <v>4733</v>
      </c>
      <c r="E36" s="20">
        <f t="shared" si="6"/>
        <v>144</v>
      </c>
      <c r="F36" s="20">
        <f t="shared" si="6"/>
        <v>95</v>
      </c>
      <c r="G36" s="20">
        <f t="shared" si="6"/>
        <v>239</v>
      </c>
      <c r="H36" s="20">
        <f t="shared" si="6"/>
        <v>65</v>
      </c>
      <c r="I36" s="20">
        <f t="shared" si="6"/>
        <v>37</v>
      </c>
      <c r="J36" s="20">
        <f t="shared" si="6"/>
        <v>102</v>
      </c>
      <c r="K36" s="21">
        <f t="shared" si="6"/>
        <v>3329</v>
      </c>
      <c r="L36" s="19">
        <f t="shared" si="6"/>
        <v>1745</v>
      </c>
      <c r="M36" s="20">
        <f t="shared" si="6"/>
        <v>5074</v>
      </c>
      <c r="N36" s="21" t="s">
        <v>289</v>
      </c>
    </row>
    <row r="37" spans="1:14" ht="15" thickTop="1" x14ac:dyDescent="0.2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77"/>
  <sheetViews>
    <sheetView rightToLeft="1" view="pageBreakPreview" topLeftCell="A49" zoomScale="80" zoomScaleSheetLayoutView="80" workbookViewId="0">
      <selection activeCell="A152" sqref="A152"/>
    </sheetView>
  </sheetViews>
  <sheetFormatPr defaultRowHeight="14.25" x14ac:dyDescent="0.2"/>
  <cols>
    <col min="1" max="1" width="27.875" customWidth="1"/>
    <col min="2" max="10" width="10.25" customWidth="1"/>
    <col min="11" max="11" width="35.125" customWidth="1"/>
  </cols>
  <sheetData>
    <row r="1" spans="1:11" ht="24.75" customHeight="1" x14ac:dyDescent="0.2">
      <c r="A1" s="118" t="s">
        <v>695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.75" customHeight="1" x14ac:dyDescent="0.25">
      <c r="A2" s="114" t="s">
        <v>1642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9.5" customHeight="1" thickBot="1" x14ac:dyDescent="0.3">
      <c r="A3" s="4" t="s">
        <v>1786</v>
      </c>
      <c r="K3" s="30" t="s">
        <v>733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6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103</v>
      </c>
    </row>
    <row r="9" spans="1:11" ht="16.5" customHeight="1" x14ac:dyDescent="0.2">
      <c r="A9" s="13" t="s">
        <v>15</v>
      </c>
      <c r="B9" s="14">
        <v>320</v>
      </c>
      <c r="C9" s="14">
        <v>403</v>
      </c>
      <c r="D9" s="14">
        <v>723</v>
      </c>
      <c r="E9" s="14">
        <v>0</v>
      </c>
      <c r="F9" s="14">
        <v>0</v>
      </c>
      <c r="G9" s="14">
        <v>0</v>
      </c>
      <c r="H9" s="14">
        <f>SUM(B9,E9)</f>
        <v>320</v>
      </c>
      <c r="I9" s="14">
        <f>SUM(C9,F9)</f>
        <v>403</v>
      </c>
      <c r="J9" s="14">
        <f>SUM(H9:I9)</f>
        <v>723</v>
      </c>
      <c r="K9" s="15" t="s">
        <v>16</v>
      </c>
    </row>
    <row r="10" spans="1:11" ht="16.5" customHeight="1" x14ac:dyDescent="0.2">
      <c r="A10" s="13" t="s">
        <v>693</v>
      </c>
      <c r="B10" s="14">
        <v>97</v>
      </c>
      <c r="C10" s="14">
        <v>152</v>
      </c>
      <c r="D10" s="14">
        <v>249</v>
      </c>
      <c r="E10" s="14">
        <v>0</v>
      </c>
      <c r="F10" s="14">
        <v>0</v>
      </c>
      <c r="G10" s="14">
        <v>0</v>
      </c>
      <c r="H10" s="14">
        <f t="shared" ref="H10:I25" si="0">SUM(B10,E10)</f>
        <v>97</v>
      </c>
      <c r="I10" s="14">
        <f t="shared" si="0"/>
        <v>152</v>
      </c>
      <c r="J10" s="14">
        <f t="shared" ref="J10:J26" si="1">SUM(H10:I10)</f>
        <v>249</v>
      </c>
      <c r="K10" s="15" t="s">
        <v>19</v>
      </c>
    </row>
    <row r="11" spans="1:11" ht="16.5" customHeight="1" x14ac:dyDescent="0.2">
      <c r="A11" s="13" t="s">
        <v>490</v>
      </c>
      <c r="B11" s="14">
        <v>121</v>
      </c>
      <c r="C11" s="14">
        <v>204</v>
      </c>
      <c r="D11" s="14">
        <v>325</v>
      </c>
      <c r="E11" s="14">
        <v>0</v>
      </c>
      <c r="F11" s="14">
        <v>0</v>
      </c>
      <c r="G11" s="14">
        <v>0</v>
      </c>
      <c r="H11" s="14">
        <f t="shared" si="0"/>
        <v>121</v>
      </c>
      <c r="I11" s="14">
        <f t="shared" si="0"/>
        <v>204</v>
      </c>
      <c r="J11" s="14">
        <f t="shared" si="1"/>
        <v>325</v>
      </c>
      <c r="K11" s="15" t="s">
        <v>21</v>
      </c>
    </row>
    <row r="12" spans="1:11" ht="16.5" customHeight="1" x14ac:dyDescent="0.2">
      <c r="A12" s="13" t="s">
        <v>144</v>
      </c>
      <c r="B12" s="14">
        <v>121</v>
      </c>
      <c r="C12" s="14">
        <v>321</v>
      </c>
      <c r="D12" s="14">
        <v>442</v>
      </c>
      <c r="E12" s="14">
        <v>0</v>
      </c>
      <c r="F12" s="14">
        <v>0</v>
      </c>
      <c r="G12" s="14">
        <v>0</v>
      </c>
      <c r="H12" s="14">
        <f t="shared" si="0"/>
        <v>121</v>
      </c>
      <c r="I12" s="14">
        <f t="shared" si="0"/>
        <v>321</v>
      </c>
      <c r="J12" s="14">
        <f t="shared" si="1"/>
        <v>442</v>
      </c>
      <c r="K12" s="26" t="s">
        <v>23</v>
      </c>
    </row>
    <row r="13" spans="1:11" ht="16.5" customHeight="1" x14ac:dyDescent="0.2">
      <c r="A13" s="13" t="s">
        <v>24</v>
      </c>
      <c r="B13" s="14">
        <v>205</v>
      </c>
      <c r="C13" s="14">
        <v>413</v>
      </c>
      <c r="D13" s="14">
        <v>618</v>
      </c>
      <c r="E13" s="14">
        <v>0</v>
      </c>
      <c r="F13" s="14">
        <v>0</v>
      </c>
      <c r="G13" s="14">
        <v>0</v>
      </c>
      <c r="H13" s="14">
        <f t="shared" si="0"/>
        <v>205</v>
      </c>
      <c r="I13" s="14">
        <f t="shared" si="0"/>
        <v>413</v>
      </c>
      <c r="J13" s="14">
        <f t="shared" si="1"/>
        <v>618</v>
      </c>
      <c r="K13" s="15" t="s">
        <v>25</v>
      </c>
    </row>
    <row r="14" spans="1:11" ht="16.5" customHeight="1" x14ac:dyDescent="0.2">
      <c r="A14" s="13" t="s">
        <v>143</v>
      </c>
      <c r="B14" s="14">
        <v>397</v>
      </c>
      <c r="C14" s="14">
        <v>324</v>
      </c>
      <c r="D14" s="14">
        <v>721</v>
      </c>
      <c r="E14" s="14">
        <v>0</v>
      </c>
      <c r="F14" s="14">
        <v>0</v>
      </c>
      <c r="G14" s="14">
        <v>0</v>
      </c>
      <c r="H14" s="14">
        <f t="shared" si="0"/>
        <v>397</v>
      </c>
      <c r="I14" s="14">
        <f t="shared" si="0"/>
        <v>324</v>
      </c>
      <c r="J14" s="14">
        <f t="shared" si="1"/>
        <v>721</v>
      </c>
      <c r="K14" s="15" t="s">
        <v>29</v>
      </c>
    </row>
    <row r="15" spans="1:11" ht="16.5" customHeight="1" x14ac:dyDescent="0.2">
      <c r="A15" s="13" t="s">
        <v>68</v>
      </c>
      <c r="B15" s="14">
        <v>141</v>
      </c>
      <c r="C15" s="14">
        <v>122</v>
      </c>
      <c r="D15" s="14">
        <v>263</v>
      </c>
      <c r="E15" s="14">
        <v>0</v>
      </c>
      <c r="F15" s="14">
        <v>0</v>
      </c>
      <c r="G15" s="14">
        <v>0</v>
      </c>
      <c r="H15" s="14">
        <f t="shared" si="0"/>
        <v>141</v>
      </c>
      <c r="I15" s="14">
        <f t="shared" si="0"/>
        <v>122</v>
      </c>
      <c r="J15" s="14">
        <f t="shared" si="1"/>
        <v>263</v>
      </c>
      <c r="K15" s="15" t="s">
        <v>31</v>
      </c>
    </row>
    <row r="16" spans="1:11" ht="16.5" customHeight="1" x14ac:dyDescent="0.2">
      <c r="A16" s="13" t="s">
        <v>681</v>
      </c>
      <c r="B16" s="14">
        <v>46</v>
      </c>
      <c r="C16" s="14">
        <v>112</v>
      </c>
      <c r="D16" s="14">
        <v>158</v>
      </c>
      <c r="E16" s="14">
        <v>0</v>
      </c>
      <c r="F16" s="14">
        <v>0</v>
      </c>
      <c r="G16" s="14">
        <v>0</v>
      </c>
      <c r="H16" s="14">
        <f t="shared" si="0"/>
        <v>46</v>
      </c>
      <c r="I16" s="14">
        <f t="shared" si="0"/>
        <v>112</v>
      </c>
      <c r="J16" s="14">
        <f t="shared" si="1"/>
        <v>158</v>
      </c>
      <c r="K16" s="15" t="s">
        <v>696</v>
      </c>
    </row>
    <row r="17" spans="1:11" ht="16.5" customHeight="1" x14ac:dyDescent="0.2">
      <c r="A17" s="13" t="s">
        <v>32</v>
      </c>
      <c r="B17" s="14">
        <v>298</v>
      </c>
      <c r="C17" s="14">
        <v>327</v>
      </c>
      <c r="D17" s="14">
        <v>625</v>
      </c>
      <c r="E17" s="14">
        <v>0</v>
      </c>
      <c r="F17" s="14">
        <v>0</v>
      </c>
      <c r="G17" s="14">
        <v>0</v>
      </c>
      <c r="H17" s="14">
        <f t="shared" si="0"/>
        <v>298</v>
      </c>
      <c r="I17" s="14">
        <f t="shared" si="0"/>
        <v>327</v>
      </c>
      <c r="J17" s="14">
        <f t="shared" si="1"/>
        <v>625</v>
      </c>
      <c r="K17" s="15" t="s">
        <v>60</v>
      </c>
    </row>
    <row r="18" spans="1:11" ht="31.5" customHeight="1" x14ac:dyDescent="0.2">
      <c r="A18" s="13" t="s">
        <v>142</v>
      </c>
      <c r="B18" s="14">
        <v>387</v>
      </c>
      <c r="C18" s="14">
        <v>460</v>
      </c>
      <c r="D18" s="14">
        <v>847</v>
      </c>
      <c r="E18" s="14">
        <v>0</v>
      </c>
      <c r="F18" s="14">
        <v>0</v>
      </c>
      <c r="G18" s="14">
        <v>0</v>
      </c>
      <c r="H18" s="14">
        <f t="shared" si="0"/>
        <v>387</v>
      </c>
      <c r="I18" s="14">
        <f t="shared" si="0"/>
        <v>460</v>
      </c>
      <c r="J18" s="14">
        <f t="shared" si="1"/>
        <v>847</v>
      </c>
      <c r="K18" s="26" t="s">
        <v>141</v>
      </c>
    </row>
    <row r="19" spans="1:11" ht="16.5" customHeight="1" x14ac:dyDescent="0.2">
      <c r="A19" s="13" t="s">
        <v>36</v>
      </c>
      <c r="B19" s="14">
        <v>1295</v>
      </c>
      <c r="C19" s="14">
        <v>673</v>
      </c>
      <c r="D19" s="14">
        <v>1968</v>
      </c>
      <c r="E19" s="14">
        <v>0</v>
      </c>
      <c r="F19" s="14">
        <v>0</v>
      </c>
      <c r="G19" s="14">
        <v>0</v>
      </c>
      <c r="H19" s="14">
        <f t="shared" si="0"/>
        <v>1295</v>
      </c>
      <c r="I19" s="14">
        <f t="shared" si="0"/>
        <v>673</v>
      </c>
      <c r="J19" s="14">
        <f t="shared" si="1"/>
        <v>1968</v>
      </c>
      <c r="K19" s="15" t="s">
        <v>37</v>
      </c>
    </row>
    <row r="20" spans="1:11" ht="16.5" customHeight="1" x14ac:dyDescent="0.2">
      <c r="A20" s="13" t="s">
        <v>375</v>
      </c>
      <c r="B20" s="14">
        <v>1889</v>
      </c>
      <c r="C20" s="14">
        <v>2565</v>
      </c>
      <c r="D20" s="14">
        <v>4454</v>
      </c>
      <c r="E20" s="14">
        <v>0</v>
      </c>
      <c r="F20" s="14">
        <v>0</v>
      </c>
      <c r="G20" s="14">
        <v>0</v>
      </c>
      <c r="H20" s="14">
        <f t="shared" si="0"/>
        <v>1889</v>
      </c>
      <c r="I20" s="14">
        <f t="shared" si="0"/>
        <v>2565</v>
      </c>
      <c r="J20" s="14">
        <f t="shared" si="1"/>
        <v>4454</v>
      </c>
      <c r="K20" s="15" t="s">
        <v>664</v>
      </c>
    </row>
    <row r="21" spans="1:11" ht="16.5" customHeight="1" x14ac:dyDescent="0.2">
      <c r="A21" s="13" t="s">
        <v>133</v>
      </c>
      <c r="B21" s="14">
        <v>0</v>
      </c>
      <c r="C21" s="14">
        <v>553</v>
      </c>
      <c r="D21" s="14">
        <v>553</v>
      </c>
      <c r="E21" s="14">
        <v>0</v>
      </c>
      <c r="F21" s="14">
        <v>0</v>
      </c>
      <c r="G21" s="14">
        <v>0</v>
      </c>
      <c r="H21" s="14">
        <f t="shared" si="0"/>
        <v>0</v>
      </c>
      <c r="I21" s="14">
        <f t="shared" si="0"/>
        <v>553</v>
      </c>
      <c r="J21" s="14">
        <f t="shared" si="1"/>
        <v>553</v>
      </c>
      <c r="K21" s="15" t="s">
        <v>697</v>
      </c>
    </row>
    <row r="22" spans="1:11" ht="16.5" customHeight="1" x14ac:dyDescent="0.2">
      <c r="A22" s="13" t="s">
        <v>684</v>
      </c>
      <c r="B22" s="14">
        <v>600</v>
      </c>
      <c r="C22" s="14">
        <v>128</v>
      </c>
      <c r="D22" s="14">
        <v>728</v>
      </c>
      <c r="E22" s="14">
        <v>0</v>
      </c>
      <c r="F22" s="14">
        <v>0</v>
      </c>
      <c r="G22" s="14">
        <v>0</v>
      </c>
      <c r="H22" s="14">
        <f t="shared" si="0"/>
        <v>600</v>
      </c>
      <c r="I22" s="14">
        <f t="shared" si="0"/>
        <v>128</v>
      </c>
      <c r="J22" s="14">
        <f t="shared" si="1"/>
        <v>728</v>
      </c>
      <c r="K22" s="15" t="s">
        <v>590</v>
      </c>
    </row>
    <row r="23" spans="1:11" ht="16.5" customHeight="1" x14ac:dyDescent="0.2">
      <c r="A23" s="13" t="s">
        <v>43</v>
      </c>
      <c r="B23" s="14">
        <v>1282</v>
      </c>
      <c r="C23" s="14">
        <v>1581</v>
      </c>
      <c r="D23" s="14">
        <v>2863</v>
      </c>
      <c r="E23" s="14">
        <v>0</v>
      </c>
      <c r="F23" s="14">
        <v>0</v>
      </c>
      <c r="G23" s="14">
        <v>0</v>
      </c>
      <c r="H23" s="14">
        <f t="shared" si="0"/>
        <v>1282</v>
      </c>
      <c r="I23" s="14">
        <f t="shared" si="0"/>
        <v>1581</v>
      </c>
      <c r="J23" s="14">
        <f t="shared" si="1"/>
        <v>2863</v>
      </c>
      <c r="K23" s="15" t="s">
        <v>152</v>
      </c>
    </row>
    <row r="24" spans="1:11" ht="16.5" customHeight="1" x14ac:dyDescent="0.2">
      <c r="A24" s="13" t="s">
        <v>607</v>
      </c>
      <c r="B24" s="14">
        <v>103</v>
      </c>
      <c r="C24" s="14">
        <v>64</v>
      </c>
      <c r="D24" s="14">
        <v>167</v>
      </c>
      <c r="E24" s="14">
        <v>0</v>
      </c>
      <c r="F24" s="14">
        <v>0</v>
      </c>
      <c r="G24" s="14">
        <v>0</v>
      </c>
      <c r="H24" s="14">
        <f>SUM(B24,E24)</f>
        <v>103</v>
      </c>
      <c r="I24" s="14">
        <f t="shared" si="0"/>
        <v>64</v>
      </c>
      <c r="J24" s="14">
        <f t="shared" si="1"/>
        <v>167</v>
      </c>
      <c r="K24" s="26" t="s">
        <v>698</v>
      </c>
    </row>
    <row r="25" spans="1:11" ht="16.5" customHeight="1" x14ac:dyDescent="0.2">
      <c r="A25" s="13" t="s">
        <v>48</v>
      </c>
      <c r="B25" s="14">
        <v>625</v>
      </c>
      <c r="C25" s="14">
        <v>389</v>
      </c>
      <c r="D25" s="14">
        <v>1014</v>
      </c>
      <c r="E25" s="14">
        <v>0</v>
      </c>
      <c r="F25" s="14">
        <v>0</v>
      </c>
      <c r="G25" s="14">
        <v>0</v>
      </c>
      <c r="H25" s="14">
        <f t="shared" si="0"/>
        <v>625</v>
      </c>
      <c r="I25" s="14">
        <f t="shared" si="0"/>
        <v>389</v>
      </c>
      <c r="J25" s="14">
        <f t="shared" si="1"/>
        <v>1014</v>
      </c>
      <c r="K25" s="15" t="s">
        <v>49</v>
      </c>
    </row>
    <row r="26" spans="1:11" ht="16.5" customHeight="1" x14ac:dyDescent="0.2">
      <c r="A26" s="13" t="s">
        <v>52</v>
      </c>
      <c r="B26" s="14">
        <v>49</v>
      </c>
      <c r="C26" s="14">
        <v>108</v>
      </c>
      <c r="D26" s="14">
        <v>157</v>
      </c>
      <c r="E26" s="14">
        <v>0</v>
      </c>
      <c r="F26" s="14">
        <v>0</v>
      </c>
      <c r="G26" s="14">
        <v>0</v>
      </c>
      <c r="H26" s="14">
        <f t="shared" ref="H26:I26" si="2">SUM(B26,E26)</f>
        <v>49</v>
      </c>
      <c r="I26" s="14">
        <f t="shared" si="2"/>
        <v>108</v>
      </c>
      <c r="J26" s="14">
        <f t="shared" si="1"/>
        <v>157</v>
      </c>
      <c r="K26" s="15" t="s">
        <v>53</v>
      </c>
    </row>
    <row r="27" spans="1:11" ht="16.5" customHeight="1" x14ac:dyDescent="0.2">
      <c r="A27" s="13" t="s">
        <v>56</v>
      </c>
      <c r="B27" s="14">
        <f>SUM(B9:B26)</f>
        <v>7976</v>
      </c>
      <c r="C27" s="14">
        <f t="shared" ref="C27:J27" si="3">SUM(C9:C26)</f>
        <v>8899</v>
      </c>
      <c r="D27" s="14">
        <f t="shared" si="3"/>
        <v>16875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7976</v>
      </c>
      <c r="I27" s="14">
        <f t="shared" si="3"/>
        <v>8899</v>
      </c>
      <c r="J27" s="14">
        <f t="shared" si="3"/>
        <v>16875</v>
      </c>
      <c r="K27" s="15" t="s">
        <v>57</v>
      </c>
    </row>
    <row r="28" spans="1:11" ht="16.5" customHeight="1" x14ac:dyDescent="0.2">
      <c r="A28" s="13" t="s">
        <v>58</v>
      </c>
      <c r="B28" s="14"/>
      <c r="C28" s="14"/>
      <c r="D28" s="14"/>
      <c r="E28" s="14"/>
      <c r="F28" s="14"/>
      <c r="G28" s="14"/>
      <c r="H28" s="14"/>
      <c r="I28" s="14"/>
      <c r="J28" s="14"/>
      <c r="K28" s="15" t="s">
        <v>59</v>
      </c>
    </row>
    <row r="29" spans="1:11" ht="16.5" customHeight="1" x14ac:dyDescent="0.2">
      <c r="A29" s="13" t="s">
        <v>24</v>
      </c>
      <c r="B29" s="14">
        <v>308</v>
      </c>
      <c r="C29" s="14">
        <v>113</v>
      </c>
      <c r="D29" s="14">
        <v>421</v>
      </c>
      <c r="E29" s="14">
        <v>0</v>
      </c>
      <c r="F29" s="14">
        <v>0</v>
      </c>
      <c r="G29" s="14">
        <v>0</v>
      </c>
      <c r="H29" s="14">
        <f>SUM(B29,E29)</f>
        <v>308</v>
      </c>
      <c r="I29" s="14">
        <f>SUM(C29,F29)</f>
        <v>113</v>
      </c>
      <c r="J29" s="14">
        <f>SUM(H29:I29)</f>
        <v>421</v>
      </c>
      <c r="K29" s="15" t="s">
        <v>25</v>
      </c>
    </row>
    <row r="30" spans="1:11" ht="16.5" customHeight="1" x14ac:dyDescent="0.2">
      <c r="A30" s="13" t="s">
        <v>32</v>
      </c>
      <c r="B30" s="14">
        <v>251</v>
      </c>
      <c r="C30" s="14">
        <v>305</v>
      </c>
      <c r="D30" s="14">
        <v>556</v>
      </c>
      <c r="E30" s="14">
        <v>0</v>
      </c>
      <c r="F30" s="14">
        <v>0</v>
      </c>
      <c r="G30" s="14">
        <v>0</v>
      </c>
      <c r="H30" s="14">
        <f t="shared" ref="H30:I34" si="4">SUM(B30,E30)</f>
        <v>251</v>
      </c>
      <c r="I30" s="14">
        <f t="shared" si="4"/>
        <v>305</v>
      </c>
      <c r="J30" s="14">
        <f t="shared" ref="J30:J34" si="5">SUM(H30:I30)</f>
        <v>556</v>
      </c>
      <c r="K30" s="26" t="s">
        <v>60</v>
      </c>
    </row>
    <row r="31" spans="1:11" ht="36" customHeight="1" x14ac:dyDescent="0.2">
      <c r="A31" s="13" t="s">
        <v>142</v>
      </c>
      <c r="B31" s="14">
        <v>7</v>
      </c>
      <c r="C31" s="14">
        <v>9</v>
      </c>
      <c r="D31" s="14">
        <v>16</v>
      </c>
      <c r="E31" s="14">
        <v>0</v>
      </c>
      <c r="F31" s="14">
        <v>0</v>
      </c>
      <c r="G31" s="14">
        <v>0</v>
      </c>
      <c r="H31" s="14">
        <f t="shared" si="4"/>
        <v>7</v>
      </c>
      <c r="I31" s="14">
        <f t="shared" si="4"/>
        <v>9</v>
      </c>
      <c r="J31" s="14">
        <f t="shared" si="5"/>
        <v>16</v>
      </c>
      <c r="K31" s="26" t="s">
        <v>141</v>
      </c>
    </row>
    <row r="32" spans="1:11" ht="16.5" customHeight="1" x14ac:dyDescent="0.2">
      <c r="A32" s="13" t="s">
        <v>36</v>
      </c>
      <c r="B32" s="14">
        <v>800</v>
      </c>
      <c r="C32" s="14">
        <v>278</v>
      </c>
      <c r="D32" s="14">
        <v>1078</v>
      </c>
      <c r="E32" s="14">
        <v>0</v>
      </c>
      <c r="F32" s="14">
        <v>0</v>
      </c>
      <c r="G32" s="14">
        <v>0</v>
      </c>
      <c r="H32" s="14">
        <f t="shared" si="4"/>
        <v>800</v>
      </c>
      <c r="I32" s="14">
        <f t="shared" si="4"/>
        <v>278</v>
      </c>
      <c r="J32" s="14">
        <f t="shared" si="5"/>
        <v>1078</v>
      </c>
      <c r="K32" s="15" t="s">
        <v>37</v>
      </c>
    </row>
    <row r="33" spans="1:11" ht="16.5" customHeight="1" x14ac:dyDescent="0.2">
      <c r="A33" s="13" t="s">
        <v>375</v>
      </c>
      <c r="B33" s="14">
        <v>835</v>
      </c>
      <c r="C33" s="14">
        <v>802</v>
      </c>
      <c r="D33" s="14">
        <v>1637</v>
      </c>
      <c r="E33" s="14">
        <v>0</v>
      </c>
      <c r="F33" s="14">
        <v>0</v>
      </c>
      <c r="G33" s="14">
        <v>0</v>
      </c>
      <c r="H33" s="14">
        <f t="shared" si="4"/>
        <v>835</v>
      </c>
      <c r="I33" s="14">
        <f t="shared" si="4"/>
        <v>802</v>
      </c>
      <c r="J33" s="14">
        <f t="shared" si="5"/>
        <v>1637</v>
      </c>
      <c r="K33" s="15" t="s">
        <v>664</v>
      </c>
    </row>
    <row r="34" spans="1:11" ht="16.5" customHeight="1" x14ac:dyDescent="0.2">
      <c r="A34" s="13" t="s">
        <v>48</v>
      </c>
      <c r="B34" s="14">
        <v>426</v>
      </c>
      <c r="C34" s="14">
        <v>82</v>
      </c>
      <c r="D34" s="14">
        <v>508</v>
      </c>
      <c r="E34" s="14">
        <v>0</v>
      </c>
      <c r="F34" s="14">
        <v>0</v>
      </c>
      <c r="G34" s="14">
        <v>0</v>
      </c>
      <c r="H34" s="14">
        <f t="shared" si="4"/>
        <v>426</v>
      </c>
      <c r="I34" s="14">
        <f t="shared" si="4"/>
        <v>82</v>
      </c>
      <c r="J34" s="14">
        <f t="shared" si="5"/>
        <v>508</v>
      </c>
      <c r="K34" s="15" t="s">
        <v>49</v>
      </c>
    </row>
    <row r="35" spans="1:11" ht="16.5" customHeight="1" thickBot="1" x14ac:dyDescent="0.25">
      <c r="A35" s="13" t="s">
        <v>61</v>
      </c>
      <c r="B35" s="14">
        <f>SUM(B29:B34)</f>
        <v>2627</v>
      </c>
      <c r="C35" s="14">
        <f t="shared" ref="C35:J35" si="6">SUM(C29:C34)</f>
        <v>1589</v>
      </c>
      <c r="D35" s="14">
        <f t="shared" si="6"/>
        <v>4216</v>
      </c>
      <c r="E35" s="14">
        <f t="shared" si="6"/>
        <v>0</v>
      </c>
      <c r="F35" s="14">
        <f t="shared" si="6"/>
        <v>0</v>
      </c>
      <c r="G35" s="14">
        <f t="shared" si="6"/>
        <v>0</v>
      </c>
      <c r="H35" s="14">
        <f t="shared" si="6"/>
        <v>2627</v>
      </c>
      <c r="I35" s="14">
        <f t="shared" si="6"/>
        <v>1589</v>
      </c>
      <c r="J35" s="14">
        <f t="shared" si="6"/>
        <v>4216</v>
      </c>
      <c r="K35" s="15" t="s">
        <v>62</v>
      </c>
    </row>
    <row r="36" spans="1:11" ht="16.5" customHeight="1" thickBot="1" x14ac:dyDescent="0.25">
      <c r="A36" s="19" t="s">
        <v>151</v>
      </c>
      <c r="B36" s="20">
        <f t="shared" ref="B36:J36" si="7">SUM(B35,B27)</f>
        <v>10603</v>
      </c>
      <c r="C36" s="20">
        <f t="shared" si="7"/>
        <v>10488</v>
      </c>
      <c r="D36" s="20">
        <f t="shared" si="7"/>
        <v>21091</v>
      </c>
      <c r="E36" s="20">
        <f t="shared" si="7"/>
        <v>0</v>
      </c>
      <c r="F36" s="20">
        <f t="shared" si="7"/>
        <v>0</v>
      </c>
      <c r="G36" s="20">
        <f t="shared" si="7"/>
        <v>0</v>
      </c>
      <c r="H36" s="20">
        <f t="shared" si="7"/>
        <v>10603</v>
      </c>
      <c r="I36" s="20">
        <f t="shared" si="7"/>
        <v>10488</v>
      </c>
      <c r="J36" s="20">
        <f t="shared" si="7"/>
        <v>21091</v>
      </c>
      <c r="K36" s="21" t="s">
        <v>289</v>
      </c>
    </row>
    <row r="37" spans="1:11" s="92" customFormat="1" ht="16.5" customHeight="1" thickTop="1" x14ac:dyDescent="0.2">
      <c r="A37" s="69"/>
      <c r="B37" s="91"/>
      <c r="C37" s="91"/>
      <c r="D37" s="91"/>
      <c r="E37" s="91"/>
      <c r="F37" s="91"/>
      <c r="G37" s="91"/>
      <c r="H37" s="91"/>
      <c r="I37" s="91"/>
      <c r="J37" s="91"/>
      <c r="K37" s="94"/>
    </row>
    <row r="38" spans="1:11" s="92" customFormat="1" ht="16.5" customHeight="1" x14ac:dyDescent="0.2">
      <c r="A38" s="69"/>
      <c r="B38" s="91"/>
      <c r="C38" s="91"/>
      <c r="D38" s="91"/>
      <c r="E38" s="91"/>
      <c r="F38" s="91"/>
      <c r="G38" s="91"/>
      <c r="H38" s="91"/>
      <c r="I38" s="91"/>
      <c r="J38" s="91"/>
      <c r="K38" s="94"/>
    </row>
    <row r="39" spans="1:11" s="92" customFormat="1" ht="16.5" customHeight="1" x14ac:dyDescent="0.2">
      <c r="A39" s="69"/>
      <c r="B39" s="91"/>
      <c r="C39" s="91"/>
      <c r="D39" s="91"/>
      <c r="E39" s="91"/>
      <c r="F39" s="91"/>
      <c r="G39" s="91"/>
      <c r="H39" s="91"/>
      <c r="I39" s="91"/>
      <c r="J39" s="91"/>
      <c r="K39" s="94"/>
    </row>
    <row r="40" spans="1:11" ht="16.5" customHeight="1" x14ac:dyDescent="0.2"/>
    <row r="41" spans="1:11" ht="21" customHeight="1" x14ac:dyDescent="0.2">
      <c r="A41" s="118" t="s">
        <v>699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32.25" customHeight="1" x14ac:dyDescent="0.25">
      <c r="A42" s="114" t="s">
        <v>1641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6.5" thickBot="1" x14ac:dyDescent="0.3">
      <c r="A43" s="4" t="s">
        <v>1787</v>
      </c>
      <c r="K43" s="30" t="s">
        <v>735</v>
      </c>
    </row>
    <row r="44" spans="1:11" ht="16.5" thickTop="1" x14ac:dyDescent="0.25">
      <c r="A44" s="111" t="s">
        <v>0</v>
      </c>
      <c r="B44" s="110" t="s">
        <v>1</v>
      </c>
      <c r="C44" s="110"/>
      <c r="D44" s="110"/>
      <c r="E44" s="110" t="s">
        <v>2</v>
      </c>
      <c r="F44" s="110"/>
      <c r="G44" s="110"/>
      <c r="H44" s="110" t="s">
        <v>3</v>
      </c>
      <c r="I44" s="110"/>
      <c r="J44" s="110"/>
      <c r="K44" s="111" t="s">
        <v>4</v>
      </c>
    </row>
    <row r="45" spans="1:11" ht="15.75" x14ac:dyDescent="0.25">
      <c r="A45" s="112"/>
      <c r="B45" s="109" t="s">
        <v>5</v>
      </c>
      <c r="C45" s="109"/>
      <c r="D45" s="109"/>
      <c r="E45" s="109" t="s">
        <v>6</v>
      </c>
      <c r="F45" s="109"/>
      <c r="G45" s="109"/>
      <c r="H45" s="109" t="s">
        <v>7</v>
      </c>
      <c r="I45" s="109"/>
      <c r="J45" s="109"/>
      <c r="K45" s="112"/>
    </row>
    <row r="46" spans="1:11" ht="15.75" x14ac:dyDescent="0.25">
      <c r="A46" s="112"/>
      <c r="B46" s="31" t="s">
        <v>8</v>
      </c>
      <c r="C46" s="31" t="s">
        <v>67</v>
      </c>
      <c r="D46" s="31" t="s">
        <v>10</v>
      </c>
      <c r="E46" s="31" t="s">
        <v>8</v>
      </c>
      <c r="F46" s="31" t="s">
        <v>67</v>
      </c>
      <c r="G46" s="31" t="s">
        <v>10</v>
      </c>
      <c r="H46" s="31" t="s">
        <v>8</v>
      </c>
      <c r="I46" s="31" t="s">
        <v>67</v>
      </c>
      <c r="J46" s="31" t="s">
        <v>10</v>
      </c>
      <c r="K46" s="112"/>
    </row>
    <row r="47" spans="1:11" ht="16.5" thickBot="1" x14ac:dyDescent="0.3">
      <c r="A47" s="113"/>
      <c r="B47" s="6" t="s">
        <v>11</v>
      </c>
      <c r="C47" s="6" t="s">
        <v>12</v>
      </c>
      <c r="D47" s="6" t="s">
        <v>7</v>
      </c>
      <c r="E47" s="6" t="s">
        <v>11</v>
      </c>
      <c r="F47" s="6" t="s">
        <v>12</v>
      </c>
      <c r="G47" s="6" t="s">
        <v>7</v>
      </c>
      <c r="H47" s="6" t="s">
        <v>11</v>
      </c>
      <c r="I47" s="6" t="s">
        <v>12</v>
      </c>
      <c r="J47" s="6" t="s">
        <v>7</v>
      </c>
      <c r="K47" s="113"/>
    </row>
    <row r="48" spans="1:11" ht="17.25" customHeight="1" x14ac:dyDescent="0.2">
      <c r="A48" s="13" t="s">
        <v>13</v>
      </c>
      <c r="B48" s="14"/>
      <c r="C48" s="14"/>
      <c r="D48" s="14"/>
      <c r="E48" s="14"/>
      <c r="F48" s="14"/>
      <c r="G48" s="14"/>
      <c r="H48" s="14"/>
      <c r="I48" s="14"/>
      <c r="J48" s="14"/>
      <c r="K48" s="15" t="s">
        <v>14</v>
      </c>
    </row>
    <row r="49" spans="1:11" ht="17.25" customHeight="1" x14ac:dyDescent="0.2">
      <c r="A49" s="13" t="s">
        <v>15</v>
      </c>
      <c r="B49" s="14">
        <v>278</v>
      </c>
      <c r="C49" s="14">
        <v>384</v>
      </c>
      <c r="D49" s="14">
        <v>662</v>
      </c>
      <c r="E49" s="14">
        <v>0</v>
      </c>
      <c r="F49" s="14">
        <v>0</v>
      </c>
      <c r="G49" s="14">
        <v>0</v>
      </c>
      <c r="H49" s="14">
        <f>SUM(B49,E49)</f>
        <v>278</v>
      </c>
      <c r="I49" s="14">
        <f>SUM(C49,F49)</f>
        <v>384</v>
      </c>
      <c r="J49" s="14">
        <f>SUM(H49:I49)</f>
        <v>662</v>
      </c>
      <c r="K49" s="15" t="s">
        <v>16</v>
      </c>
    </row>
    <row r="50" spans="1:11" ht="17.25" customHeight="1" x14ac:dyDescent="0.2">
      <c r="A50" s="13" t="s">
        <v>693</v>
      </c>
      <c r="B50" s="14">
        <v>89</v>
      </c>
      <c r="C50" s="14">
        <v>146</v>
      </c>
      <c r="D50" s="14">
        <v>235</v>
      </c>
      <c r="E50" s="14">
        <v>0</v>
      </c>
      <c r="F50" s="14">
        <v>0</v>
      </c>
      <c r="G50" s="14">
        <v>0</v>
      </c>
      <c r="H50" s="14">
        <f t="shared" ref="H50:I65" si="8">SUM(B50,E50)</f>
        <v>89</v>
      </c>
      <c r="I50" s="14">
        <f t="shared" si="8"/>
        <v>146</v>
      </c>
      <c r="J50" s="14">
        <f t="shared" ref="J50:J65" si="9">SUM(H50:I50)</f>
        <v>235</v>
      </c>
      <c r="K50" s="15" t="s">
        <v>19</v>
      </c>
    </row>
    <row r="51" spans="1:11" ht="17.25" customHeight="1" x14ac:dyDescent="0.2">
      <c r="A51" s="13" t="s">
        <v>20</v>
      </c>
      <c r="B51" s="14">
        <v>96</v>
      </c>
      <c r="C51" s="14">
        <v>168</v>
      </c>
      <c r="D51" s="14">
        <v>264</v>
      </c>
      <c r="E51" s="14">
        <v>0</v>
      </c>
      <c r="F51" s="14">
        <v>0</v>
      </c>
      <c r="G51" s="14">
        <v>0</v>
      </c>
      <c r="H51" s="14">
        <f t="shared" si="8"/>
        <v>96</v>
      </c>
      <c r="I51" s="14">
        <f t="shared" si="8"/>
        <v>168</v>
      </c>
      <c r="J51" s="14">
        <f t="shared" si="9"/>
        <v>264</v>
      </c>
      <c r="K51" s="15" t="s">
        <v>21</v>
      </c>
    </row>
    <row r="52" spans="1:11" ht="17.25" customHeight="1" x14ac:dyDescent="0.2">
      <c r="A52" s="13" t="s">
        <v>22</v>
      </c>
      <c r="B52" s="14">
        <v>120</v>
      </c>
      <c r="C52" s="14">
        <v>313</v>
      </c>
      <c r="D52" s="14">
        <v>433</v>
      </c>
      <c r="E52" s="14">
        <v>0</v>
      </c>
      <c r="F52" s="14">
        <v>0</v>
      </c>
      <c r="G52" s="14">
        <v>0</v>
      </c>
      <c r="H52" s="14">
        <f t="shared" si="8"/>
        <v>120</v>
      </c>
      <c r="I52" s="14">
        <f t="shared" si="8"/>
        <v>313</v>
      </c>
      <c r="J52" s="14">
        <f t="shared" si="9"/>
        <v>433</v>
      </c>
      <c r="K52" s="15" t="s">
        <v>23</v>
      </c>
    </row>
    <row r="53" spans="1:11" ht="17.25" customHeight="1" x14ac:dyDescent="0.2">
      <c r="A53" s="13" t="s">
        <v>24</v>
      </c>
      <c r="B53" s="14">
        <v>152</v>
      </c>
      <c r="C53" s="14">
        <v>290</v>
      </c>
      <c r="D53" s="14">
        <v>442</v>
      </c>
      <c r="E53" s="14">
        <v>0</v>
      </c>
      <c r="F53" s="14">
        <v>0</v>
      </c>
      <c r="G53" s="14">
        <v>0</v>
      </c>
      <c r="H53" s="14">
        <f t="shared" si="8"/>
        <v>152</v>
      </c>
      <c r="I53" s="14">
        <f t="shared" si="8"/>
        <v>290</v>
      </c>
      <c r="J53" s="14">
        <f t="shared" si="9"/>
        <v>442</v>
      </c>
      <c r="K53" s="15" t="s">
        <v>25</v>
      </c>
    </row>
    <row r="54" spans="1:11" ht="17.25" customHeight="1" x14ac:dyDescent="0.2">
      <c r="A54" s="13" t="s">
        <v>143</v>
      </c>
      <c r="B54" s="14">
        <v>240</v>
      </c>
      <c r="C54" s="14">
        <v>253</v>
      </c>
      <c r="D54" s="14">
        <v>493</v>
      </c>
      <c r="E54" s="14">
        <v>0</v>
      </c>
      <c r="F54" s="14">
        <v>0</v>
      </c>
      <c r="G54" s="14">
        <v>0</v>
      </c>
      <c r="H54" s="14">
        <f t="shared" si="8"/>
        <v>240</v>
      </c>
      <c r="I54" s="14">
        <f t="shared" si="8"/>
        <v>253</v>
      </c>
      <c r="J54" s="14">
        <f t="shared" si="9"/>
        <v>493</v>
      </c>
      <c r="K54" s="15" t="s">
        <v>29</v>
      </c>
    </row>
    <row r="55" spans="1:11" ht="17.25" customHeight="1" x14ac:dyDescent="0.2">
      <c r="A55" s="13" t="s">
        <v>30</v>
      </c>
      <c r="B55" s="14">
        <v>94</v>
      </c>
      <c r="C55" s="14">
        <v>106</v>
      </c>
      <c r="D55" s="14">
        <v>200</v>
      </c>
      <c r="E55" s="14">
        <v>0</v>
      </c>
      <c r="F55" s="14">
        <v>0</v>
      </c>
      <c r="G55" s="14">
        <v>0</v>
      </c>
      <c r="H55" s="14">
        <f t="shared" si="8"/>
        <v>94</v>
      </c>
      <c r="I55" s="14">
        <f t="shared" si="8"/>
        <v>106</v>
      </c>
      <c r="J55" s="14">
        <f t="shared" si="9"/>
        <v>200</v>
      </c>
      <c r="K55" s="15" t="s">
        <v>31</v>
      </c>
    </row>
    <row r="56" spans="1:11" ht="17.25" customHeight="1" x14ac:dyDescent="0.2">
      <c r="A56" s="13" t="s">
        <v>681</v>
      </c>
      <c r="B56" s="14">
        <v>46</v>
      </c>
      <c r="C56" s="14">
        <v>112</v>
      </c>
      <c r="D56" s="14">
        <v>158</v>
      </c>
      <c r="E56" s="14">
        <v>0</v>
      </c>
      <c r="F56" s="14">
        <v>0</v>
      </c>
      <c r="G56" s="14">
        <v>0</v>
      </c>
      <c r="H56" s="14">
        <f t="shared" si="8"/>
        <v>46</v>
      </c>
      <c r="I56" s="14">
        <f t="shared" si="8"/>
        <v>112</v>
      </c>
      <c r="J56" s="14">
        <f t="shared" si="9"/>
        <v>158</v>
      </c>
      <c r="K56" s="15" t="s">
        <v>682</v>
      </c>
    </row>
    <row r="57" spans="1:11" ht="17.25" customHeight="1" x14ac:dyDescent="0.2">
      <c r="A57" s="13" t="s">
        <v>32</v>
      </c>
      <c r="B57" s="14">
        <v>214</v>
      </c>
      <c r="C57" s="14">
        <v>287</v>
      </c>
      <c r="D57" s="14">
        <v>501</v>
      </c>
      <c r="E57" s="14">
        <v>0</v>
      </c>
      <c r="F57" s="14">
        <v>0</v>
      </c>
      <c r="G57" s="14">
        <v>0</v>
      </c>
      <c r="H57" s="14">
        <f t="shared" si="8"/>
        <v>214</v>
      </c>
      <c r="I57" s="14">
        <f t="shared" si="8"/>
        <v>287</v>
      </c>
      <c r="J57" s="14">
        <f t="shared" si="9"/>
        <v>501</v>
      </c>
      <c r="K57" s="15" t="s">
        <v>60</v>
      </c>
    </row>
    <row r="58" spans="1:11" ht="33" customHeight="1" x14ac:dyDescent="0.2">
      <c r="A58" s="13" t="s">
        <v>142</v>
      </c>
      <c r="B58" s="14">
        <v>208</v>
      </c>
      <c r="C58" s="14">
        <v>309</v>
      </c>
      <c r="D58" s="14">
        <v>517</v>
      </c>
      <c r="E58" s="14">
        <v>0</v>
      </c>
      <c r="F58" s="14">
        <v>0</v>
      </c>
      <c r="G58" s="14">
        <v>0</v>
      </c>
      <c r="H58" s="14">
        <f t="shared" si="8"/>
        <v>208</v>
      </c>
      <c r="I58" s="14">
        <f t="shared" si="8"/>
        <v>309</v>
      </c>
      <c r="J58" s="14">
        <f t="shared" si="9"/>
        <v>517</v>
      </c>
      <c r="K58" s="26" t="s">
        <v>141</v>
      </c>
    </row>
    <row r="59" spans="1:11" ht="17.25" customHeight="1" x14ac:dyDescent="0.2">
      <c r="A59" s="13" t="s">
        <v>36</v>
      </c>
      <c r="B59" s="14">
        <v>999</v>
      </c>
      <c r="C59" s="14">
        <v>620</v>
      </c>
      <c r="D59" s="14">
        <v>1619</v>
      </c>
      <c r="E59" s="14">
        <v>0</v>
      </c>
      <c r="F59" s="14">
        <v>0</v>
      </c>
      <c r="G59" s="14">
        <v>0</v>
      </c>
      <c r="H59" s="14">
        <f t="shared" si="8"/>
        <v>999</v>
      </c>
      <c r="I59" s="14">
        <f t="shared" si="8"/>
        <v>620</v>
      </c>
      <c r="J59" s="14">
        <f t="shared" si="9"/>
        <v>1619</v>
      </c>
      <c r="K59" s="15" t="s">
        <v>37</v>
      </c>
    </row>
    <row r="60" spans="1:11" ht="17.25" customHeight="1" x14ac:dyDescent="0.2">
      <c r="A60" s="13" t="s">
        <v>375</v>
      </c>
      <c r="B60" s="14">
        <v>1505</v>
      </c>
      <c r="C60" s="14">
        <v>2298</v>
      </c>
      <c r="D60" s="14">
        <v>3803</v>
      </c>
      <c r="E60" s="14">
        <v>0</v>
      </c>
      <c r="F60" s="14">
        <v>0</v>
      </c>
      <c r="G60" s="14">
        <v>0</v>
      </c>
      <c r="H60" s="14">
        <f t="shared" si="8"/>
        <v>1505</v>
      </c>
      <c r="I60" s="14">
        <f t="shared" si="8"/>
        <v>2298</v>
      </c>
      <c r="J60" s="14">
        <f t="shared" si="9"/>
        <v>3803</v>
      </c>
      <c r="K60" s="15" t="s">
        <v>376</v>
      </c>
    </row>
    <row r="61" spans="1:11" ht="17.25" customHeight="1" x14ac:dyDescent="0.2">
      <c r="A61" s="13" t="s">
        <v>133</v>
      </c>
      <c r="B61" s="14">
        <v>0</v>
      </c>
      <c r="C61" s="14">
        <v>541</v>
      </c>
      <c r="D61" s="14">
        <v>541</v>
      </c>
      <c r="E61" s="14">
        <v>0</v>
      </c>
      <c r="F61" s="14">
        <v>0</v>
      </c>
      <c r="G61" s="14">
        <v>0</v>
      </c>
      <c r="H61" s="14">
        <f t="shared" si="8"/>
        <v>0</v>
      </c>
      <c r="I61" s="14">
        <f t="shared" si="8"/>
        <v>541</v>
      </c>
      <c r="J61" s="14">
        <f t="shared" si="9"/>
        <v>541</v>
      </c>
      <c r="K61" s="15" t="s">
        <v>683</v>
      </c>
    </row>
    <row r="62" spans="1:11" ht="17.25" customHeight="1" x14ac:dyDescent="0.2">
      <c r="A62" s="13" t="s">
        <v>684</v>
      </c>
      <c r="B62" s="14">
        <v>517</v>
      </c>
      <c r="C62" s="14">
        <v>123</v>
      </c>
      <c r="D62" s="14">
        <v>640</v>
      </c>
      <c r="E62" s="14">
        <v>0</v>
      </c>
      <c r="F62" s="14">
        <v>0</v>
      </c>
      <c r="G62" s="14">
        <v>0</v>
      </c>
      <c r="H62" s="14">
        <f t="shared" si="8"/>
        <v>517</v>
      </c>
      <c r="I62" s="14">
        <f t="shared" si="8"/>
        <v>123</v>
      </c>
      <c r="J62" s="14">
        <f t="shared" si="9"/>
        <v>640</v>
      </c>
      <c r="K62" s="15" t="s">
        <v>590</v>
      </c>
    </row>
    <row r="63" spans="1:11" ht="17.25" customHeight="1" x14ac:dyDescent="0.2">
      <c r="A63" s="13" t="s">
        <v>43</v>
      </c>
      <c r="B63" s="14">
        <v>968</v>
      </c>
      <c r="C63" s="14">
        <v>1409</v>
      </c>
      <c r="D63" s="14">
        <v>2377</v>
      </c>
      <c r="E63" s="14">
        <v>0</v>
      </c>
      <c r="F63" s="14">
        <v>0</v>
      </c>
      <c r="G63" s="14">
        <v>0</v>
      </c>
      <c r="H63" s="14">
        <f t="shared" si="8"/>
        <v>968</v>
      </c>
      <c r="I63" s="14">
        <f t="shared" si="8"/>
        <v>1409</v>
      </c>
      <c r="J63" s="14">
        <f t="shared" si="9"/>
        <v>2377</v>
      </c>
      <c r="K63" s="15" t="s">
        <v>152</v>
      </c>
    </row>
    <row r="64" spans="1:11" ht="17.25" customHeight="1" x14ac:dyDescent="0.2">
      <c r="A64" s="13" t="s">
        <v>607</v>
      </c>
      <c r="B64" s="14">
        <v>75</v>
      </c>
      <c r="C64" s="14">
        <v>51</v>
      </c>
      <c r="D64" s="14">
        <v>126</v>
      </c>
      <c r="E64" s="14">
        <v>0</v>
      </c>
      <c r="F64" s="14">
        <v>0</v>
      </c>
      <c r="G64" s="14">
        <v>0</v>
      </c>
      <c r="H64" s="14">
        <f t="shared" si="8"/>
        <v>75</v>
      </c>
      <c r="I64" s="14">
        <f t="shared" si="8"/>
        <v>51</v>
      </c>
      <c r="J64" s="14">
        <f t="shared" si="9"/>
        <v>126</v>
      </c>
      <c r="K64" s="15" t="s">
        <v>685</v>
      </c>
    </row>
    <row r="65" spans="1:11" ht="17.25" customHeight="1" x14ac:dyDescent="0.2">
      <c r="A65" s="13" t="s">
        <v>48</v>
      </c>
      <c r="B65" s="14">
        <v>415</v>
      </c>
      <c r="C65" s="14">
        <v>349</v>
      </c>
      <c r="D65" s="14">
        <v>764</v>
      </c>
      <c r="E65" s="14">
        <v>0</v>
      </c>
      <c r="F65" s="14">
        <v>0</v>
      </c>
      <c r="G65" s="14">
        <v>0</v>
      </c>
      <c r="H65" s="14">
        <f t="shared" si="8"/>
        <v>415</v>
      </c>
      <c r="I65" s="14">
        <f t="shared" si="8"/>
        <v>349</v>
      </c>
      <c r="J65" s="14">
        <f t="shared" si="9"/>
        <v>764</v>
      </c>
      <c r="K65" s="15" t="s">
        <v>49</v>
      </c>
    </row>
    <row r="66" spans="1:11" ht="17.25" customHeight="1" x14ac:dyDescent="0.2">
      <c r="A66" s="13" t="s">
        <v>52</v>
      </c>
      <c r="B66" s="14">
        <v>46</v>
      </c>
      <c r="C66" s="14">
        <v>107</v>
      </c>
      <c r="D66" s="14">
        <v>153</v>
      </c>
      <c r="E66" s="14">
        <v>0</v>
      </c>
      <c r="F66" s="14">
        <v>0</v>
      </c>
      <c r="G66" s="14">
        <v>0</v>
      </c>
      <c r="H66" s="14">
        <f>SUM(B66,E66)</f>
        <v>46</v>
      </c>
      <c r="I66" s="14">
        <f>SUM(C66,F66)</f>
        <v>107</v>
      </c>
      <c r="J66" s="14">
        <f>SUM(H66:I66)</f>
        <v>153</v>
      </c>
      <c r="K66" s="15" t="s">
        <v>53</v>
      </c>
    </row>
    <row r="67" spans="1:11" ht="17.25" customHeight="1" x14ac:dyDescent="0.2">
      <c r="A67" s="13" t="s">
        <v>56</v>
      </c>
      <c r="B67" s="14">
        <f>SUM(B49:B66)</f>
        <v>6062</v>
      </c>
      <c r="C67" s="14">
        <f t="shared" ref="C67:J67" si="10">SUM(C49:C66)</f>
        <v>7866</v>
      </c>
      <c r="D67" s="14">
        <f t="shared" si="10"/>
        <v>13928</v>
      </c>
      <c r="E67" s="14">
        <f t="shared" si="10"/>
        <v>0</v>
      </c>
      <c r="F67" s="14">
        <f t="shared" si="10"/>
        <v>0</v>
      </c>
      <c r="G67" s="14">
        <f t="shared" si="10"/>
        <v>0</v>
      </c>
      <c r="H67" s="14">
        <f t="shared" si="10"/>
        <v>6062</v>
      </c>
      <c r="I67" s="14">
        <f t="shared" si="10"/>
        <v>7866</v>
      </c>
      <c r="J67" s="14">
        <f t="shared" si="10"/>
        <v>13928</v>
      </c>
      <c r="K67" s="15" t="s">
        <v>57</v>
      </c>
    </row>
    <row r="68" spans="1:11" ht="21" customHeight="1" x14ac:dyDescent="0.2">
      <c r="A68" s="13" t="s">
        <v>58</v>
      </c>
      <c r="B68" s="14"/>
      <c r="C68" s="14"/>
      <c r="D68" s="14"/>
      <c r="E68" s="14"/>
      <c r="F68" s="14"/>
      <c r="G68" s="14"/>
      <c r="H68" s="14"/>
      <c r="I68" s="14"/>
      <c r="J68" s="14"/>
      <c r="K68" s="15" t="s">
        <v>59</v>
      </c>
    </row>
    <row r="69" spans="1:11" ht="17.25" customHeight="1" x14ac:dyDescent="0.2">
      <c r="A69" s="13" t="s">
        <v>24</v>
      </c>
      <c r="B69" s="14">
        <v>156</v>
      </c>
      <c r="C69" s="14">
        <v>44</v>
      </c>
      <c r="D69" s="14">
        <v>200</v>
      </c>
      <c r="E69" s="14">
        <v>0</v>
      </c>
      <c r="F69" s="14">
        <v>0</v>
      </c>
      <c r="G69" s="14">
        <v>0</v>
      </c>
      <c r="H69" s="14">
        <f>SUM(B69,E69)</f>
        <v>156</v>
      </c>
      <c r="I69" s="14">
        <f>SUM(C69,F69)</f>
        <v>44</v>
      </c>
      <c r="J69" s="14">
        <f>SUM(H69:I69)</f>
        <v>200</v>
      </c>
      <c r="K69" s="15" t="s">
        <v>25</v>
      </c>
    </row>
    <row r="70" spans="1:11" ht="17.25" customHeight="1" x14ac:dyDescent="0.2">
      <c r="A70" s="13" t="s">
        <v>32</v>
      </c>
      <c r="B70" s="14">
        <v>159</v>
      </c>
      <c r="C70" s="14">
        <v>247</v>
      </c>
      <c r="D70" s="14">
        <v>406</v>
      </c>
      <c r="E70" s="14">
        <v>0</v>
      </c>
      <c r="F70" s="14">
        <v>0</v>
      </c>
      <c r="G70" s="14">
        <v>0</v>
      </c>
      <c r="H70" s="14">
        <f t="shared" ref="H70:I74" si="11">SUM(B70,E70)</f>
        <v>159</v>
      </c>
      <c r="I70" s="14">
        <f t="shared" si="11"/>
        <v>247</v>
      </c>
      <c r="J70" s="14">
        <f t="shared" ref="J70:J74" si="12">SUM(H70:I70)</f>
        <v>406</v>
      </c>
      <c r="K70" s="15" t="s">
        <v>60</v>
      </c>
    </row>
    <row r="71" spans="1:11" ht="31.5" customHeight="1" x14ac:dyDescent="0.2">
      <c r="A71" s="13" t="s">
        <v>142</v>
      </c>
      <c r="B71" s="14">
        <v>7</v>
      </c>
      <c r="C71" s="14">
        <v>8</v>
      </c>
      <c r="D71" s="14">
        <v>15</v>
      </c>
      <c r="E71" s="14">
        <v>0</v>
      </c>
      <c r="F71" s="14">
        <v>0</v>
      </c>
      <c r="G71" s="14">
        <v>0</v>
      </c>
      <c r="H71" s="14">
        <f t="shared" si="11"/>
        <v>7</v>
      </c>
      <c r="I71" s="14">
        <f t="shared" si="11"/>
        <v>8</v>
      </c>
      <c r="J71" s="14">
        <f t="shared" si="12"/>
        <v>15</v>
      </c>
      <c r="K71" s="26" t="s">
        <v>141</v>
      </c>
    </row>
    <row r="72" spans="1:11" ht="17.25" customHeight="1" x14ac:dyDescent="0.2">
      <c r="A72" s="13" t="s">
        <v>36</v>
      </c>
      <c r="B72" s="14">
        <v>610</v>
      </c>
      <c r="C72" s="14">
        <v>243</v>
      </c>
      <c r="D72" s="14">
        <v>853</v>
      </c>
      <c r="E72" s="14">
        <v>0</v>
      </c>
      <c r="F72" s="14">
        <v>0</v>
      </c>
      <c r="G72" s="14">
        <v>0</v>
      </c>
      <c r="H72" s="14">
        <f t="shared" si="11"/>
        <v>610</v>
      </c>
      <c r="I72" s="14">
        <f t="shared" si="11"/>
        <v>243</v>
      </c>
      <c r="J72" s="14">
        <f t="shared" si="12"/>
        <v>853</v>
      </c>
      <c r="K72" s="15" t="s">
        <v>37</v>
      </c>
    </row>
    <row r="73" spans="1:11" ht="17.25" customHeight="1" x14ac:dyDescent="0.2">
      <c r="A73" s="13" t="s">
        <v>375</v>
      </c>
      <c r="B73" s="14">
        <v>601</v>
      </c>
      <c r="C73" s="14">
        <v>597</v>
      </c>
      <c r="D73" s="14">
        <v>1198</v>
      </c>
      <c r="E73" s="14">
        <v>0</v>
      </c>
      <c r="F73" s="14">
        <v>0</v>
      </c>
      <c r="G73" s="14">
        <v>0</v>
      </c>
      <c r="H73" s="14">
        <f t="shared" si="11"/>
        <v>601</v>
      </c>
      <c r="I73" s="14">
        <f t="shared" si="11"/>
        <v>597</v>
      </c>
      <c r="J73" s="14">
        <f t="shared" si="12"/>
        <v>1198</v>
      </c>
      <c r="K73" s="15" t="s">
        <v>376</v>
      </c>
    </row>
    <row r="74" spans="1:11" ht="17.25" customHeight="1" x14ac:dyDescent="0.2">
      <c r="A74" s="13" t="s">
        <v>48</v>
      </c>
      <c r="B74" s="14">
        <v>261</v>
      </c>
      <c r="C74" s="14">
        <v>56</v>
      </c>
      <c r="D74" s="14">
        <v>317</v>
      </c>
      <c r="E74" s="14">
        <v>0</v>
      </c>
      <c r="F74" s="14">
        <v>0</v>
      </c>
      <c r="G74" s="14">
        <v>0</v>
      </c>
      <c r="H74" s="14">
        <f t="shared" si="11"/>
        <v>261</v>
      </c>
      <c r="I74" s="14">
        <f t="shared" si="11"/>
        <v>56</v>
      </c>
      <c r="J74" s="14">
        <f t="shared" si="12"/>
        <v>317</v>
      </c>
      <c r="K74" s="15" t="s">
        <v>49</v>
      </c>
    </row>
    <row r="75" spans="1:11" ht="17.25" customHeight="1" thickBot="1" x14ac:dyDescent="0.25">
      <c r="A75" s="13" t="s">
        <v>61</v>
      </c>
      <c r="B75" s="14">
        <f>SUM(B69:B74)</f>
        <v>1794</v>
      </c>
      <c r="C75" s="14">
        <f t="shared" ref="C75:J75" si="13">SUM(C69:C74)</f>
        <v>1195</v>
      </c>
      <c r="D75" s="14">
        <f t="shared" si="13"/>
        <v>2989</v>
      </c>
      <c r="E75" s="14">
        <f t="shared" si="13"/>
        <v>0</v>
      </c>
      <c r="F75" s="14">
        <f t="shared" si="13"/>
        <v>0</v>
      </c>
      <c r="G75" s="14">
        <f t="shared" si="13"/>
        <v>0</v>
      </c>
      <c r="H75" s="14">
        <f t="shared" si="13"/>
        <v>1794</v>
      </c>
      <c r="I75" s="14">
        <f t="shared" si="13"/>
        <v>1195</v>
      </c>
      <c r="J75" s="14">
        <f t="shared" si="13"/>
        <v>2989</v>
      </c>
      <c r="K75" s="15" t="s">
        <v>62</v>
      </c>
    </row>
    <row r="76" spans="1:11" ht="18" customHeight="1" thickBot="1" x14ac:dyDescent="0.25">
      <c r="A76" s="19" t="s">
        <v>151</v>
      </c>
      <c r="B76" s="20">
        <f t="shared" ref="B76:J76" si="14">SUM(B75,B67)</f>
        <v>7856</v>
      </c>
      <c r="C76" s="20">
        <f t="shared" si="14"/>
        <v>9061</v>
      </c>
      <c r="D76" s="20">
        <f t="shared" si="14"/>
        <v>16917</v>
      </c>
      <c r="E76" s="20">
        <f t="shared" si="14"/>
        <v>0</v>
      </c>
      <c r="F76" s="20">
        <f t="shared" si="14"/>
        <v>0</v>
      </c>
      <c r="G76" s="20">
        <f t="shared" si="14"/>
        <v>0</v>
      </c>
      <c r="H76" s="20">
        <f t="shared" si="14"/>
        <v>7856</v>
      </c>
      <c r="I76" s="20">
        <f t="shared" si="14"/>
        <v>9061</v>
      </c>
      <c r="J76" s="20">
        <f t="shared" si="14"/>
        <v>16917</v>
      </c>
      <c r="K76" s="21" t="s">
        <v>289</v>
      </c>
    </row>
    <row r="77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E45:G45"/>
    <mergeCell ref="H45:J45"/>
    <mergeCell ref="A41:K41"/>
    <mergeCell ref="A42:K42"/>
    <mergeCell ref="A44:A47"/>
    <mergeCell ref="B44:D44"/>
    <mergeCell ref="E44:G44"/>
    <mergeCell ref="H44:J44"/>
    <mergeCell ref="K44:K47"/>
    <mergeCell ref="B45:D4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116"/>
  <sheetViews>
    <sheetView rightToLeft="1" view="pageBreakPreview" topLeftCell="A106" zoomScale="80" zoomScaleSheetLayoutView="80" workbookViewId="0">
      <selection activeCell="A83" sqref="A83:A86"/>
    </sheetView>
  </sheetViews>
  <sheetFormatPr defaultRowHeight="14.25" x14ac:dyDescent="0.2"/>
  <cols>
    <col min="1" max="1" width="28" customWidth="1"/>
    <col min="2" max="2" width="8.625" customWidth="1"/>
    <col min="3" max="3" width="9.5" customWidth="1"/>
    <col min="4" max="4" width="9.25" customWidth="1"/>
    <col min="5" max="5" width="8.875" customWidth="1"/>
    <col min="6" max="6" width="9.625" customWidth="1"/>
    <col min="7" max="8" width="8.875" customWidth="1"/>
    <col min="9" max="9" width="9.875" customWidth="1"/>
    <col min="10" max="10" width="9" customWidth="1"/>
    <col min="11" max="11" width="32.75" customWidth="1"/>
  </cols>
  <sheetData>
    <row r="1" spans="1:11" ht="18" x14ac:dyDescent="0.2">
      <c r="A1" s="118" t="s">
        <v>700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9.75" customHeight="1" x14ac:dyDescent="0.25">
      <c r="A2" s="114" t="s">
        <v>1644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customHeight="1" thickBot="1" x14ac:dyDescent="0.3">
      <c r="A3" s="4" t="s">
        <v>1789</v>
      </c>
      <c r="K3" s="30" t="s">
        <v>1640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7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7.25" customHeight="1" x14ac:dyDescent="0.2">
      <c r="A9" s="13" t="s">
        <v>15</v>
      </c>
      <c r="B9" s="14">
        <v>28</v>
      </c>
      <c r="C9" s="14">
        <v>60</v>
      </c>
      <c r="D9" s="14">
        <v>88</v>
      </c>
      <c r="E9" s="14">
        <v>0</v>
      </c>
      <c r="F9" s="14">
        <v>0</v>
      </c>
      <c r="G9" s="14">
        <v>0</v>
      </c>
      <c r="H9" s="14">
        <f>SUM(B9,E9)</f>
        <v>28</v>
      </c>
      <c r="I9" s="14">
        <f>SUM(C9,F9)</f>
        <v>60</v>
      </c>
      <c r="J9" s="14">
        <f>SUM(H9:I9)</f>
        <v>88</v>
      </c>
      <c r="K9" s="15" t="s">
        <v>16</v>
      </c>
    </row>
    <row r="10" spans="1:11" ht="17.25" customHeight="1" x14ac:dyDescent="0.2">
      <c r="A10" s="13" t="s">
        <v>18</v>
      </c>
      <c r="B10" s="14">
        <v>32</v>
      </c>
      <c r="C10" s="14">
        <v>72</v>
      </c>
      <c r="D10" s="14">
        <v>104</v>
      </c>
      <c r="E10" s="14">
        <v>0</v>
      </c>
      <c r="F10" s="14">
        <v>0</v>
      </c>
      <c r="G10" s="14">
        <v>0</v>
      </c>
      <c r="H10" s="14">
        <f t="shared" ref="H10:I26" si="0">SUM(B10,E10)</f>
        <v>32</v>
      </c>
      <c r="I10" s="14">
        <f t="shared" si="0"/>
        <v>72</v>
      </c>
      <c r="J10" s="14">
        <f t="shared" ref="J10:J26" si="1">SUM(H10:I10)</f>
        <v>104</v>
      </c>
      <c r="K10" s="15" t="s">
        <v>19</v>
      </c>
    </row>
    <row r="11" spans="1:11" ht="17.25" customHeight="1" x14ac:dyDescent="0.2">
      <c r="A11" s="13" t="s">
        <v>490</v>
      </c>
      <c r="B11" s="14">
        <v>20</v>
      </c>
      <c r="C11" s="14">
        <v>79</v>
      </c>
      <c r="D11" s="14">
        <v>99</v>
      </c>
      <c r="E11" s="14">
        <v>0</v>
      </c>
      <c r="F11" s="14">
        <v>0</v>
      </c>
      <c r="G11" s="14">
        <v>0</v>
      </c>
      <c r="H11" s="14">
        <f t="shared" si="0"/>
        <v>20</v>
      </c>
      <c r="I11" s="14">
        <f t="shared" si="0"/>
        <v>79</v>
      </c>
      <c r="J11" s="14">
        <f t="shared" si="1"/>
        <v>99</v>
      </c>
      <c r="K11" s="15" t="s">
        <v>21</v>
      </c>
    </row>
    <row r="12" spans="1:11" ht="17.25" customHeight="1" x14ac:dyDescent="0.2">
      <c r="A12" s="13" t="s">
        <v>24</v>
      </c>
      <c r="B12" s="14">
        <v>136</v>
      </c>
      <c r="C12" s="14">
        <v>123</v>
      </c>
      <c r="D12" s="14">
        <v>259</v>
      </c>
      <c r="E12" s="14">
        <v>0</v>
      </c>
      <c r="F12" s="14">
        <v>0</v>
      </c>
      <c r="G12" s="14">
        <v>0</v>
      </c>
      <c r="H12" s="14">
        <f t="shared" si="0"/>
        <v>136</v>
      </c>
      <c r="I12" s="14">
        <f t="shared" si="0"/>
        <v>123</v>
      </c>
      <c r="J12" s="14">
        <f t="shared" si="1"/>
        <v>259</v>
      </c>
      <c r="K12" s="15" t="s">
        <v>25</v>
      </c>
    </row>
    <row r="13" spans="1:11" ht="17.25" customHeight="1" x14ac:dyDescent="0.2">
      <c r="A13" s="13" t="s">
        <v>28</v>
      </c>
      <c r="B13" s="14">
        <v>164</v>
      </c>
      <c r="C13" s="14">
        <v>144</v>
      </c>
      <c r="D13" s="14">
        <v>308</v>
      </c>
      <c r="E13" s="14">
        <v>0</v>
      </c>
      <c r="F13" s="14">
        <v>0</v>
      </c>
      <c r="G13" s="14">
        <v>0</v>
      </c>
      <c r="H13" s="14">
        <f t="shared" si="0"/>
        <v>164</v>
      </c>
      <c r="I13" s="14">
        <f t="shared" si="0"/>
        <v>144</v>
      </c>
      <c r="J13" s="14">
        <f t="shared" si="1"/>
        <v>308</v>
      </c>
      <c r="K13" s="15" t="s">
        <v>29</v>
      </c>
    </row>
    <row r="14" spans="1:11" ht="17.25" customHeight="1" x14ac:dyDescent="0.2">
      <c r="A14" s="13" t="s">
        <v>32</v>
      </c>
      <c r="B14" s="14">
        <v>136</v>
      </c>
      <c r="C14" s="14">
        <v>227</v>
      </c>
      <c r="D14" s="14">
        <v>363</v>
      </c>
      <c r="E14" s="14">
        <v>0</v>
      </c>
      <c r="F14" s="14">
        <v>0</v>
      </c>
      <c r="G14" s="14">
        <v>0</v>
      </c>
      <c r="H14" s="14">
        <f t="shared" si="0"/>
        <v>136</v>
      </c>
      <c r="I14" s="14">
        <f t="shared" si="0"/>
        <v>227</v>
      </c>
      <c r="J14" s="14">
        <f t="shared" si="1"/>
        <v>363</v>
      </c>
      <c r="K14" s="15" t="s">
        <v>586</v>
      </c>
    </row>
    <row r="15" spans="1:11" ht="17.25" customHeight="1" x14ac:dyDescent="0.2">
      <c r="A15" s="13" t="s">
        <v>701</v>
      </c>
      <c r="B15" s="14">
        <v>55</v>
      </c>
      <c r="C15" s="14">
        <v>39</v>
      </c>
      <c r="D15" s="14">
        <v>94</v>
      </c>
      <c r="E15" s="14">
        <v>0</v>
      </c>
      <c r="F15" s="14">
        <v>0</v>
      </c>
      <c r="G15" s="14">
        <v>0</v>
      </c>
      <c r="H15" s="14">
        <f t="shared" si="0"/>
        <v>55</v>
      </c>
      <c r="I15" s="14">
        <f t="shared" si="0"/>
        <v>39</v>
      </c>
      <c r="J15" s="14">
        <f t="shared" si="1"/>
        <v>94</v>
      </c>
      <c r="K15" s="15" t="s">
        <v>702</v>
      </c>
    </row>
    <row r="16" spans="1:11" ht="17.25" customHeight="1" x14ac:dyDescent="0.2">
      <c r="A16" s="13" t="s">
        <v>453</v>
      </c>
      <c r="B16" s="14">
        <v>46</v>
      </c>
      <c r="C16" s="14">
        <v>57</v>
      </c>
      <c r="D16" s="14">
        <v>103</v>
      </c>
      <c r="E16" s="14">
        <v>0</v>
      </c>
      <c r="F16" s="14">
        <v>0</v>
      </c>
      <c r="G16" s="14">
        <v>0</v>
      </c>
      <c r="H16" s="14">
        <f t="shared" si="0"/>
        <v>46</v>
      </c>
      <c r="I16" s="14">
        <f t="shared" si="0"/>
        <v>57</v>
      </c>
      <c r="J16" s="14">
        <f t="shared" si="1"/>
        <v>103</v>
      </c>
      <c r="K16" s="15" t="s">
        <v>587</v>
      </c>
    </row>
    <row r="17" spans="1:11" ht="17.25" customHeight="1" x14ac:dyDescent="0.2">
      <c r="A17" s="13" t="s">
        <v>36</v>
      </c>
      <c r="B17" s="14">
        <v>133</v>
      </c>
      <c r="C17" s="14">
        <v>82</v>
      </c>
      <c r="D17" s="14">
        <v>215</v>
      </c>
      <c r="E17" s="14">
        <v>0</v>
      </c>
      <c r="F17" s="14">
        <v>0</v>
      </c>
      <c r="G17" s="14">
        <v>0</v>
      </c>
      <c r="H17" s="14">
        <f t="shared" si="0"/>
        <v>133</v>
      </c>
      <c r="I17" s="14">
        <f t="shared" si="0"/>
        <v>82</v>
      </c>
      <c r="J17" s="14">
        <f t="shared" si="1"/>
        <v>215</v>
      </c>
      <c r="K17" s="15" t="s">
        <v>37</v>
      </c>
    </row>
    <row r="18" spans="1:11" ht="17.25" customHeight="1" x14ac:dyDescent="0.2">
      <c r="A18" s="13" t="s">
        <v>703</v>
      </c>
      <c r="B18" s="14">
        <v>251</v>
      </c>
      <c r="C18" s="14">
        <v>284</v>
      </c>
      <c r="D18" s="14">
        <v>535</v>
      </c>
      <c r="E18" s="14">
        <v>0</v>
      </c>
      <c r="F18" s="14">
        <v>0</v>
      </c>
      <c r="G18" s="14">
        <v>0</v>
      </c>
      <c r="H18" s="14">
        <f t="shared" si="0"/>
        <v>251</v>
      </c>
      <c r="I18" s="14">
        <f t="shared" si="0"/>
        <v>284</v>
      </c>
      <c r="J18" s="14">
        <f t="shared" si="1"/>
        <v>535</v>
      </c>
      <c r="K18" s="15" t="s">
        <v>704</v>
      </c>
    </row>
    <row r="19" spans="1:11" ht="17.25" customHeight="1" x14ac:dyDescent="0.2">
      <c r="A19" s="13" t="s">
        <v>705</v>
      </c>
      <c r="B19" s="14">
        <v>111</v>
      </c>
      <c r="C19" s="14">
        <v>147</v>
      </c>
      <c r="D19" s="14">
        <v>258</v>
      </c>
      <c r="E19" s="14">
        <v>0</v>
      </c>
      <c r="F19" s="14">
        <v>0</v>
      </c>
      <c r="G19" s="14">
        <v>0</v>
      </c>
      <c r="H19" s="14">
        <f t="shared" si="0"/>
        <v>111</v>
      </c>
      <c r="I19" s="14">
        <f t="shared" si="0"/>
        <v>147</v>
      </c>
      <c r="J19" s="14">
        <f t="shared" si="1"/>
        <v>258</v>
      </c>
      <c r="K19" s="15" t="s">
        <v>136</v>
      </c>
    </row>
    <row r="20" spans="1:11" ht="17.25" customHeight="1" x14ac:dyDescent="0.2">
      <c r="A20" s="13" t="s">
        <v>706</v>
      </c>
      <c r="B20" s="14">
        <v>75</v>
      </c>
      <c r="C20" s="14">
        <v>42</v>
      </c>
      <c r="D20" s="14">
        <v>117</v>
      </c>
      <c r="E20" s="14">
        <v>0</v>
      </c>
      <c r="F20" s="14">
        <v>0</v>
      </c>
      <c r="G20" s="14">
        <v>0</v>
      </c>
      <c r="H20" s="14">
        <f t="shared" si="0"/>
        <v>75</v>
      </c>
      <c r="I20" s="14">
        <f t="shared" si="0"/>
        <v>42</v>
      </c>
      <c r="J20" s="14">
        <f t="shared" si="1"/>
        <v>117</v>
      </c>
      <c r="K20" s="15" t="s">
        <v>707</v>
      </c>
    </row>
    <row r="21" spans="1:11" ht="17.25" customHeight="1" x14ac:dyDescent="0.2">
      <c r="A21" s="13" t="s">
        <v>41</v>
      </c>
      <c r="B21" s="14">
        <v>0</v>
      </c>
      <c r="C21" s="14">
        <v>592</v>
      </c>
      <c r="D21" s="14">
        <v>592</v>
      </c>
      <c r="E21" s="14">
        <v>0</v>
      </c>
      <c r="F21" s="14">
        <v>0</v>
      </c>
      <c r="G21" s="14">
        <v>0</v>
      </c>
      <c r="H21" s="14">
        <f t="shared" si="0"/>
        <v>0</v>
      </c>
      <c r="I21" s="14">
        <f t="shared" si="0"/>
        <v>592</v>
      </c>
      <c r="J21" s="14">
        <f t="shared" si="1"/>
        <v>592</v>
      </c>
      <c r="K21" s="15" t="s">
        <v>697</v>
      </c>
    </row>
    <row r="22" spans="1:11" ht="17.25" customHeight="1" x14ac:dyDescent="0.2">
      <c r="A22" s="13" t="s">
        <v>708</v>
      </c>
      <c r="B22" s="14">
        <v>69</v>
      </c>
      <c r="C22" s="14">
        <v>126</v>
      </c>
      <c r="D22" s="14">
        <v>195</v>
      </c>
      <c r="E22" s="14">
        <v>0</v>
      </c>
      <c r="F22" s="14">
        <v>0</v>
      </c>
      <c r="G22" s="14">
        <v>0</v>
      </c>
      <c r="H22" s="14">
        <f t="shared" si="0"/>
        <v>69</v>
      </c>
      <c r="I22" s="14">
        <f t="shared" si="0"/>
        <v>126</v>
      </c>
      <c r="J22" s="14">
        <f t="shared" si="1"/>
        <v>195</v>
      </c>
      <c r="K22" s="15" t="s">
        <v>709</v>
      </c>
    </row>
    <row r="23" spans="1:11" ht="17.25" customHeight="1" x14ac:dyDescent="0.2">
      <c r="A23" s="13" t="s">
        <v>684</v>
      </c>
      <c r="B23" s="14">
        <v>47</v>
      </c>
      <c r="C23" s="14">
        <v>0</v>
      </c>
      <c r="D23" s="14">
        <v>47</v>
      </c>
      <c r="E23" s="14">
        <v>0</v>
      </c>
      <c r="F23" s="14">
        <v>0</v>
      </c>
      <c r="G23" s="14">
        <v>0</v>
      </c>
      <c r="H23" s="14">
        <f t="shared" si="0"/>
        <v>47</v>
      </c>
      <c r="I23" s="14">
        <f t="shared" si="0"/>
        <v>0</v>
      </c>
      <c r="J23" s="14">
        <f t="shared" si="1"/>
        <v>47</v>
      </c>
      <c r="K23" s="15" t="s">
        <v>590</v>
      </c>
    </row>
    <row r="24" spans="1:11" ht="17.25" customHeight="1" x14ac:dyDescent="0.2">
      <c r="A24" s="13" t="s">
        <v>43</v>
      </c>
      <c r="B24" s="14">
        <v>430</v>
      </c>
      <c r="C24" s="14">
        <v>275</v>
      </c>
      <c r="D24" s="14">
        <v>705</v>
      </c>
      <c r="E24" s="14">
        <v>0</v>
      </c>
      <c r="F24" s="14">
        <v>0</v>
      </c>
      <c r="G24" s="14">
        <v>0</v>
      </c>
      <c r="H24" s="14">
        <f t="shared" si="0"/>
        <v>430</v>
      </c>
      <c r="I24" s="14">
        <f t="shared" si="0"/>
        <v>275</v>
      </c>
      <c r="J24" s="14">
        <f t="shared" si="1"/>
        <v>705</v>
      </c>
      <c r="K24" s="15" t="s">
        <v>152</v>
      </c>
    </row>
    <row r="25" spans="1:11" ht="17.25" customHeight="1" x14ac:dyDescent="0.2">
      <c r="A25" s="13" t="s">
        <v>131</v>
      </c>
      <c r="B25" s="14">
        <v>197</v>
      </c>
      <c r="C25" s="14">
        <v>94</v>
      </c>
      <c r="D25" s="14">
        <v>291</v>
      </c>
      <c r="E25" s="14">
        <v>0</v>
      </c>
      <c r="F25" s="14">
        <v>0</v>
      </c>
      <c r="G25" s="14">
        <v>0</v>
      </c>
      <c r="H25" s="14">
        <f t="shared" si="0"/>
        <v>197</v>
      </c>
      <c r="I25" s="14">
        <f t="shared" si="0"/>
        <v>94</v>
      </c>
      <c r="J25" s="14">
        <f t="shared" si="1"/>
        <v>291</v>
      </c>
      <c r="K25" s="15" t="s">
        <v>49</v>
      </c>
    </row>
    <row r="26" spans="1:11" ht="17.25" customHeight="1" x14ac:dyDescent="0.2">
      <c r="A26" s="13" t="s">
        <v>54</v>
      </c>
      <c r="B26" s="14">
        <v>78</v>
      </c>
      <c r="C26" s="14">
        <v>102</v>
      </c>
      <c r="D26" s="14">
        <v>180</v>
      </c>
      <c r="E26" s="14">
        <v>0</v>
      </c>
      <c r="F26" s="14">
        <v>0</v>
      </c>
      <c r="G26" s="14">
        <v>0</v>
      </c>
      <c r="H26" s="14">
        <f t="shared" si="0"/>
        <v>78</v>
      </c>
      <c r="I26" s="14">
        <f t="shared" si="0"/>
        <v>102</v>
      </c>
      <c r="J26" s="14">
        <f t="shared" si="1"/>
        <v>180</v>
      </c>
      <c r="K26" s="15" t="s">
        <v>540</v>
      </c>
    </row>
    <row r="27" spans="1:11" ht="17.25" customHeight="1" x14ac:dyDescent="0.2">
      <c r="A27" s="13" t="s">
        <v>56</v>
      </c>
      <c r="B27" s="14">
        <f>SUM(B9:B26)</f>
        <v>2008</v>
      </c>
      <c r="C27" s="14">
        <f t="shared" ref="C27:J27" si="2">SUM(C9:C26)</f>
        <v>2545</v>
      </c>
      <c r="D27" s="14">
        <f t="shared" si="2"/>
        <v>4553</v>
      </c>
      <c r="E27" s="14">
        <f t="shared" si="2"/>
        <v>0</v>
      </c>
      <c r="F27" s="14">
        <f t="shared" si="2"/>
        <v>0</v>
      </c>
      <c r="G27" s="14">
        <f t="shared" si="2"/>
        <v>0</v>
      </c>
      <c r="H27" s="14">
        <f t="shared" si="2"/>
        <v>2008</v>
      </c>
      <c r="I27" s="14">
        <f t="shared" si="2"/>
        <v>2545</v>
      </c>
      <c r="J27" s="14">
        <f t="shared" si="2"/>
        <v>4553</v>
      </c>
      <c r="K27" s="15" t="s">
        <v>57</v>
      </c>
    </row>
    <row r="28" spans="1:11" ht="17.25" customHeight="1" x14ac:dyDescent="0.2">
      <c r="A28" s="13" t="s">
        <v>669</v>
      </c>
      <c r="B28" s="14"/>
      <c r="C28" s="14"/>
      <c r="D28" s="14"/>
      <c r="E28" s="14"/>
      <c r="F28" s="14"/>
      <c r="G28" s="14"/>
      <c r="H28" s="14"/>
      <c r="I28" s="14"/>
      <c r="J28" s="14"/>
      <c r="K28" s="15" t="s">
        <v>59</v>
      </c>
    </row>
    <row r="29" spans="1:11" ht="31.5" customHeight="1" x14ac:dyDescent="0.2">
      <c r="A29" s="13" t="s">
        <v>453</v>
      </c>
      <c r="B29" s="14">
        <v>35</v>
      </c>
      <c r="C29" s="14">
        <v>5</v>
      </c>
      <c r="D29" s="14">
        <v>40</v>
      </c>
      <c r="E29" s="14">
        <v>0</v>
      </c>
      <c r="F29" s="14">
        <v>0</v>
      </c>
      <c r="G29" s="14">
        <v>0</v>
      </c>
      <c r="H29" s="14">
        <f>SUM(B29)</f>
        <v>35</v>
      </c>
      <c r="I29" s="14">
        <f t="shared" ref="I29:J32" si="3">SUM(C29)</f>
        <v>5</v>
      </c>
      <c r="J29" s="14">
        <f t="shared" si="3"/>
        <v>40</v>
      </c>
      <c r="K29" s="26" t="s">
        <v>141</v>
      </c>
    </row>
    <row r="30" spans="1:11" ht="17.25" customHeight="1" x14ac:dyDescent="0.2">
      <c r="A30" s="13" t="s">
        <v>36</v>
      </c>
      <c r="B30" s="14">
        <v>72</v>
      </c>
      <c r="C30" s="14">
        <v>14</v>
      </c>
      <c r="D30" s="14">
        <v>86</v>
      </c>
      <c r="E30" s="14">
        <v>0</v>
      </c>
      <c r="F30" s="14">
        <v>0</v>
      </c>
      <c r="G30" s="14">
        <v>0</v>
      </c>
      <c r="H30" s="14">
        <f t="shared" ref="H30:H32" si="4">SUM(B30)</f>
        <v>72</v>
      </c>
      <c r="I30" s="14">
        <f t="shared" si="3"/>
        <v>14</v>
      </c>
      <c r="J30" s="14">
        <f t="shared" si="3"/>
        <v>86</v>
      </c>
      <c r="K30" s="15" t="s">
        <v>37</v>
      </c>
    </row>
    <row r="31" spans="1:11" ht="17.25" customHeight="1" x14ac:dyDescent="0.2">
      <c r="A31" s="13" t="s">
        <v>705</v>
      </c>
      <c r="B31" s="14">
        <v>64</v>
      </c>
      <c r="C31" s="14">
        <v>56</v>
      </c>
      <c r="D31" s="14">
        <v>120</v>
      </c>
      <c r="E31" s="14">
        <v>0</v>
      </c>
      <c r="F31" s="14">
        <v>0</v>
      </c>
      <c r="G31" s="14">
        <v>0</v>
      </c>
      <c r="H31" s="14">
        <f t="shared" si="4"/>
        <v>64</v>
      </c>
      <c r="I31" s="14">
        <f t="shared" si="3"/>
        <v>56</v>
      </c>
      <c r="J31" s="14">
        <f t="shared" si="3"/>
        <v>120</v>
      </c>
      <c r="K31" s="15" t="s">
        <v>136</v>
      </c>
    </row>
    <row r="32" spans="1:11" ht="17.25" customHeight="1" x14ac:dyDescent="0.2">
      <c r="A32" s="13" t="s">
        <v>131</v>
      </c>
      <c r="B32" s="14">
        <v>68</v>
      </c>
      <c r="C32" s="14">
        <v>8</v>
      </c>
      <c r="D32" s="14">
        <v>76</v>
      </c>
      <c r="E32" s="14">
        <v>0</v>
      </c>
      <c r="F32" s="14">
        <v>0</v>
      </c>
      <c r="G32" s="14">
        <v>0</v>
      </c>
      <c r="H32" s="14">
        <f t="shared" si="4"/>
        <v>68</v>
      </c>
      <c r="I32" s="14">
        <f t="shared" si="3"/>
        <v>8</v>
      </c>
      <c r="J32" s="14">
        <f t="shared" si="3"/>
        <v>76</v>
      </c>
      <c r="K32" s="15" t="s">
        <v>49</v>
      </c>
    </row>
    <row r="33" spans="1:11" ht="17.25" customHeight="1" thickBot="1" x14ac:dyDescent="0.25">
      <c r="A33" s="13" t="s">
        <v>61</v>
      </c>
      <c r="B33" s="14">
        <f>SUM(B29:B32)</f>
        <v>239</v>
      </c>
      <c r="C33" s="14">
        <f t="shared" ref="C33:J33" si="5">SUM(C29:C32)</f>
        <v>83</v>
      </c>
      <c r="D33" s="14">
        <f t="shared" si="5"/>
        <v>322</v>
      </c>
      <c r="E33" s="14">
        <f t="shared" si="5"/>
        <v>0</v>
      </c>
      <c r="F33" s="14">
        <f t="shared" si="5"/>
        <v>0</v>
      </c>
      <c r="G33" s="14">
        <f t="shared" si="5"/>
        <v>0</v>
      </c>
      <c r="H33" s="14">
        <f t="shared" si="5"/>
        <v>239</v>
      </c>
      <c r="I33" s="14">
        <f t="shared" si="5"/>
        <v>83</v>
      </c>
      <c r="J33" s="14">
        <f t="shared" si="5"/>
        <v>322</v>
      </c>
      <c r="K33" s="15" t="s">
        <v>62</v>
      </c>
    </row>
    <row r="34" spans="1:11" ht="17.25" customHeight="1" thickBot="1" x14ac:dyDescent="0.25">
      <c r="A34" s="19" t="s">
        <v>151</v>
      </c>
      <c r="B34" s="20">
        <f>SUM(B33,B27)</f>
        <v>2247</v>
      </c>
      <c r="C34" s="20">
        <f t="shared" ref="C34:J34" si="6">SUM(C33,C27)</f>
        <v>2628</v>
      </c>
      <c r="D34" s="20">
        <f t="shared" si="6"/>
        <v>4875</v>
      </c>
      <c r="E34" s="20">
        <f t="shared" si="6"/>
        <v>0</v>
      </c>
      <c r="F34" s="20">
        <f t="shared" si="6"/>
        <v>0</v>
      </c>
      <c r="G34" s="20">
        <f t="shared" si="6"/>
        <v>0</v>
      </c>
      <c r="H34" s="20">
        <f t="shared" si="6"/>
        <v>2247</v>
      </c>
      <c r="I34" s="20">
        <f t="shared" si="6"/>
        <v>2628</v>
      </c>
      <c r="J34" s="20">
        <f t="shared" si="6"/>
        <v>4875</v>
      </c>
      <c r="K34" s="61" t="s">
        <v>63</v>
      </c>
    </row>
    <row r="35" spans="1:11" ht="15" thickTop="1" x14ac:dyDescent="0.2"/>
    <row r="38" spans="1:11" s="92" customFormat="1" x14ac:dyDescent="0.2"/>
    <row r="39" spans="1:11" s="92" customFormat="1" x14ac:dyDescent="0.2"/>
    <row r="40" spans="1:11" ht="26.25" customHeight="1" x14ac:dyDescent="0.2">
      <c r="A40" s="118" t="s">
        <v>710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46.5" customHeight="1" x14ac:dyDescent="0.25">
      <c r="A41" s="114" t="s">
        <v>1645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ht="16.5" thickBot="1" x14ac:dyDescent="0.3">
      <c r="A42" s="4" t="s">
        <v>1790</v>
      </c>
      <c r="K42" s="30" t="s">
        <v>1643</v>
      </c>
    </row>
    <row r="43" spans="1:11" ht="16.5" thickTop="1" x14ac:dyDescent="0.25">
      <c r="A43" s="111" t="s">
        <v>0</v>
      </c>
      <c r="B43" s="110" t="s">
        <v>1</v>
      </c>
      <c r="C43" s="110"/>
      <c r="D43" s="110"/>
      <c r="E43" s="110" t="s">
        <v>2</v>
      </c>
      <c r="F43" s="110"/>
      <c r="G43" s="110"/>
      <c r="H43" s="110" t="s">
        <v>3</v>
      </c>
      <c r="I43" s="110"/>
      <c r="J43" s="110"/>
      <c r="K43" s="111" t="s">
        <v>4</v>
      </c>
    </row>
    <row r="44" spans="1:11" ht="15.75" x14ac:dyDescent="0.25">
      <c r="A44" s="112"/>
      <c r="B44" s="109" t="s">
        <v>5</v>
      </c>
      <c r="C44" s="109"/>
      <c r="D44" s="109"/>
      <c r="E44" s="109" t="s">
        <v>6</v>
      </c>
      <c r="F44" s="109"/>
      <c r="G44" s="109"/>
      <c r="H44" s="109" t="s">
        <v>7</v>
      </c>
      <c r="I44" s="109"/>
      <c r="J44" s="109"/>
      <c r="K44" s="112"/>
    </row>
    <row r="45" spans="1:11" ht="15.75" x14ac:dyDescent="0.25">
      <c r="A45" s="112"/>
      <c r="B45" s="31" t="s">
        <v>8</v>
      </c>
      <c r="C45" s="31" t="s">
        <v>67</v>
      </c>
      <c r="D45" s="31" t="s">
        <v>10</v>
      </c>
      <c r="E45" s="31" t="s">
        <v>8</v>
      </c>
      <c r="F45" s="31" t="s">
        <v>67</v>
      </c>
      <c r="G45" s="31" t="s">
        <v>10</v>
      </c>
      <c r="H45" s="31" t="s">
        <v>8</v>
      </c>
      <c r="I45" s="31" t="s">
        <v>67</v>
      </c>
      <c r="J45" s="31" t="s">
        <v>10</v>
      </c>
      <c r="K45" s="112"/>
    </row>
    <row r="46" spans="1:11" ht="16.5" thickBot="1" x14ac:dyDescent="0.3">
      <c r="A46" s="113"/>
      <c r="B46" s="6" t="s">
        <v>11</v>
      </c>
      <c r="C46" s="6" t="s">
        <v>12</v>
      </c>
      <c r="D46" s="6" t="s">
        <v>7</v>
      </c>
      <c r="E46" s="6" t="s">
        <v>11</v>
      </c>
      <c r="F46" s="6" t="s">
        <v>12</v>
      </c>
      <c r="G46" s="6" t="s">
        <v>7</v>
      </c>
      <c r="H46" s="6" t="s">
        <v>11</v>
      </c>
      <c r="I46" s="6" t="s">
        <v>12</v>
      </c>
      <c r="J46" s="6" t="s">
        <v>7</v>
      </c>
      <c r="K46" s="113"/>
    </row>
    <row r="47" spans="1:11" ht="15.75" x14ac:dyDescent="0.2">
      <c r="A47" s="13" t="s">
        <v>13</v>
      </c>
      <c r="B47" s="14"/>
      <c r="C47" s="14"/>
      <c r="D47" s="14"/>
      <c r="E47" s="14"/>
      <c r="F47" s="14"/>
      <c r="G47" s="14"/>
      <c r="H47" s="14"/>
      <c r="I47" s="14"/>
      <c r="J47" s="14"/>
      <c r="K47" s="15" t="s">
        <v>14</v>
      </c>
    </row>
    <row r="48" spans="1:11" ht="15.75" x14ac:dyDescent="0.2">
      <c r="A48" s="13" t="s">
        <v>15</v>
      </c>
      <c r="B48" s="14">
        <v>165</v>
      </c>
      <c r="C48" s="14">
        <v>289</v>
      </c>
      <c r="D48" s="14">
        <v>454</v>
      </c>
      <c r="E48" s="14">
        <v>0</v>
      </c>
      <c r="F48" s="14">
        <v>0</v>
      </c>
      <c r="G48" s="14">
        <v>0</v>
      </c>
      <c r="H48" s="14">
        <f>SUM(B48,E48)</f>
        <v>165</v>
      </c>
      <c r="I48" s="14">
        <f>SUM(C48,F48)</f>
        <v>289</v>
      </c>
      <c r="J48" s="14">
        <f>SUM(H48:I48)</f>
        <v>454</v>
      </c>
      <c r="K48" s="15" t="s">
        <v>16</v>
      </c>
    </row>
    <row r="49" spans="1:11" ht="15.75" x14ac:dyDescent="0.2">
      <c r="A49" s="13" t="s">
        <v>18</v>
      </c>
      <c r="B49" s="14">
        <v>142</v>
      </c>
      <c r="C49" s="14">
        <v>247</v>
      </c>
      <c r="D49" s="14">
        <v>389</v>
      </c>
      <c r="E49" s="14">
        <v>0</v>
      </c>
      <c r="F49" s="14">
        <v>0</v>
      </c>
      <c r="G49" s="14">
        <v>0</v>
      </c>
      <c r="H49" s="14">
        <f t="shared" ref="H49:I64" si="7">SUM(B49,E49)</f>
        <v>142</v>
      </c>
      <c r="I49" s="14">
        <f t="shared" si="7"/>
        <v>247</v>
      </c>
      <c r="J49" s="14">
        <f t="shared" ref="J49:J65" si="8">SUM(H49:I49)</f>
        <v>389</v>
      </c>
      <c r="K49" s="15" t="s">
        <v>19</v>
      </c>
    </row>
    <row r="50" spans="1:11" ht="15.75" x14ac:dyDescent="0.2">
      <c r="A50" s="13" t="s">
        <v>490</v>
      </c>
      <c r="B50" s="14">
        <v>71</v>
      </c>
      <c r="C50" s="14">
        <v>195</v>
      </c>
      <c r="D50" s="14">
        <v>266</v>
      </c>
      <c r="E50" s="14">
        <v>0</v>
      </c>
      <c r="F50" s="14">
        <v>0</v>
      </c>
      <c r="G50" s="14">
        <v>0</v>
      </c>
      <c r="H50" s="14">
        <f t="shared" si="7"/>
        <v>71</v>
      </c>
      <c r="I50" s="14">
        <f t="shared" si="7"/>
        <v>195</v>
      </c>
      <c r="J50" s="14">
        <f t="shared" si="8"/>
        <v>266</v>
      </c>
      <c r="K50" s="15" t="s">
        <v>21</v>
      </c>
    </row>
    <row r="51" spans="1:11" ht="15.75" x14ac:dyDescent="0.2">
      <c r="A51" s="13" t="s">
        <v>24</v>
      </c>
      <c r="B51" s="14">
        <v>469</v>
      </c>
      <c r="C51" s="14">
        <v>436</v>
      </c>
      <c r="D51" s="14">
        <v>905</v>
      </c>
      <c r="E51" s="14">
        <v>0</v>
      </c>
      <c r="F51" s="14">
        <v>0</v>
      </c>
      <c r="G51" s="14">
        <v>0</v>
      </c>
      <c r="H51" s="14">
        <f t="shared" si="7"/>
        <v>469</v>
      </c>
      <c r="I51" s="14">
        <f t="shared" si="7"/>
        <v>436</v>
      </c>
      <c r="J51" s="14">
        <f t="shared" si="8"/>
        <v>905</v>
      </c>
      <c r="K51" s="15" t="s">
        <v>25</v>
      </c>
    </row>
    <row r="52" spans="1:11" ht="15.75" x14ac:dyDescent="0.2">
      <c r="A52" s="13" t="s">
        <v>28</v>
      </c>
      <c r="B52" s="14">
        <v>661</v>
      </c>
      <c r="C52" s="14">
        <v>475</v>
      </c>
      <c r="D52" s="14">
        <v>1136</v>
      </c>
      <c r="E52" s="14">
        <v>0</v>
      </c>
      <c r="F52" s="14">
        <v>0</v>
      </c>
      <c r="G52" s="14">
        <v>0</v>
      </c>
      <c r="H52" s="14">
        <f t="shared" si="7"/>
        <v>661</v>
      </c>
      <c r="I52" s="14">
        <f t="shared" si="7"/>
        <v>475</v>
      </c>
      <c r="J52" s="14">
        <f t="shared" si="8"/>
        <v>1136</v>
      </c>
      <c r="K52" s="15" t="s">
        <v>29</v>
      </c>
    </row>
    <row r="53" spans="1:11" ht="15.75" x14ac:dyDescent="0.2">
      <c r="A53" s="13" t="s">
        <v>32</v>
      </c>
      <c r="B53" s="14">
        <v>361</v>
      </c>
      <c r="C53" s="14">
        <v>649</v>
      </c>
      <c r="D53" s="14">
        <v>1010</v>
      </c>
      <c r="E53" s="14">
        <v>0</v>
      </c>
      <c r="F53" s="14">
        <v>0</v>
      </c>
      <c r="G53" s="14">
        <v>0</v>
      </c>
      <c r="H53" s="14">
        <f t="shared" si="7"/>
        <v>361</v>
      </c>
      <c r="I53" s="14">
        <f t="shared" si="7"/>
        <v>649</v>
      </c>
      <c r="J53" s="14">
        <f t="shared" si="8"/>
        <v>1010</v>
      </c>
      <c r="K53" s="15" t="s">
        <v>586</v>
      </c>
    </row>
    <row r="54" spans="1:11" ht="15.75" x14ac:dyDescent="0.2">
      <c r="A54" s="13" t="s">
        <v>701</v>
      </c>
      <c r="B54" s="14">
        <v>87</v>
      </c>
      <c r="C54" s="14">
        <v>78</v>
      </c>
      <c r="D54" s="14">
        <v>165</v>
      </c>
      <c r="E54" s="14">
        <v>0</v>
      </c>
      <c r="F54" s="14">
        <v>0</v>
      </c>
      <c r="G54" s="14">
        <v>0</v>
      </c>
      <c r="H54" s="14">
        <f t="shared" si="7"/>
        <v>87</v>
      </c>
      <c r="I54" s="14">
        <f t="shared" si="7"/>
        <v>78</v>
      </c>
      <c r="J54" s="14">
        <f t="shared" si="8"/>
        <v>165</v>
      </c>
      <c r="K54" s="15" t="s">
        <v>702</v>
      </c>
    </row>
    <row r="55" spans="1:11" ht="15.75" x14ac:dyDescent="0.2">
      <c r="A55" s="13" t="s">
        <v>453</v>
      </c>
      <c r="B55" s="14">
        <v>319</v>
      </c>
      <c r="C55" s="14">
        <v>238</v>
      </c>
      <c r="D55" s="14">
        <v>557</v>
      </c>
      <c r="E55" s="14">
        <v>0</v>
      </c>
      <c r="F55" s="14">
        <v>0</v>
      </c>
      <c r="G55" s="14">
        <v>0</v>
      </c>
      <c r="H55" s="14">
        <f t="shared" si="7"/>
        <v>319</v>
      </c>
      <c r="I55" s="14">
        <f t="shared" si="7"/>
        <v>238</v>
      </c>
      <c r="J55" s="14">
        <f t="shared" si="8"/>
        <v>557</v>
      </c>
      <c r="K55" s="15" t="s">
        <v>587</v>
      </c>
    </row>
    <row r="56" spans="1:11" ht="15.75" x14ac:dyDescent="0.2">
      <c r="A56" s="13" t="s">
        <v>140</v>
      </c>
      <c r="B56" s="14">
        <v>926</v>
      </c>
      <c r="C56" s="14">
        <v>209</v>
      </c>
      <c r="D56" s="14">
        <v>1135</v>
      </c>
      <c r="E56" s="14">
        <v>0</v>
      </c>
      <c r="F56" s="14">
        <v>0</v>
      </c>
      <c r="G56" s="14">
        <v>0</v>
      </c>
      <c r="H56" s="14">
        <f t="shared" si="7"/>
        <v>926</v>
      </c>
      <c r="I56" s="14">
        <f t="shared" si="7"/>
        <v>209</v>
      </c>
      <c r="J56" s="14">
        <f t="shared" si="8"/>
        <v>1135</v>
      </c>
      <c r="K56" s="15" t="s">
        <v>37</v>
      </c>
    </row>
    <row r="57" spans="1:11" ht="15.75" x14ac:dyDescent="0.2">
      <c r="A57" s="13" t="s">
        <v>703</v>
      </c>
      <c r="B57" s="14">
        <v>2010</v>
      </c>
      <c r="C57" s="14">
        <v>1123</v>
      </c>
      <c r="D57" s="14">
        <v>3133</v>
      </c>
      <c r="E57" s="14">
        <v>0</v>
      </c>
      <c r="F57" s="14">
        <v>0</v>
      </c>
      <c r="G57" s="14">
        <v>0</v>
      </c>
      <c r="H57" s="14">
        <f t="shared" si="7"/>
        <v>2010</v>
      </c>
      <c r="I57" s="14">
        <f t="shared" si="7"/>
        <v>1123</v>
      </c>
      <c r="J57" s="14">
        <f t="shared" si="8"/>
        <v>3133</v>
      </c>
      <c r="K57" s="15" t="s">
        <v>704</v>
      </c>
    </row>
    <row r="58" spans="1:11" ht="15.75" x14ac:dyDescent="0.2">
      <c r="A58" s="13" t="s">
        <v>705</v>
      </c>
      <c r="B58" s="14">
        <v>483</v>
      </c>
      <c r="C58" s="14">
        <v>577</v>
      </c>
      <c r="D58" s="14">
        <v>1060</v>
      </c>
      <c r="E58" s="14">
        <v>0</v>
      </c>
      <c r="F58" s="14">
        <v>0</v>
      </c>
      <c r="G58" s="14">
        <v>0</v>
      </c>
      <c r="H58" s="14">
        <f t="shared" si="7"/>
        <v>483</v>
      </c>
      <c r="I58" s="14">
        <f t="shared" si="7"/>
        <v>577</v>
      </c>
      <c r="J58" s="14">
        <f t="shared" si="8"/>
        <v>1060</v>
      </c>
      <c r="K58" s="15" t="s">
        <v>136</v>
      </c>
    </row>
    <row r="59" spans="1:11" ht="15.75" x14ac:dyDescent="0.2">
      <c r="A59" s="13" t="s">
        <v>706</v>
      </c>
      <c r="B59" s="14">
        <v>230</v>
      </c>
      <c r="C59" s="14">
        <v>228</v>
      </c>
      <c r="D59" s="14">
        <v>458</v>
      </c>
      <c r="E59" s="14">
        <v>0</v>
      </c>
      <c r="F59" s="14">
        <v>0</v>
      </c>
      <c r="G59" s="14">
        <v>0</v>
      </c>
      <c r="H59" s="14">
        <f t="shared" si="7"/>
        <v>230</v>
      </c>
      <c r="I59" s="14">
        <f t="shared" si="7"/>
        <v>228</v>
      </c>
      <c r="J59" s="14">
        <f t="shared" si="8"/>
        <v>458</v>
      </c>
      <c r="K59" s="15" t="s">
        <v>707</v>
      </c>
    </row>
    <row r="60" spans="1:11" ht="15.75" x14ac:dyDescent="0.2">
      <c r="A60" s="13" t="s">
        <v>41</v>
      </c>
      <c r="B60" s="14">
        <v>0</v>
      </c>
      <c r="C60" s="14">
        <v>3054</v>
      </c>
      <c r="D60" s="14">
        <v>3054</v>
      </c>
      <c r="E60" s="14">
        <v>0</v>
      </c>
      <c r="F60" s="14">
        <v>0</v>
      </c>
      <c r="G60" s="14">
        <v>0</v>
      </c>
      <c r="H60" s="14">
        <f t="shared" si="7"/>
        <v>0</v>
      </c>
      <c r="I60" s="14">
        <f t="shared" si="7"/>
        <v>3054</v>
      </c>
      <c r="J60" s="14">
        <f t="shared" si="8"/>
        <v>3054</v>
      </c>
      <c r="K60" s="15" t="s">
        <v>29</v>
      </c>
    </row>
    <row r="61" spans="1:11" ht="15.75" x14ac:dyDescent="0.2">
      <c r="A61" s="13" t="s">
        <v>708</v>
      </c>
      <c r="B61" s="14">
        <v>191</v>
      </c>
      <c r="C61" s="14">
        <v>311</v>
      </c>
      <c r="D61" s="14">
        <v>502</v>
      </c>
      <c r="E61" s="14">
        <v>0</v>
      </c>
      <c r="F61" s="14">
        <v>0</v>
      </c>
      <c r="G61" s="14">
        <v>0</v>
      </c>
      <c r="H61" s="14">
        <f t="shared" si="7"/>
        <v>191</v>
      </c>
      <c r="I61" s="14">
        <f t="shared" si="7"/>
        <v>311</v>
      </c>
      <c r="J61" s="14">
        <f t="shared" si="8"/>
        <v>502</v>
      </c>
      <c r="K61" s="15" t="s">
        <v>709</v>
      </c>
    </row>
    <row r="62" spans="1:11" ht="15.75" x14ac:dyDescent="0.2">
      <c r="A62" s="13" t="s">
        <v>684</v>
      </c>
      <c r="B62" s="14">
        <v>225</v>
      </c>
      <c r="C62" s="14">
        <v>0</v>
      </c>
      <c r="D62" s="14">
        <v>225</v>
      </c>
      <c r="E62" s="14">
        <v>0</v>
      </c>
      <c r="F62" s="14">
        <v>0</v>
      </c>
      <c r="G62" s="14">
        <v>0</v>
      </c>
      <c r="H62" s="14">
        <f t="shared" si="7"/>
        <v>225</v>
      </c>
      <c r="I62" s="14">
        <f t="shared" si="7"/>
        <v>0</v>
      </c>
      <c r="J62" s="14">
        <f t="shared" si="8"/>
        <v>225</v>
      </c>
      <c r="K62" s="15" t="s">
        <v>590</v>
      </c>
    </row>
    <row r="63" spans="1:11" ht="15.75" x14ac:dyDescent="0.2">
      <c r="A63" s="13" t="s">
        <v>43</v>
      </c>
      <c r="B63" s="14">
        <v>1446</v>
      </c>
      <c r="C63" s="14">
        <v>739</v>
      </c>
      <c r="D63" s="14">
        <v>2185</v>
      </c>
      <c r="E63" s="14">
        <v>0</v>
      </c>
      <c r="F63" s="14">
        <v>0</v>
      </c>
      <c r="G63" s="14">
        <v>0</v>
      </c>
      <c r="H63" s="14">
        <f t="shared" si="7"/>
        <v>1446</v>
      </c>
      <c r="I63" s="14">
        <f t="shared" si="7"/>
        <v>739</v>
      </c>
      <c r="J63" s="14">
        <f t="shared" si="8"/>
        <v>2185</v>
      </c>
      <c r="K63" s="15" t="s">
        <v>152</v>
      </c>
    </row>
    <row r="64" spans="1:11" ht="15.75" x14ac:dyDescent="0.2">
      <c r="A64" s="13" t="s">
        <v>131</v>
      </c>
      <c r="B64" s="14">
        <v>807</v>
      </c>
      <c r="C64" s="14">
        <v>259</v>
      </c>
      <c r="D64" s="14">
        <v>1066</v>
      </c>
      <c r="E64" s="14">
        <v>0</v>
      </c>
      <c r="F64" s="14">
        <v>0</v>
      </c>
      <c r="G64" s="14">
        <v>0</v>
      </c>
      <c r="H64" s="14">
        <f t="shared" si="7"/>
        <v>807</v>
      </c>
      <c r="I64" s="14">
        <f t="shared" si="7"/>
        <v>259</v>
      </c>
      <c r="J64" s="14">
        <f t="shared" si="8"/>
        <v>1066</v>
      </c>
      <c r="K64" s="15" t="s">
        <v>49</v>
      </c>
    </row>
    <row r="65" spans="1:11" ht="15.75" x14ac:dyDescent="0.2">
      <c r="A65" s="13" t="s">
        <v>54</v>
      </c>
      <c r="B65" s="14">
        <v>348</v>
      </c>
      <c r="C65" s="14">
        <v>361</v>
      </c>
      <c r="D65" s="14">
        <v>709</v>
      </c>
      <c r="E65" s="14">
        <v>0</v>
      </c>
      <c r="F65" s="14">
        <v>0</v>
      </c>
      <c r="G65" s="14">
        <v>0</v>
      </c>
      <c r="H65" s="14">
        <f t="shared" ref="H65:I65" si="9">SUM(B65,E65)</f>
        <v>348</v>
      </c>
      <c r="I65" s="14">
        <f t="shared" si="9"/>
        <v>361</v>
      </c>
      <c r="J65" s="14">
        <f t="shared" si="8"/>
        <v>709</v>
      </c>
      <c r="K65" s="15" t="s">
        <v>540</v>
      </c>
    </row>
    <row r="66" spans="1:11" ht="15.75" x14ac:dyDescent="0.2">
      <c r="A66" s="13" t="s">
        <v>56</v>
      </c>
      <c r="B66" s="14">
        <f>SUM(B48:B65)</f>
        <v>8941</v>
      </c>
      <c r="C66" s="14">
        <f t="shared" ref="C66:J66" si="10">SUM(C48:C65)</f>
        <v>9468</v>
      </c>
      <c r="D66" s="14">
        <f t="shared" si="10"/>
        <v>18409</v>
      </c>
      <c r="E66" s="14">
        <f t="shared" si="10"/>
        <v>0</v>
      </c>
      <c r="F66" s="14">
        <f t="shared" si="10"/>
        <v>0</v>
      </c>
      <c r="G66" s="14">
        <f t="shared" si="10"/>
        <v>0</v>
      </c>
      <c r="H66" s="14">
        <f t="shared" si="10"/>
        <v>8941</v>
      </c>
      <c r="I66" s="14">
        <f t="shared" si="10"/>
        <v>9468</v>
      </c>
      <c r="J66" s="14">
        <f t="shared" si="10"/>
        <v>18409</v>
      </c>
      <c r="K66" s="15" t="s">
        <v>57</v>
      </c>
    </row>
    <row r="67" spans="1:11" ht="15.75" x14ac:dyDescent="0.2">
      <c r="A67" s="13" t="s">
        <v>669</v>
      </c>
      <c r="B67" s="14"/>
      <c r="C67" s="14"/>
      <c r="D67" s="14"/>
      <c r="E67" s="14"/>
      <c r="F67" s="14"/>
      <c r="G67" s="14"/>
      <c r="H67" s="14"/>
      <c r="I67" s="14"/>
      <c r="J67" s="14"/>
      <c r="K67" s="15" t="s">
        <v>59</v>
      </c>
    </row>
    <row r="68" spans="1:11" ht="36" customHeight="1" x14ac:dyDescent="0.2">
      <c r="A68" s="13" t="s">
        <v>453</v>
      </c>
      <c r="B68" s="14">
        <v>164</v>
      </c>
      <c r="C68" s="14">
        <v>22</v>
      </c>
      <c r="D68" s="14">
        <v>186</v>
      </c>
      <c r="E68" s="14">
        <v>0</v>
      </c>
      <c r="F68" s="14">
        <v>0</v>
      </c>
      <c r="G68" s="14">
        <v>0</v>
      </c>
      <c r="H68" s="14">
        <f t="shared" ref="H68:I71" si="11">SUM(B68,E68)</f>
        <v>164</v>
      </c>
      <c r="I68" s="14">
        <f t="shared" si="11"/>
        <v>22</v>
      </c>
      <c r="J68" s="14">
        <f>SUM(H68:I68)</f>
        <v>186</v>
      </c>
      <c r="K68" s="26" t="s">
        <v>141</v>
      </c>
    </row>
    <row r="69" spans="1:11" ht="21" customHeight="1" x14ac:dyDescent="0.2">
      <c r="A69" s="13" t="s">
        <v>140</v>
      </c>
      <c r="B69" s="14">
        <v>175</v>
      </c>
      <c r="C69" s="14">
        <v>52</v>
      </c>
      <c r="D69" s="14">
        <v>227</v>
      </c>
      <c r="E69" s="14">
        <v>0</v>
      </c>
      <c r="F69" s="14">
        <v>0</v>
      </c>
      <c r="G69" s="14">
        <v>0</v>
      </c>
      <c r="H69" s="14">
        <f t="shared" si="11"/>
        <v>175</v>
      </c>
      <c r="I69" s="14">
        <f t="shared" si="11"/>
        <v>52</v>
      </c>
      <c r="J69" s="14">
        <f>SUM(H69:I69)</f>
        <v>227</v>
      </c>
      <c r="K69" s="15" t="s">
        <v>37</v>
      </c>
    </row>
    <row r="70" spans="1:11" ht="21" customHeight="1" x14ac:dyDescent="0.2">
      <c r="A70" s="13" t="s">
        <v>705</v>
      </c>
      <c r="B70" s="14">
        <v>184</v>
      </c>
      <c r="C70" s="14">
        <v>159</v>
      </c>
      <c r="D70" s="14">
        <v>343</v>
      </c>
      <c r="E70" s="14">
        <v>0</v>
      </c>
      <c r="F70" s="14">
        <v>0</v>
      </c>
      <c r="G70" s="14">
        <v>0</v>
      </c>
      <c r="H70" s="14">
        <f>SUM(B70)</f>
        <v>184</v>
      </c>
      <c r="I70" s="14">
        <f t="shared" ref="I70:J70" si="12">SUM(C70)</f>
        <v>159</v>
      </c>
      <c r="J70" s="14">
        <f t="shared" si="12"/>
        <v>343</v>
      </c>
      <c r="K70" s="15" t="s">
        <v>136</v>
      </c>
    </row>
    <row r="71" spans="1:11" ht="17.25" customHeight="1" x14ac:dyDescent="0.2">
      <c r="A71" s="13" t="s">
        <v>131</v>
      </c>
      <c r="B71" s="14">
        <v>191</v>
      </c>
      <c r="C71" s="14">
        <v>21</v>
      </c>
      <c r="D71" s="14">
        <v>212</v>
      </c>
      <c r="E71" s="14">
        <v>0</v>
      </c>
      <c r="F71" s="14">
        <v>0</v>
      </c>
      <c r="G71" s="14">
        <v>0</v>
      </c>
      <c r="H71" s="14">
        <f t="shared" si="11"/>
        <v>191</v>
      </c>
      <c r="I71" s="14">
        <f t="shared" si="11"/>
        <v>21</v>
      </c>
      <c r="J71" s="14">
        <f>SUM(H71:I71)</f>
        <v>212</v>
      </c>
      <c r="K71" s="15" t="s">
        <v>49</v>
      </c>
    </row>
    <row r="72" spans="1:11" ht="17.25" customHeight="1" thickBot="1" x14ac:dyDescent="0.25">
      <c r="A72" s="13" t="s">
        <v>61</v>
      </c>
      <c r="B72" s="14">
        <f>SUM(B68:B71)</f>
        <v>714</v>
      </c>
      <c r="C72" s="14">
        <f t="shared" ref="C72:J72" si="13">SUM(C68:C71)</f>
        <v>254</v>
      </c>
      <c r="D72" s="14">
        <f t="shared" si="13"/>
        <v>968</v>
      </c>
      <c r="E72" s="14">
        <f t="shared" si="13"/>
        <v>0</v>
      </c>
      <c r="F72" s="14">
        <f t="shared" si="13"/>
        <v>0</v>
      </c>
      <c r="G72" s="14">
        <f t="shared" si="13"/>
        <v>0</v>
      </c>
      <c r="H72" s="14">
        <f t="shared" si="13"/>
        <v>714</v>
      </c>
      <c r="I72" s="14">
        <f t="shared" si="13"/>
        <v>254</v>
      </c>
      <c r="J72" s="14">
        <f t="shared" si="13"/>
        <v>968</v>
      </c>
      <c r="K72" s="15" t="s">
        <v>62</v>
      </c>
    </row>
    <row r="73" spans="1:11" ht="17.25" customHeight="1" thickBot="1" x14ac:dyDescent="0.25">
      <c r="A73" s="19" t="s">
        <v>151</v>
      </c>
      <c r="B73" s="20">
        <f>SUM(B72,B66)</f>
        <v>9655</v>
      </c>
      <c r="C73" s="20">
        <f t="shared" ref="C73:J73" si="14">SUM(C72,C66)</f>
        <v>9722</v>
      </c>
      <c r="D73" s="20">
        <f t="shared" si="14"/>
        <v>19377</v>
      </c>
      <c r="E73" s="20">
        <f t="shared" si="14"/>
        <v>0</v>
      </c>
      <c r="F73" s="20">
        <f t="shared" si="14"/>
        <v>0</v>
      </c>
      <c r="G73" s="20">
        <f t="shared" si="14"/>
        <v>0</v>
      </c>
      <c r="H73" s="20">
        <f t="shared" si="14"/>
        <v>9655</v>
      </c>
      <c r="I73" s="20">
        <f t="shared" si="14"/>
        <v>9722</v>
      </c>
      <c r="J73" s="20">
        <f t="shared" si="14"/>
        <v>19377</v>
      </c>
      <c r="K73" s="21" t="s">
        <v>63</v>
      </c>
    </row>
    <row r="74" spans="1:11" ht="15" thickTop="1" x14ac:dyDescent="0.2"/>
    <row r="76" spans="1:11" s="92" customFormat="1" x14ac:dyDescent="0.2"/>
    <row r="77" spans="1:11" s="92" customFormat="1" x14ac:dyDescent="0.2"/>
    <row r="78" spans="1:11" s="92" customFormat="1" x14ac:dyDescent="0.2"/>
    <row r="80" spans="1:11" ht="21.75" customHeight="1" x14ac:dyDescent="0.2">
      <c r="A80" s="118" t="s">
        <v>1646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</row>
    <row r="81" spans="1:11" ht="29.25" customHeight="1" x14ac:dyDescent="0.25">
      <c r="A81" s="114" t="s">
        <v>1647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ht="21" customHeight="1" thickBot="1" x14ac:dyDescent="0.3">
      <c r="A82" s="4" t="s">
        <v>1791</v>
      </c>
      <c r="K82" s="30" t="s">
        <v>746</v>
      </c>
    </row>
    <row r="83" spans="1:11" ht="13.5" customHeight="1" thickTop="1" x14ac:dyDescent="0.25">
      <c r="A83" s="111" t="s">
        <v>0</v>
      </c>
      <c r="B83" s="110" t="s">
        <v>1</v>
      </c>
      <c r="C83" s="110"/>
      <c r="D83" s="110"/>
      <c r="E83" s="110" t="s">
        <v>2</v>
      </c>
      <c r="F83" s="110"/>
      <c r="G83" s="110"/>
      <c r="H83" s="110" t="s">
        <v>3</v>
      </c>
      <c r="I83" s="110"/>
      <c r="J83" s="110"/>
      <c r="K83" s="111" t="s">
        <v>4</v>
      </c>
    </row>
    <row r="84" spans="1:11" ht="15.75" x14ac:dyDescent="0.25">
      <c r="A84" s="112"/>
      <c r="B84" s="109" t="s">
        <v>5</v>
      </c>
      <c r="C84" s="109"/>
      <c r="D84" s="109"/>
      <c r="E84" s="109" t="s">
        <v>6</v>
      </c>
      <c r="F84" s="109"/>
      <c r="G84" s="109"/>
      <c r="H84" s="109" t="s">
        <v>7</v>
      </c>
      <c r="I84" s="109"/>
      <c r="J84" s="109"/>
      <c r="K84" s="112"/>
    </row>
    <row r="85" spans="1:11" ht="15.75" x14ac:dyDescent="0.25">
      <c r="A85" s="112"/>
      <c r="B85" s="31" t="s">
        <v>8</v>
      </c>
      <c r="C85" s="31" t="s">
        <v>67</v>
      </c>
      <c r="D85" s="31" t="s">
        <v>10</v>
      </c>
      <c r="E85" s="31" t="s">
        <v>8</v>
      </c>
      <c r="F85" s="31" t="s">
        <v>67</v>
      </c>
      <c r="G85" s="31" t="s">
        <v>10</v>
      </c>
      <c r="H85" s="31" t="s">
        <v>8</v>
      </c>
      <c r="I85" s="31" t="s">
        <v>67</v>
      </c>
      <c r="J85" s="31" t="s">
        <v>10</v>
      </c>
      <c r="K85" s="112"/>
    </row>
    <row r="86" spans="1:11" ht="16.5" thickBot="1" x14ac:dyDescent="0.3">
      <c r="A86" s="113"/>
      <c r="B86" s="6" t="s">
        <v>11</v>
      </c>
      <c r="C86" s="6" t="s">
        <v>12</v>
      </c>
      <c r="D86" s="6" t="s">
        <v>7</v>
      </c>
      <c r="E86" s="6" t="s">
        <v>11</v>
      </c>
      <c r="F86" s="6" t="s">
        <v>12</v>
      </c>
      <c r="G86" s="6" t="s">
        <v>7</v>
      </c>
      <c r="H86" s="6" t="s">
        <v>11</v>
      </c>
      <c r="I86" s="6" t="s">
        <v>12</v>
      </c>
      <c r="J86" s="6" t="s">
        <v>7</v>
      </c>
      <c r="K86" s="113"/>
    </row>
    <row r="87" spans="1:11" ht="18" customHeight="1" x14ac:dyDescent="0.2">
      <c r="A87" s="13" t="s">
        <v>13</v>
      </c>
      <c r="B87" s="14"/>
      <c r="C87" s="14"/>
      <c r="D87" s="14"/>
      <c r="E87" s="14"/>
      <c r="F87" s="14"/>
      <c r="G87" s="14"/>
      <c r="H87" s="14"/>
      <c r="I87" s="14"/>
      <c r="J87" s="14"/>
      <c r="K87" s="15" t="s">
        <v>14</v>
      </c>
    </row>
    <row r="88" spans="1:11" ht="18" customHeight="1" x14ac:dyDescent="0.2">
      <c r="A88" s="13" t="s">
        <v>15</v>
      </c>
      <c r="B88" s="14">
        <v>71</v>
      </c>
      <c r="C88" s="14">
        <v>32</v>
      </c>
      <c r="D88" s="14">
        <f>SUM(B88:C88)</f>
        <v>103</v>
      </c>
      <c r="E88" s="14">
        <v>0</v>
      </c>
      <c r="F88" s="14">
        <v>0</v>
      </c>
      <c r="G88" s="14">
        <f>SUM(E88:F88)</f>
        <v>0</v>
      </c>
      <c r="H88" s="14">
        <f>SUM(E88,B88)</f>
        <v>71</v>
      </c>
      <c r="I88" s="14">
        <f t="shared" ref="I88:J88" si="15">SUM(F88,C88)</f>
        <v>32</v>
      </c>
      <c r="J88" s="14">
        <f t="shared" si="15"/>
        <v>103</v>
      </c>
      <c r="K88" s="15" t="s">
        <v>16</v>
      </c>
    </row>
    <row r="89" spans="1:11" ht="18" customHeight="1" x14ac:dyDescent="0.2">
      <c r="A89" s="13" t="s">
        <v>18</v>
      </c>
      <c r="B89" s="14">
        <v>38</v>
      </c>
      <c r="C89" s="14">
        <v>26</v>
      </c>
      <c r="D89" s="14">
        <f t="shared" ref="D89:D114" si="16">SUM(B89:C89)</f>
        <v>64</v>
      </c>
      <c r="E89" s="14">
        <v>0</v>
      </c>
      <c r="F89" s="14">
        <v>0</v>
      </c>
      <c r="G89" s="14">
        <f t="shared" ref="G89:G114" si="17">SUM(E89:F89)</f>
        <v>0</v>
      </c>
      <c r="H89" s="14">
        <f t="shared" ref="H89:H111" si="18">SUM(E89,B89)</f>
        <v>38</v>
      </c>
      <c r="I89" s="14">
        <f t="shared" ref="I89:I112" si="19">SUM(F89,C89)</f>
        <v>26</v>
      </c>
      <c r="J89" s="14">
        <f t="shared" ref="J89:J112" si="20">SUM(G89,D89)</f>
        <v>64</v>
      </c>
      <c r="K89" s="15" t="s">
        <v>19</v>
      </c>
    </row>
    <row r="90" spans="1:11" ht="18" customHeight="1" x14ac:dyDescent="0.2">
      <c r="A90" s="13" t="s">
        <v>714</v>
      </c>
      <c r="B90" s="14">
        <v>28</v>
      </c>
      <c r="C90" s="14">
        <v>7</v>
      </c>
      <c r="D90" s="14">
        <f t="shared" si="16"/>
        <v>35</v>
      </c>
      <c r="E90" s="14">
        <v>0</v>
      </c>
      <c r="F90" s="14">
        <v>0</v>
      </c>
      <c r="G90" s="14">
        <f t="shared" si="17"/>
        <v>0</v>
      </c>
      <c r="H90" s="14">
        <f t="shared" si="18"/>
        <v>28</v>
      </c>
      <c r="I90" s="14">
        <f t="shared" si="19"/>
        <v>7</v>
      </c>
      <c r="J90" s="14">
        <f t="shared" si="20"/>
        <v>35</v>
      </c>
      <c r="K90" s="15" t="s">
        <v>21</v>
      </c>
    </row>
    <row r="91" spans="1:11" ht="18" customHeight="1" x14ac:dyDescent="0.2">
      <c r="A91" s="13" t="s">
        <v>24</v>
      </c>
      <c r="B91" s="14">
        <v>149</v>
      </c>
      <c r="C91" s="14">
        <v>14</v>
      </c>
      <c r="D91" s="14">
        <f t="shared" si="16"/>
        <v>163</v>
      </c>
      <c r="E91" s="14">
        <v>0</v>
      </c>
      <c r="F91" s="14">
        <v>0</v>
      </c>
      <c r="G91" s="14">
        <f t="shared" si="17"/>
        <v>0</v>
      </c>
      <c r="H91" s="14">
        <f t="shared" si="18"/>
        <v>149</v>
      </c>
      <c r="I91" s="14">
        <f t="shared" si="19"/>
        <v>14</v>
      </c>
      <c r="J91" s="14">
        <f t="shared" si="20"/>
        <v>163</v>
      </c>
      <c r="K91" s="15" t="s">
        <v>25</v>
      </c>
    </row>
    <row r="92" spans="1:11" ht="18" customHeight="1" x14ac:dyDescent="0.2">
      <c r="A92" s="13" t="s">
        <v>28</v>
      </c>
      <c r="B92" s="14">
        <v>152</v>
      </c>
      <c r="C92" s="14">
        <v>13</v>
      </c>
      <c r="D92" s="14">
        <f t="shared" si="16"/>
        <v>165</v>
      </c>
      <c r="E92" s="14">
        <v>1</v>
      </c>
      <c r="F92" s="14">
        <v>0</v>
      </c>
      <c r="G92" s="14">
        <f t="shared" si="17"/>
        <v>1</v>
      </c>
      <c r="H92" s="14">
        <f t="shared" si="18"/>
        <v>153</v>
      </c>
      <c r="I92" s="14">
        <f t="shared" si="19"/>
        <v>13</v>
      </c>
      <c r="J92" s="14">
        <f t="shared" si="20"/>
        <v>166</v>
      </c>
      <c r="K92" s="15" t="s">
        <v>29</v>
      </c>
    </row>
    <row r="93" spans="1:11" ht="18" customHeight="1" x14ac:dyDescent="0.2">
      <c r="A93" s="13" t="s">
        <v>32</v>
      </c>
      <c r="B93" s="14">
        <v>98</v>
      </c>
      <c r="C93" s="14">
        <v>31</v>
      </c>
      <c r="D93" s="14">
        <f t="shared" si="16"/>
        <v>129</v>
      </c>
      <c r="E93" s="14">
        <v>0</v>
      </c>
      <c r="F93" s="14">
        <v>0</v>
      </c>
      <c r="G93" s="14">
        <f t="shared" si="17"/>
        <v>0</v>
      </c>
      <c r="H93" s="14">
        <f t="shared" si="18"/>
        <v>98</v>
      </c>
      <c r="I93" s="14">
        <f t="shared" si="19"/>
        <v>31</v>
      </c>
      <c r="J93" s="14">
        <f t="shared" si="20"/>
        <v>129</v>
      </c>
      <c r="K93" s="15" t="s">
        <v>586</v>
      </c>
    </row>
    <row r="94" spans="1:11" ht="18" customHeight="1" x14ac:dyDescent="0.2">
      <c r="A94" s="13" t="s">
        <v>701</v>
      </c>
      <c r="B94" s="14">
        <v>2</v>
      </c>
      <c r="C94" s="14">
        <v>0</v>
      </c>
      <c r="D94" s="14">
        <f t="shared" si="16"/>
        <v>2</v>
      </c>
      <c r="E94" s="14">
        <v>0</v>
      </c>
      <c r="F94" s="14">
        <v>0</v>
      </c>
      <c r="G94" s="14">
        <f t="shared" si="17"/>
        <v>0</v>
      </c>
      <c r="H94" s="14">
        <f t="shared" si="18"/>
        <v>2</v>
      </c>
      <c r="I94" s="14">
        <f t="shared" si="19"/>
        <v>0</v>
      </c>
      <c r="J94" s="14">
        <f t="shared" si="20"/>
        <v>2</v>
      </c>
      <c r="K94" s="15" t="s">
        <v>702</v>
      </c>
    </row>
    <row r="95" spans="1:11" ht="30" customHeight="1" x14ac:dyDescent="0.2">
      <c r="A95" s="13" t="s">
        <v>453</v>
      </c>
      <c r="B95" s="14">
        <v>33</v>
      </c>
      <c r="C95" s="14">
        <v>13</v>
      </c>
      <c r="D95" s="14">
        <f t="shared" si="16"/>
        <v>46</v>
      </c>
      <c r="E95" s="14">
        <v>1</v>
      </c>
      <c r="F95" s="14">
        <v>0</v>
      </c>
      <c r="G95" s="14">
        <f t="shared" si="17"/>
        <v>1</v>
      </c>
      <c r="H95" s="14">
        <f t="shared" si="18"/>
        <v>34</v>
      </c>
      <c r="I95" s="14">
        <f t="shared" si="19"/>
        <v>13</v>
      </c>
      <c r="J95" s="14">
        <f t="shared" si="20"/>
        <v>47</v>
      </c>
      <c r="K95" s="26" t="s">
        <v>141</v>
      </c>
    </row>
    <row r="96" spans="1:11" ht="18" customHeight="1" x14ac:dyDescent="0.2">
      <c r="A96" s="13" t="s">
        <v>140</v>
      </c>
      <c r="B96" s="14">
        <v>52</v>
      </c>
      <c r="C96" s="14">
        <v>3</v>
      </c>
      <c r="D96" s="14">
        <f t="shared" si="16"/>
        <v>55</v>
      </c>
      <c r="E96" s="14">
        <v>0</v>
      </c>
      <c r="F96" s="14">
        <v>0</v>
      </c>
      <c r="G96" s="14">
        <f t="shared" si="17"/>
        <v>0</v>
      </c>
      <c r="H96" s="14">
        <f t="shared" si="18"/>
        <v>52</v>
      </c>
      <c r="I96" s="14">
        <f t="shared" si="19"/>
        <v>3</v>
      </c>
      <c r="J96" s="14">
        <f t="shared" si="20"/>
        <v>55</v>
      </c>
      <c r="K96" s="15" t="s">
        <v>37</v>
      </c>
    </row>
    <row r="97" spans="1:11" ht="18" customHeight="1" x14ac:dyDescent="0.2">
      <c r="A97" s="13" t="s">
        <v>703</v>
      </c>
      <c r="B97" s="14">
        <v>162</v>
      </c>
      <c r="C97" s="14">
        <v>7</v>
      </c>
      <c r="D97" s="14">
        <f t="shared" si="16"/>
        <v>169</v>
      </c>
      <c r="E97" s="14">
        <v>0</v>
      </c>
      <c r="F97" s="14">
        <v>0</v>
      </c>
      <c r="G97" s="14">
        <f t="shared" si="17"/>
        <v>0</v>
      </c>
      <c r="H97" s="14">
        <f t="shared" si="18"/>
        <v>162</v>
      </c>
      <c r="I97" s="14">
        <f t="shared" si="19"/>
        <v>7</v>
      </c>
      <c r="J97" s="14">
        <f t="shared" si="20"/>
        <v>169</v>
      </c>
      <c r="K97" s="15" t="s">
        <v>704</v>
      </c>
    </row>
    <row r="98" spans="1:11" ht="18" customHeight="1" x14ac:dyDescent="0.2">
      <c r="A98" s="13" t="s">
        <v>705</v>
      </c>
      <c r="B98" s="14">
        <v>87</v>
      </c>
      <c r="C98" s="14">
        <v>14</v>
      </c>
      <c r="D98" s="14">
        <f t="shared" si="16"/>
        <v>101</v>
      </c>
      <c r="E98" s="14">
        <v>0</v>
      </c>
      <c r="F98" s="14">
        <v>0</v>
      </c>
      <c r="G98" s="14">
        <f t="shared" si="17"/>
        <v>0</v>
      </c>
      <c r="H98" s="14">
        <f t="shared" si="18"/>
        <v>87</v>
      </c>
      <c r="I98" s="14">
        <f t="shared" si="19"/>
        <v>14</v>
      </c>
      <c r="J98" s="14">
        <f t="shared" si="20"/>
        <v>101</v>
      </c>
      <c r="K98" s="15" t="s">
        <v>136</v>
      </c>
    </row>
    <row r="99" spans="1:11" ht="18" customHeight="1" x14ac:dyDescent="0.2">
      <c r="A99" s="13" t="s">
        <v>706</v>
      </c>
      <c r="B99" s="14">
        <v>30</v>
      </c>
      <c r="C99" s="14">
        <v>2</v>
      </c>
      <c r="D99" s="14">
        <f t="shared" si="16"/>
        <v>32</v>
      </c>
      <c r="E99" s="14">
        <v>1</v>
      </c>
      <c r="F99" s="14">
        <v>0</v>
      </c>
      <c r="G99" s="14">
        <f t="shared" si="17"/>
        <v>1</v>
      </c>
      <c r="H99" s="14">
        <f t="shared" si="18"/>
        <v>31</v>
      </c>
      <c r="I99" s="14">
        <f t="shared" si="19"/>
        <v>2</v>
      </c>
      <c r="J99" s="14">
        <f t="shared" si="20"/>
        <v>33</v>
      </c>
      <c r="K99" s="15" t="s">
        <v>707</v>
      </c>
    </row>
    <row r="100" spans="1:11" ht="18" customHeight="1" x14ac:dyDescent="0.2">
      <c r="A100" s="13" t="s">
        <v>41</v>
      </c>
      <c r="B100" s="14">
        <v>70</v>
      </c>
      <c r="C100" s="14">
        <v>57</v>
      </c>
      <c r="D100" s="14">
        <f t="shared" si="16"/>
        <v>127</v>
      </c>
      <c r="E100" s="14">
        <v>0</v>
      </c>
      <c r="F100" s="14">
        <v>0</v>
      </c>
      <c r="G100" s="14">
        <f t="shared" si="17"/>
        <v>0</v>
      </c>
      <c r="H100" s="14">
        <f t="shared" si="18"/>
        <v>70</v>
      </c>
      <c r="I100" s="14">
        <f t="shared" si="19"/>
        <v>57</v>
      </c>
      <c r="J100" s="14">
        <f t="shared" si="20"/>
        <v>127</v>
      </c>
      <c r="K100" s="15" t="s">
        <v>132</v>
      </c>
    </row>
    <row r="101" spans="1:11" ht="18" customHeight="1" x14ac:dyDescent="0.2">
      <c r="A101" s="13" t="s">
        <v>708</v>
      </c>
      <c r="B101" s="14">
        <v>21</v>
      </c>
      <c r="C101" s="14">
        <v>1</v>
      </c>
      <c r="D101" s="14">
        <f t="shared" si="16"/>
        <v>22</v>
      </c>
      <c r="E101" s="14">
        <v>0</v>
      </c>
      <c r="F101" s="14">
        <v>0</v>
      </c>
      <c r="G101" s="14">
        <f t="shared" si="17"/>
        <v>0</v>
      </c>
      <c r="H101" s="14">
        <f t="shared" si="18"/>
        <v>21</v>
      </c>
      <c r="I101" s="14">
        <f t="shared" si="19"/>
        <v>1</v>
      </c>
      <c r="J101" s="14">
        <f t="shared" si="20"/>
        <v>22</v>
      </c>
      <c r="K101" s="15" t="s">
        <v>709</v>
      </c>
    </row>
    <row r="102" spans="1:11" ht="18" customHeight="1" x14ac:dyDescent="0.2">
      <c r="A102" s="13" t="s">
        <v>684</v>
      </c>
      <c r="B102" s="14">
        <v>34</v>
      </c>
      <c r="C102" s="14">
        <v>1</v>
      </c>
      <c r="D102" s="14">
        <f t="shared" si="16"/>
        <v>35</v>
      </c>
      <c r="E102" s="14">
        <v>0</v>
      </c>
      <c r="F102" s="14">
        <v>0</v>
      </c>
      <c r="G102" s="14">
        <f t="shared" si="17"/>
        <v>0</v>
      </c>
      <c r="H102" s="14">
        <f t="shared" si="18"/>
        <v>34</v>
      </c>
      <c r="I102" s="14">
        <f t="shared" si="19"/>
        <v>1</v>
      </c>
      <c r="J102" s="14">
        <f t="shared" si="20"/>
        <v>35</v>
      </c>
      <c r="K102" s="15" t="s">
        <v>590</v>
      </c>
    </row>
    <row r="103" spans="1:11" ht="18" customHeight="1" x14ac:dyDescent="0.2">
      <c r="A103" s="13" t="s">
        <v>43</v>
      </c>
      <c r="B103" s="14">
        <v>122</v>
      </c>
      <c r="C103" s="14">
        <v>18</v>
      </c>
      <c r="D103" s="14">
        <f t="shared" si="16"/>
        <v>140</v>
      </c>
      <c r="E103" s="14">
        <v>0</v>
      </c>
      <c r="F103" s="14">
        <v>0</v>
      </c>
      <c r="G103" s="14">
        <f t="shared" si="17"/>
        <v>0</v>
      </c>
      <c r="H103" s="14">
        <f t="shared" si="18"/>
        <v>122</v>
      </c>
      <c r="I103" s="14">
        <f t="shared" si="19"/>
        <v>18</v>
      </c>
      <c r="J103" s="14">
        <f t="shared" si="20"/>
        <v>140</v>
      </c>
      <c r="K103" s="15" t="s">
        <v>152</v>
      </c>
    </row>
    <row r="104" spans="1:11" ht="18" customHeight="1" x14ac:dyDescent="0.2">
      <c r="A104" s="13" t="s">
        <v>131</v>
      </c>
      <c r="B104" s="14">
        <v>56</v>
      </c>
      <c r="C104" s="14">
        <v>3</v>
      </c>
      <c r="D104" s="14">
        <f t="shared" si="16"/>
        <v>59</v>
      </c>
      <c r="E104" s="14">
        <v>0</v>
      </c>
      <c r="F104" s="14">
        <v>0</v>
      </c>
      <c r="G104" s="14">
        <f t="shared" si="17"/>
        <v>0</v>
      </c>
      <c r="H104" s="14">
        <f t="shared" si="18"/>
        <v>56</v>
      </c>
      <c r="I104" s="14">
        <f t="shared" si="19"/>
        <v>3</v>
      </c>
      <c r="J104" s="14">
        <f t="shared" si="20"/>
        <v>59</v>
      </c>
      <c r="K104" s="15" t="s">
        <v>49</v>
      </c>
    </row>
    <row r="105" spans="1:11" ht="18" customHeight="1" x14ac:dyDescent="0.2">
      <c r="A105" s="13" t="s">
        <v>54</v>
      </c>
      <c r="B105" s="14">
        <v>84</v>
      </c>
      <c r="C105" s="14">
        <v>3</v>
      </c>
      <c r="D105" s="14">
        <f t="shared" si="16"/>
        <v>87</v>
      </c>
      <c r="E105" s="14">
        <v>0</v>
      </c>
      <c r="F105" s="14">
        <v>0</v>
      </c>
      <c r="G105" s="14">
        <f t="shared" si="17"/>
        <v>0</v>
      </c>
      <c r="H105" s="14">
        <f t="shared" si="18"/>
        <v>84</v>
      </c>
      <c r="I105" s="14">
        <f t="shared" si="19"/>
        <v>3</v>
      </c>
      <c r="J105" s="14">
        <f t="shared" si="20"/>
        <v>87</v>
      </c>
      <c r="K105" s="15" t="s">
        <v>540</v>
      </c>
    </row>
    <row r="106" spans="1:11" ht="18" customHeight="1" x14ac:dyDescent="0.2">
      <c r="A106" s="13" t="s">
        <v>94</v>
      </c>
      <c r="B106" s="14">
        <v>36</v>
      </c>
      <c r="C106" s="14">
        <v>5</v>
      </c>
      <c r="D106" s="14">
        <f t="shared" si="16"/>
        <v>41</v>
      </c>
      <c r="E106" s="14">
        <v>0</v>
      </c>
      <c r="F106" s="14">
        <v>0</v>
      </c>
      <c r="G106" s="14">
        <f t="shared" si="17"/>
        <v>0</v>
      </c>
      <c r="H106" s="14">
        <f t="shared" si="18"/>
        <v>36</v>
      </c>
      <c r="I106" s="14">
        <f t="shared" si="19"/>
        <v>5</v>
      </c>
      <c r="J106" s="14">
        <f t="shared" si="20"/>
        <v>41</v>
      </c>
      <c r="K106" s="15" t="s">
        <v>95</v>
      </c>
    </row>
    <row r="107" spans="1:11" ht="18" customHeight="1" x14ac:dyDescent="0.2">
      <c r="A107" s="13" t="s">
        <v>715</v>
      </c>
      <c r="B107" s="14">
        <v>14</v>
      </c>
      <c r="C107" s="14">
        <v>0</v>
      </c>
      <c r="D107" s="14">
        <f t="shared" si="16"/>
        <v>14</v>
      </c>
      <c r="E107" s="14">
        <v>0</v>
      </c>
      <c r="F107" s="14">
        <v>0</v>
      </c>
      <c r="G107" s="14">
        <f t="shared" si="17"/>
        <v>0</v>
      </c>
      <c r="H107" s="14">
        <f t="shared" si="18"/>
        <v>14</v>
      </c>
      <c r="I107" s="14">
        <f t="shared" si="19"/>
        <v>0</v>
      </c>
      <c r="J107" s="14">
        <f t="shared" si="20"/>
        <v>14</v>
      </c>
      <c r="K107" s="15" t="s">
        <v>716</v>
      </c>
    </row>
    <row r="108" spans="1:11" ht="18" customHeight="1" x14ac:dyDescent="0.2">
      <c r="A108" s="13" t="s">
        <v>717</v>
      </c>
      <c r="B108" s="14">
        <v>6</v>
      </c>
      <c r="C108" s="14">
        <v>0</v>
      </c>
      <c r="D108" s="14">
        <f t="shared" si="16"/>
        <v>6</v>
      </c>
      <c r="E108" s="14">
        <v>0</v>
      </c>
      <c r="F108" s="14">
        <v>0</v>
      </c>
      <c r="G108" s="14">
        <f t="shared" si="17"/>
        <v>0</v>
      </c>
      <c r="H108" s="14">
        <f t="shared" si="18"/>
        <v>6</v>
      </c>
      <c r="I108" s="14">
        <f t="shared" si="19"/>
        <v>0</v>
      </c>
      <c r="J108" s="14">
        <f t="shared" si="20"/>
        <v>6</v>
      </c>
      <c r="K108" s="15" t="s">
        <v>718</v>
      </c>
    </row>
    <row r="109" spans="1:11" ht="18" customHeight="1" x14ac:dyDescent="0.2">
      <c r="A109" s="13" t="s">
        <v>719</v>
      </c>
      <c r="B109" s="14">
        <v>9</v>
      </c>
      <c r="C109" s="14">
        <v>0</v>
      </c>
      <c r="D109" s="14">
        <f t="shared" si="16"/>
        <v>9</v>
      </c>
      <c r="E109" s="14">
        <v>0</v>
      </c>
      <c r="F109" s="14">
        <v>0</v>
      </c>
      <c r="G109" s="14">
        <f t="shared" si="17"/>
        <v>0</v>
      </c>
      <c r="H109" s="14">
        <f t="shared" si="18"/>
        <v>9</v>
      </c>
      <c r="I109" s="14">
        <f t="shared" si="19"/>
        <v>0</v>
      </c>
      <c r="J109" s="14">
        <f t="shared" si="20"/>
        <v>9</v>
      </c>
      <c r="K109" s="15" t="s">
        <v>720</v>
      </c>
    </row>
    <row r="110" spans="1:11" ht="18" customHeight="1" x14ac:dyDescent="0.2">
      <c r="A110" s="13" t="s">
        <v>721</v>
      </c>
      <c r="B110" s="14">
        <v>4</v>
      </c>
      <c r="C110" s="14">
        <v>1</v>
      </c>
      <c r="D110" s="14">
        <f t="shared" si="16"/>
        <v>5</v>
      </c>
      <c r="E110" s="14">
        <v>0</v>
      </c>
      <c r="F110" s="14">
        <v>0</v>
      </c>
      <c r="G110" s="14">
        <f t="shared" si="17"/>
        <v>0</v>
      </c>
      <c r="H110" s="14">
        <f t="shared" si="18"/>
        <v>4</v>
      </c>
      <c r="I110" s="14">
        <f t="shared" si="19"/>
        <v>1</v>
      </c>
      <c r="J110" s="14">
        <f t="shared" si="20"/>
        <v>5</v>
      </c>
      <c r="K110" s="15" t="s">
        <v>722</v>
      </c>
    </row>
    <row r="111" spans="1:11" ht="18" customHeight="1" x14ac:dyDescent="0.2">
      <c r="A111" s="13" t="s">
        <v>723</v>
      </c>
      <c r="B111" s="14">
        <v>12</v>
      </c>
      <c r="C111" s="14">
        <v>0</v>
      </c>
      <c r="D111" s="14">
        <f t="shared" si="16"/>
        <v>12</v>
      </c>
      <c r="E111" s="14">
        <v>0</v>
      </c>
      <c r="F111" s="14">
        <v>0</v>
      </c>
      <c r="G111" s="14">
        <f t="shared" si="17"/>
        <v>0</v>
      </c>
      <c r="H111" s="14">
        <f t="shared" si="18"/>
        <v>12</v>
      </c>
      <c r="I111" s="14">
        <f t="shared" si="19"/>
        <v>0</v>
      </c>
      <c r="J111" s="14">
        <f t="shared" si="20"/>
        <v>12</v>
      </c>
      <c r="K111" s="15" t="s">
        <v>724</v>
      </c>
    </row>
    <row r="112" spans="1:11" ht="17.25" customHeight="1" x14ac:dyDescent="0.2">
      <c r="A112" s="13" t="s">
        <v>90</v>
      </c>
      <c r="B112" s="14">
        <v>6</v>
      </c>
      <c r="C112" s="14">
        <v>1</v>
      </c>
      <c r="D112" s="14">
        <f t="shared" si="16"/>
        <v>7</v>
      </c>
      <c r="E112" s="14">
        <v>0</v>
      </c>
      <c r="F112" s="14">
        <v>0</v>
      </c>
      <c r="G112" s="14">
        <f t="shared" si="17"/>
        <v>0</v>
      </c>
      <c r="H112" s="14">
        <f>SUM(E112,B112)</f>
        <v>6</v>
      </c>
      <c r="I112" s="14">
        <f t="shared" si="19"/>
        <v>1</v>
      </c>
      <c r="J112" s="14">
        <f t="shared" si="20"/>
        <v>7</v>
      </c>
      <c r="K112" s="15" t="s">
        <v>91</v>
      </c>
    </row>
    <row r="113" spans="1:11" ht="18" customHeight="1" x14ac:dyDescent="0.2">
      <c r="A113" s="13" t="s">
        <v>1456</v>
      </c>
      <c r="B113" s="14">
        <v>6</v>
      </c>
      <c r="C113" s="14">
        <v>1</v>
      </c>
      <c r="D113" s="14">
        <f t="shared" si="16"/>
        <v>7</v>
      </c>
      <c r="E113" s="14">
        <v>0</v>
      </c>
      <c r="F113" s="14">
        <v>0</v>
      </c>
      <c r="G113" s="14">
        <f t="shared" si="17"/>
        <v>0</v>
      </c>
      <c r="H113" s="14">
        <f t="shared" ref="H113:H114" si="21">SUM(E113,B113)</f>
        <v>6</v>
      </c>
      <c r="I113" s="14">
        <f t="shared" ref="I113:I114" si="22">SUM(F113,C113)</f>
        <v>1</v>
      </c>
      <c r="J113" s="14">
        <f t="shared" ref="J113:J114" si="23">SUM(G113,D113)</f>
        <v>7</v>
      </c>
      <c r="K113" s="26" t="s">
        <v>1521</v>
      </c>
    </row>
    <row r="114" spans="1:11" ht="18" customHeight="1" thickBot="1" x14ac:dyDescent="0.25">
      <c r="A114" s="13" t="s">
        <v>1457</v>
      </c>
      <c r="B114" s="14">
        <v>2</v>
      </c>
      <c r="C114" s="14">
        <v>0</v>
      </c>
      <c r="D114" s="14">
        <f t="shared" si="16"/>
        <v>2</v>
      </c>
      <c r="E114" s="14">
        <v>0</v>
      </c>
      <c r="F114" s="14">
        <v>0</v>
      </c>
      <c r="G114" s="14">
        <f t="shared" si="17"/>
        <v>0</v>
      </c>
      <c r="H114" s="14">
        <f t="shared" si="21"/>
        <v>2</v>
      </c>
      <c r="I114" s="14">
        <f t="shared" si="22"/>
        <v>0</v>
      </c>
      <c r="J114" s="14">
        <f t="shared" si="23"/>
        <v>2</v>
      </c>
      <c r="K114" s="15" t="s">
        <v>1648</v>
      </c>
    </row>
    <row r="115" spans="1:11" ht="21" customHeight="1" thickBot="1" x14ac:dyDescent="0.25">
      <c r="A115" s="19" t="s">
        <v>151</v>
      </c>
      <c r="B115" s="20">
        <f>SUM(B88:B114)</f>
        <v>1384</v>
      </c>
      <c r="C115" s="20">
        <f t="shared" ref="C115:J115" si="24">SUM(C88:C114)</f>
        <v>253</v>
      </c>
      <c r="D115" s="20">
        <f t="shared" si="24"/>
        <v>1637</v>
      </c>
      <c r="E115" s="20">
        <f t="shared" si="24"/>
        <v>3</v>
      </c>
      <c r="F115" s="20">
        <f t="shared" si="24"/>
        <v>0</v>
      </c>
      <c r="G115" s="20">
        <f t="shared" si="24"/>
        <v>3</v>
      </c>
      <c r="H115" s="20">
        <f t="shared" si="24"/>
        <v>1387</v>
      </c>
      <c r="I115" s="20">
        <f t="shared" si="24"/>
        <v>253</v>
      </c>
      <c r="J115" s="20">
        <f t="shared" si="24"/>
        <v>1640</v>
      </c>
      <c r="K115" s="21" t="s">
        <v>63</v>
      </c>
    </row>
    <row r="116" spans="1:11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0:K40"/>
    <mergeCell ref="A41:K41"/>
    <mergeCell ref="A43:A46"/>
    <mergeCell ref="B43:D43"/>
    <mergeCell ref="E43:G43"/>
    <mergeCell ref="H43:J43"/>
    <mergeCell ref="K43:K46"/>
    <mergeCell ref="B44:D44"/>
    <mergeCell ref="E44:G44"/>
    <mergeCell ref="E84:G84"/>
    <mergeCell ref="H84:J84"/>
    <mergeCell ref="H44:J44"/>
    <mergeCell ref="A80:K80"/>
    <mergeCell ref="A81:K81"/>
    <mergeCell ref="A83:A86"/>
    <mergeCell ref="B83:D83"/>
    <mergeCell ref="E83:G83"/>
    <mergeCell ref="H83:J83"/>
    <mergeCell ref="K83:K86"/>
    <mergeCell ref="B84:D84"/>
  </mergeCells>
  <printOptions horizontalCentered="1"/>
  <pageMargins left="0.39370078740157483" right="0.39370078740157483" top="0.78740157480314965" bottom="0.39370078740157483" header="0.98425196850393704" footer="0.39370078740157483"/>
  <pageSetup paperSize="9"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35"/>
  <sheetViews>
    <sheetView rightToLeft="1" view="pageBreakPreview" zoomScale="75" zoomScaleSheetLayoutView="75" workbookViewId="0">
      <selection activeCell="A83" sqref="A83:A86"/>
    </sheetView>
  </sheetViews>
  <sheetFormatPr defaultRowHeight="14.25" x14ac:dyDescent="0.2"/>
  <cols>
    <col min="1" max="1" width="26.375" customWidth="1"/>
    <col min="2" max="13" width="7.5" customWidth="1"/>
    <col min="14" max="14" width="34" customWidth="1"/>
  </cols>
  <sheetData>
    <row r="1" spans="1:14" ht="21" customHeight="1" x14ac:dyDescent="0.2">
      <c r="A1" s="118" t="s">
        <v>725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7.5" customHeight="1" x14ac:dyDescent="0.25">
      <c r="A2" s="114" t="s">
        <v>1649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6.5" thickBot="1" x14ac:dyDescent="0.3">
      <c r="A3" s="4" t="s">
        <v>1792</v>
      </c>
      <c r="N3" s="30" t="s">
        <v>750</v>
      </c>
    </row>
    <row r="4" spans="1:14" ht="16.5" thickTop="1" x14ac:dyDescent="0.25">
      <c r="A4" s="111" t="s">
        <v>0</v>
      </c>
      <c r="B4" s="110" t="s">
        <v>96</v>
      </c>
      <c r="C4" s="110"/>
      <c r="D4" s="110"/>
      <c r="E4" s="110" t="s">
        <v>727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5.75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31" t="s">
        <v>8</v>
      </c>
      <c r="L6" s="31" t="s">
        <v>67</v>
      </c>
      <c r="M6" s="31" t="s">
        <v>10</v>
      </c>
      <c r="N6" s="112"/>
    </row>
    <row r="7" spans="1:14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7.4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20.25" customHeight="1" x14ac:dyDescent="0.2">
      <c r="A9" s="13" t="s">
        <v>15</v>
      </c>
      <c r="B9" s="14">
        <v>13</v>
      </c>
      <c r="C9" s="14">
        <v>18</v>
      </c>
      <c r="D9" s="14">
        <v>31</v>
      </c>
      <c r="E9" s="14">
        <v>0</v>
      </c>
      <c r="F9" s="14">
        <v>1</v>
      </c>
      <c r="G9" s="14">
        <v>1</v>
      </c>
      <c r="H9" s="14">
        <v>0</v>
      </c>
      <c r="I9" s="14">
        <v>0</v>
      </c>
      <c r="J9" s="14">
        <v>0</v>
      </c>
      <c r="K9" s="14">
        <f>SUM(B9,E9,H9)</f>
        <v>13</v>
      </c>
      <c r="L9" s="14">
        <f t="shared" ref="L9:M24" si="0">SUM(C9,F9,I9)</f>
        <v>19</v>
      </c>
      <c r="M9" s="14">
        <f t="shared" si="0"/>
        <v>32</v>
      </c>
      <c r="N9" s="15" t="s">
        <v>16</v>
      </c>
    </row>
    <row r="10" spans="1:14" ht="20.25" customHeight="1" x14ac:dyDescent="0.2">
      <c r="A10" s="13" t="s">
        <v>18</v>
      </c>
      <c r="B10" s="14">
        <v>2</v>
      </c>
      <c r="C10" s="14">
        <v>0</v>
      </c>
      <c r="D10" s="14">
        <v>2</v>
      </c>
      <c r="E10" s="14">
        <v>3</v>
      </c>
      <c r="F10" s="14">
        <v>0</v>
      </c>
      <c r="G10" s="14">
        <v>3</v>
      </c>
      <c r="H10" s="14">
        <v>0</v>
      </c>
      <c r="I10" s="14">
        <v>0</v>
      </c>
      <c r="J10" s="14">
        <v>0</v>
      </c>
      <c r="K10" s="14">
        <f t="shared" ref="K10:M26" si="1">SUM(B10,E10,H10)</f>
        <v>5</v>
      </c>
      <c r="L10" s="14">
        <f t="shared" si="0"/>
        <v>0</v>
      </c>
      <c r="M10" s="14">
        <f t="shared" si="0"/>
        <v>5</v>
      </c>
      <c r="N10" s="15" t="s">
        <v>19</v>
      </c>
    </row>
    <row r="11" spans="1:14" ht="20.25" customHeight="1" x14ac:dyDescent="0.2">
      <c r="A11" s="13" t="s">
        <v>490</v>
      </c>
      <c r="B11" s="14">
        <v>6</v>
      </c>
      <c r="C11" s="14">
        <v>18</v>
      </c>
      <c r="D11" s="14">
        <v>24</v>
      </c>
      <c r="E11" s="14">
        <v>4</v>
      </c>
      <c r="F11" s="14">
        <v>4</v>
      </c>
      <c r="G11" s="14">
        <v>8</v>
      </c>
      <c r="H11" s="14">
        <v>0</v>
      </c>
      <c r="I11" s="14">
        <v>0</v>
      </c>
      <c r="J11" s="14">
        <v>0</v>
      </c>
      <c r="K11" s="14">
        <f t="shared" si="1"/>
        <v>10</v>
      </c>
      <c r="L11" s="14">
        <f t="shared" si="0"/>
        <v>22</v>
      </c>
      <c r="M11" s="14">
        <f t="shared" si="0"/>
        <v>32</v>
      </c>
      <c r="N11" s="15" t="s">
        <v>21</v>
      </c>
    </row>
    <row r="12" spans="1:14" ht="20.25" customHeight="1" x14ac:dyDescent="0.2">
      <c r="A12" s="13" t="s">
        <v>24</v>
      </c>
      <c r="B12" s="14">
        <v>187</v>
      </c>
      <c r="C12" s="14">
        <v>158</v>
      </c>
      <c r="D12" s="14">
        <v>345</v>
      </c>
      <c r="E12" s="14">
        <v>39</v>
      </c>
      <c r="F12" s="14">
        <v>30</v>
      </c>
      <c r="G12" s="14">
        <v>69</v>
      </c>
      <c r="H12" s="14">
        <v>6</v>
      </c>
      <c r="I12" s="14">
        <v>8</v>
      </c>
      <c r="J12" s="14">
        <v>14</v>
      </c>
      <c r="K12" s="14">
        <f t="shared" si="1"/>
        <v>232</v>
      </c>
      <c r="L12" s="14">
        <f t="shared" si="0"/>
        <v>196</v>
      </c>
      <c r="M12" s="14">
        <f t="shared" si="0"/>
        <v>428</v>
      </c>
      <c r="N12" s="15" t="s">
        <v>25</v>
      </c>
    </row>
    <row r="13" spans="1:14" ht="20.25" customHeight="1" x14ac:dyDescent="0.2">
      <c r="A13" s="13" t="s">
        <v>28</v>
      </c>
      <c r="B13" s="14">
        <v>43</v>
      </c>
      <c r="C13" s="14">
        <v>26</v>
      </c>
      <c r="D13" s="14">
        <v>69</v>
      </c>
      <c r="E13" s="14">
        <v>19</v>
      </c>
      <c r="F13" s="14">
        <v>24</v>
      </c>
      <c r="G13" s="14">
        <v>43</v>
      </c>
      <c r="H13" s="14">
        <v>175</v>
      </c>
      <c r="I13" s="14">
        <v>45</v>
      </c>
      <c r="J13" s="14">
        <v>220</v>
      </c>
      <c r="K13" s="14">
        <f t="shared" si="1"/>
        <v>237</v>
      </c>
      <c r="L13" s="14">
        <f t="shared" si="0"/>
        <v>95</v>
      </c>
      <c r="M13" s="14">
        <f t="shared" si="0"/>
        <v>332</v>
      </c>
      <c r="N13" s="15" t="s">
        <v>29</v>
      </c>
    </row>
    <row r="14" spans="1:14" ht="20.25" customHeight="1" x14ac:dyDescent="0.2">
      <c r="A14" s="13" t="s">
        <v>32</v>
      </c>
      <c r="B14" s="14">
        <v>105</v>
      </c>
      <c r="C14" s="14">
        <v>164</v>
      </c>
      <c r="D14" s="14">
        <v>269</v>
      </c>
      <c r="E14" s="14">
        <v>3</v>
      </c>
      <c r="F14" s="14">
        <v>14</v>
      </c>
      <c r="G14" s="14">
        <v>17</v>
      </c>
      <c r="H14" s="14">
        <v>1</v>
      </c>
      <c r="I14" s="14">
        <v>2</v>
      </c>
      <c r="J14" s="14">
        <v>3</v>
      </c>
      <c r="K14" s="14">
        <f t="shared" si="1"/>
        <v>109</v>
      </c>
      <c r="L14" s="14">
        <f t="shared" si="0"/>
        <v>180</v>
      </c>
      <c r="M14" s="14">
        <f t="shared" si="0"/>
        <v>289</v>
      </c>
      <c r="N14" s="15" t="s">
        <v>586</v>
      </c>
    </row>
    <row r="15" spans="1:14" ht="20.25" customHeight="1" x14ac:dyDescent="0.2">
      <c r="A15" s="13" t="s">
        <v>701</v>
      </c>
      <c r="B15" s="14">
        <v>27</v>
      </c>
      <c r="C15" s="14">
        <v>6</v>
      </c>
      <c r="D15" s="14">
        <v>33</v>
      </c>
      <c r="E15" s="14">
        <v>14</v>
      </c>
      <c r="F15" s="14">
        <v>11</v>
      </c>
      <c r="G15" s="14">
        <v>25</v>
      </c>
      <c r="H15" s="14">
        <v>20</v>
      </c>
      <c r="I15" s="14">
        <v>3</v>
      </c>
      <c r="J15" s="14">
        <v>23</v>
      </c>
      <c r="K15" s="14">
        <f t="shared" si="1"/>
        <v>61</v>
      </c>
      <c r="L15" s="14">
        <f t="shared" si="0"/>
        <v>20</v>
      </c>
      <c r="M15" s="14">
        <f t="shared" si="0"/>
        <v>81</v>
      </c>
      <c r="N15" s="15" t="s">
        <v>702</v>
      </c>
    </row>
    <row r="16" spans="1:14" ht="41.25" customHeight="1" x14ac:dyDescent="0.2">
      <c r="A16" s="13" t="s">
        <v>453</v>
      </c>
      <c r="B16" s="14">
        <v>58</v>
      </c>
      <c r="C16" s="14">
        <v>47</v>
      </c>
      <c r="D16" s="14">
        <v>105</v>
      </c>
      <c r="E16" s="14">
        <v>11</v>
      </c>
      <c r="F16" s="14">
        <v>13</v>
      </c>
      <c r="G16" s="14">
        <v>24</v>
      </c>
      <c r="H16" s="14">
        <v>0</v>
      </c>
      <c r="I16" s="14">
        <v>0</v>
      </c>
      <c r="J16" s="14">
        <v>0</v>
      </c>
      <c r="K16" s="53">
        <f t="shared" si="1"/>
        <v>69</v>
      </c>
      <c r="L16" s="14">
        <f t="shared" si="0"/>
        <v>60</v>
      </c>
      <c r="M16" s="14">
        <f t="shared" si="0"/>
        <v>129</v>
      </c>
      <c r="N16" s="26" t="s">
        <v>728</v>
      </c>
    </row>
    <row r="17" spans="1:14" ht="17.45" customHeight="1" x14ac:dyDescent="0.2">
      <c r="A17" s="13" t="s">
        <v>140</v>
      </c>
      <c r="B17" s="14">
        <v>138</v>
      </c>
      <c r="C17" s="14">
        <v>12</v>
      </c>
      <c r="D17" s="14">
        <v>150</v>
      </c>
      <c r="E17" s="14">
        <v>61</v>
      </c>
      <c r="F17" s="14">
        <v>27</v>
      </c>
      <c r="G17" s="14">
        <v>88</v>
      </c>
      <c r="H17" s="14">
        <v>7</v>
      </c>
      <c r="I17" s="14">
        <v>0</v>
      </c>
      <c r="J17" s="14">
        <v>7</v>
      </c>
      <c r="K17" s="14">
        <f t="shared" si="1"/>
        <v>206</v>
      </c>
      <c r="L17" s="14">
        <f t="shared" si="0"/>
        <v>39</v>
      </c>
      <c r="M17" s="14">
        <f t="shared" si="0"/>
        <v>245</v>
      </c>
      <c r="N17" s="15" t="s">
        <v>37</v>
      </c>
    </row>
    <row r="18" spans="1:14" ht="17.45" customHeight="1" x14ac:dyDescent="0.2">
      <c r="A18" s="13" t="s">
        <v>729</v>
      </c>
      <c r="B18" s="14">
        <v>435</v>
      </c>
      <c r="C18" s="14">
        <v>125</v>
      </c>
      <c r="D18" s="14">
        <v>560</v>
      </c>
      <c r="E18" s="14">
        <v>136</v>
      </c>
      <c r="F18" s="14">
        <v>58</v>
      </c>
      <c r="G18" s="14">
        <v>194</v>
      </c>
      <c r="H18" s="14">
        <v>1</v>
      </c>
      <c r="I18" s="14">
        <v>0</v>
      </c>
      <c r="J18" s="14">
        <v>1</v>
      </c>
      <c r="K18" s="14">
        <f t="shared" si="1"/>
        <v>572</v>
      </c>
      <c r="L18" s="14">
        <f t="shared" si="0"/>
        <v>183</v>
      </c>
      <c r="M18" s="14">
        <f t="shared" si="0"/>
        <v>755</v>
      </c>
      <c r="N18" s="15" t="s">
        <v>704</v>
      </c>
    </row>
    <row r="19" spans="1:14" ht="17.45" customHeight="1" x14ac:dyDescent="0.2">
      <c r="A19" s="13" t="s">
        <v>730</v>
      </c>
      <c r="B19" s="14">
        <v>74</v>
      </c>
      <c r="C19" s="14">
        <v>81</v>
      </c>
      <c r="D19" s="14">
        <v>155</v>
      </c>
      <c r="E19" s="14">
        <v>11</v>
      </c>
      <c r="F19" s="14">
        <v>13</v>
      </c>
      <c r="G19" s="14">
        <v>24</v>
      </c>
      <c r="H19" s="14">
        <v>11</v>
      </c>
      <c r="I19" s="14">
        <v>23</v>
      </c>
      <c r="J19" s="14">
        <v>34</v>
      </c>
      <c r="K19" s="14">
        <f t="shared" si="1"/>
        <v>96</v>
      </c>
      <c r="L19" s="14">
        <f t="shared" si="0"/>
        <v>117</v>
      </c>
      <c r="M19" s="14">
        <f t="shared" si="0"/>
        <v>213</v>
      </c>
      <c r="N19" s="15" t="s">
        <v>136</v>
      </c>
    </row>
    <row r="20" spans="1:14" ht="17.45" customHeight="1" x14ac:dyDescent="0.2">
      <c r="A20" s="13" t="s">
        <v>706</v>
      </c>
      <c r="B20" s="14">
        <v>24</v>
      </c>
      <c r="C20" s="14">
        <v>6</v>
      </c>
      <c r="D20" s="14">
        <v>30</v>
      </c>
      <c r="E20" s="14">
        <v>7</v>
      </c>
      <c r="F20" s="14">
        <v>9</v>
      </c>
      <c r="G20" s="14">
        <v>16</v>
      </c>
      <c r="H20" s="14">
        <v>2</v>
      </c>
      <c r="I20" s="14">
        <v>0</v>
      </c>
      <c r="J20" s="14">
        <v>2</v>
      </c>
      <c r="K20" s="14">
        <f t="shared" si="1"/>
        <v>33</v>
      </c>
      <c r="L20" s="14">
        <f t="shared" si="0"/>
        <v>15</v>
      </c>
      <c r="M20" s="14">
        <f t="shared" si="0"/>
        <v>48</v>
      </c>
      <c r="N20" s="15" t="s">
        <v>707</v>
      </c>
    </row>
    <row r="21" spans="1:14" ht="17.45" customHeight="1" x14ac:dyDescent="0.2">
      <c r="A21" s="13" t="s">
        <v>41</v>
      </c>
      <c r="B21" s="14">
        <v>0</v>
      </c>
      <c r="C21" s="14">
        <v>1052</v>
      </c>
      <c r="D21" s="14">
        <v>1052</v>
      </c>
      <c r="E21" s="14">
        <v>0</v>
      </c>
      <c r="F21" s="14">
        <v>379</v>
      </c>
      <c r="G21" s="14">
        <v>379</v>
      </c>
      <c r="H21" s="14">
        <v>0</v>
      </c>
      <c r="I21" s="14">
        <v>1</v>
      </c>
      <c r="J21" s="14">
        <v>1</v>
      </c>
      <c r="K21" s="14">
        <f t="shared" si="1"/>
        <v>0</v>
      </c>
      <c r="L21" s="14">
        <f t="shared" si="0"/>
        <v>1432</v>
      </c>
      <c r="M21" s="14">
        <f t="shared" si="0"/>
        <v>1432</v>
      </c>
      <c r="N21" s="15" t="s">
        <v>29</v>
      </c>
    </row>
    <row r="22" spans="1:14" ht="17.45" customHeight="1" x14ac:dyDescent="0.2">
      <c r="A22" s="13" t="s">
        <v>731</v>
      </c>
      <c r="B22" s="14">
        <v>57</v>
      </c>
      <c r="C22" s="14">
        <v>53</v>
      </c>
      <c r="D22" s="14">
        <v>110</v>
      </c>
      <c r="E22" s="14">
        <v>12</v>
      </c>
      <c r="F22" s="14">
        <v>11</v>
      </c>
      <c r="G22" s="14">
        <v>23</v>
      </c>
      <c r="H22" s="14">
        <v>2</v>
      </c>
      <c r="I22" s="14">
        <v>2</v>
      </c>
      <c r="J22" s="14">
        <v>4</v>
      </c>
      <c r="K22" s="14">
        <f t="shared" si="1"/>
        <v>71</v>
      </c>
      <c r="L22" s="14">
        <f t="shared" si="0"/>
        <v>66</v>
      </c>
      <c r="M22" s="14">
        <f t="shared" si="0"/>
        <v>137</v>
      </c>
      <c r="N22" s="15" t="s">
        <v>709</v>
      </c>
    </row>
    <row r="23" spans="1:14" ht="17.45" customHeight="1" x14ac:dyDescent="0.2">
      <c r="A23" s="13" t="s">
        <v>684</v>
      </c>
      <c r="B23" s="14">
        <v>11</v>
      </c>
      <c r="C23" s="14">
        <v>0</v>
      </c>
      <c r="D23" s="14">
        <v>11</v>
      </c>
      <c r="E23" s="14">
        <v>2</v>
      </c>
      <c r="F23" s="14">
        <v>0</v>
      </c>
      <c r="G23" s="14">
        <v>2</v>
      </c>
      <c r="H23" s="14">
        <v>2</v>
      </c>
      <c r="I23" s="14">
        <v>0</v>
      </c>
      <c r="J23" s="14">
        <v>2</v>
      </c>
      <c r="K23" s="14">
        <f t="shared" si="1"/>
        <v>15</v>
      </c>
      <c r="L23" s="14">
        <f t="shared" si="0"/>
        <v>0</v>
      </c>
      <c r="M23" s="14">
        <f t="shared" si="0"/>
        <v>15</v>
      </c>
      <c r="N23" s="15" t="s">
        <v>590</v>
      </c>
    </row>
    <row r="24" spans="1:14" ht="17.45" customHeight="1" x14ac:dyDescent="0.2">
      <c r="A24" s="13" t="s">
        <v>43</v>
      </c>
      <c r="B24" s="14">
        <v>148</v>
      </c>
      <c r="C24" s="14">
        <v>74</v>
      </c>
      <c r="D24" s="14">
        <v>222</v>
      </c>
      <c r="E24" s="14">
        <v>26</v>
      </c>
      <c r="F24" s="14">
        <v>9</v>
      </c>
      <c r="G24" s="14">
        <v>35</v>
      </c>
      <c r="H24" s="14">
        <v>41</v>
      </c>
      <c r="I24" s="14">
        <v>20</v>
      </c>
      <c r="J24" s="14">
        <v>61</v>
      </c>
      <c r="K24" s="14">
        <f t="shared" si="1"/>
        <v>215</v>
      </c>
      <c r="L24" s="14">
        <f t="shared" si="0"/>
        <v>103</v>
      </c>
      <c r="M24" s="14">
        <f t="shared" si="0"/>
        <v>318</v>
      </c>
      <c r="N24" s="15" t="s">
        <v>152</v>
      </c>
    </row>
    <row r="25" spans="1:14" ht="17.45" customHeight="1" x14ac:dyDescent="0.2">
      <c r="A25" s="13" t="s">
        <v>131</v>
      </c>
      <c r="B25" s="14">
        <v>49</v>
      </c>
      <c r="C25" s="14">
        <v>8</v>
      </c>
      <c r="D25" s="14">
        <v>57</v>
      </c>
      <c r="E25" s="14">
        <v>11</v>
      </c>
      <c r="F25" s="14">
        <v>3</v>
      </c>
      <c r="G25" s="14">
        <v>14</v>
      </c>
      <c r="H25" s="14">
        <v>8</v>
      </c>
      <c r="I25" s="14">
        <v>6</v>
      </c>
      <c r="J25" s="14">
        <v>14</v>
      </c>
      <c r="K25" s="14">
        <f t="shared" si="1"/>
        <v>68</v>
      </c>
      <c r="L25" s="14">
        <f t="shared" si="1"/>
        <v>17</v>
      </c>
      <c r="M25" s="14">
        <f t="shared" si="1"/>
        <v>85</v>
      </c>
      <c r="N25" s="15" t="s">
        <v>49</v>
      </c>
    </row>
    <row r="26" spans="1:14" ht="17.45" customHeight="1" x14ac:dyDescent="0.2">
      <c r="A26" s="13" t="s">
        <v>54</v>
      </c>
      <c r="B26" s="14">
        <v>22</v>
      </c>
      <c r="C26" s="14">
        <v>15</v>
      </c>
      <c r="D26" s="14">
        <v>37</v>
      </c>
      <c r="E26" s="14">
        <v>13</v>
      </c>
      <c r="F26" s="14">
        <v>19</v>
      </c>
      <c r="G26" s="14">
        <v>32</v>
      </c>
      <c r="H26" s="14">
        <v>4</v>
      </c>
      <c r="I26" s="14">
        <v>0</v>
      </c>
      <c r="J26" s="14">
        <v>4</v>
      </c>
      <c r="K26" s="14">
        <f t="shared" si="1"/>
        <v>39</v>
      </c>
      <c r="L26" s="14">
        <f t="shared" si="1"/>
        <v>34</v>
      </c>
      <c r="M26" s="14">
        <f t="shared" si="1"/>
        <v>73</v>
      </c>
      <c r="N26" s="15" t="s">
        <v>540</v>
      </c>
    </row>
    <row r="27" spans="1:14" ht="17.45" customHeight="1" x14ac:dyDescent="0.2">
      <c r="A27" s="13" t="s">
        <v>56</v>
      </c>
      <c r="B27" s="14">
        <f>SUM(B9:B26)</f>
        <v>1399</v>
      </c>
      <c r="C27" s="14">
        <f t="shared" ref="C27:M27" si="2">SUM(C9:C26)</f>
        <v>1863</v>
      </c>
      <c r="D27" s="14">
        <f t="shared" si="2"/>
        <v>3262</v>
      </c>
      <c r="E27" s="14">
        <f t="shared" si="2"/>
        <v>372</v>
      </c>
      <c r="F27" s="14">
        <f t="shared" si="2"/>
        <v>625</v>
      </c>
      <c r="G27" s="14">
        <f t="shared" si="2"/>
        <v>997</v>
      </c>
      <c r="H27" s="14">
        <f t="shared" si="2"/>
        <v>280</v>
      </c>
      <c r="I27" s="14">
        <f t="shared" si="2"/>
        <v>110</v>
      </c>
      <c r="J27" s="14">
        <f t="shared" si="2"/>
        <v>390</v>
      </c>
      <c r="K27" s="14">
        <f t="shared" si="2"/>
        <v>2051</v>
      </c>
      <c r="L27" s="14">
        <f t="shared" si="2"/>
        <v>2598</v>
      </c>
      <c r="M27" s="14">
        <f t="shared" si="2"/>
        <v>4649</v>
      </c>
      <c r="N27" s="15" t="s">
        <v>57</v>
      </c>
    </row>
    <row r="28" spans="1:14" ht="20.25" customHeight="1" x14ac:dyDescent="0.2">
      <c r="A28" s="13" t="s">
        <v>669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 t="s">
        <v>59</v>
      </c>
    </row>
    <row r="29" spans="1:14" ht="33" customHeight="1" x14ac:dyDescent="0.2">
      <c r="A29" s="13" t="s">
        <v>453</v>
      </c>
      <c r="B29" s="14">
        <v>53</v>
      </c>
      <c r="C29" s="14">
        <v>25</v>
      </c>
      <c r="D29" s="14">
        <v>78</v>
      </c>
      <c r="E29" s="14">
        <v>1</v>
      </c>
      <c r="F29" s="14">
        <v>0</v>
      </c>
      <c r="G29" s="14">
        <v>1</v>
      </c>
      <c r="H29" s="14">
        <v>0</v>
      </c>
      <c r="I29" s="14">
        <v>0</v>
      </c>
      <c r="J29" s="14">
        <v>0</v>
      </c>
      <c r="K29" s="14">
        <f>SUM(B29,E29,H29)</f>
        <v>54</v>
      </c>
      <c r="L29" s="14">
        <f t="shared" ref="L29:M32" si="3">SUM(C29,F29,I29)</f>
        <v>25</v>
      </c>
      <c r="M29" s="14">
        <f t="shared" si="3"/>
        <v>79</v>
      </c>
      <c r="N29" s="26" t="s">
        <v>728</v>
      </c>
    </row>
    <row r="30" spans="1:14" ht="17.45" customHeight="1" x14ac:dyDescent="0.2">
      <c r="A30" s="13" t="s">
        <v>140</v>
      </c>
      <c r="B30" s="14">
        <v>40</v>
      </c>
      <c r="C30" s="14">
        <v>7</v>
      </c>
      <c r="D30" s="14">
        <v>47</v>
      </c>
      <c r="E30" s="14">
        <v>1</v>
      </c>
      <c r="F30" s="14">
        <v>1</v>
      </c>
      <c r="G30" s="14">
        <v>2</v>
      </c>
      <c r="H30" s="14">
        <v>1</v>
      </c>
      <c r="I30" s="14">
        <v>0</v>
      </c>
      <c r="J30" s="14">
        <v>1</v>
      </c>
      <c r="K30" s="14">
        <f t="shared" ref="K30:K32" si="4">SUM(B30,E30,H30)</f>
        <v>42</v>
      </c>
      <c r="L30" s="14">
        <f t="shared" si="3"/>
        <v>8</v>
      </c>
      <c r="M30" s="14">
        <f t="shared" si="3"/>
        <v>50</v>
      </c>
      <c r="N30" s="15" t="s">
        <v>37</v>
      </c>
    </row>
    <row r="31" spans="1:14" ht="17.45" customHeight="1" x14ac:dyDescent="0.2">
      <c r="A31" s="13" t="s">
        <v>730</v>
      </c>
      <c r="B31" s="14">
        <v>27</v>
      </c>
      <c r="C31" s="14">
        <v>12</v>
      </c>
      <c r="D31" s="14">
        <v>39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53">
        <f t="shared" si="4"/>
        <v>27</v>
      </c>
      <c r="L31" s="14">
        <f t="shared" si="3"/>
        <v>12</v>
      </c>
      <c r="M31" s="14">
        <f t="shared" si="3"/>
        <v>39</v>
      </c>
      <c r="N31" s="15" t="s">
        <v>136</v>
      </c>
    </row>
    <row r="32" spans="1:14" ht="17.45" customHeight="1" x14ac:dyDescent="0.2">
      <c r="A32" s="13" t="s">
        <v>131</v>
      </c>
      <c r="B32" s="14">
        <v>20</v>
      </c>
      <c r="C32" s="14">
        <v>4</v>
      </c>
      <c r="D32" s="14">
        <v>24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f t="shared" si="4"/>
        <v>20</v>
      </c>
      <c r="L32" s="14">
        <f t="shared" si="3"/>
        <v>4</v>
      </c>
      <c r="M32" s="14">
        <f t="shared" si="3"/>
        <v>24</v>
      </c>
      <c r="N32" s="15" t="s">
        <v>49</v>
      </c>
    </row>
    <row r="33" spans="1:14" ht="17.45" customHeight="1" thickBot="1" x14ac:dyDescent="0.25">
      <c r="A33" s="13" t="s">
        <v>61</v>
      </c>
      <c r="B33" s="14">
        <f>SUM(B29:B32)</f>
        <v>140</v>
      </c>
      <c r="C33" s="14">
        <f t="shared" ref="C33:M33" si="5">SUM(C29:C32)</f>
        <v>48</v>
      </c>
      <c r="D33" s="14">
        <f t="shared" si="5"/>
        <v>188</v>
      </c>
      <c r="E33" s="14">
        <f t="shared" si="5"/>
        <v>2</v>
      </c>
      <c r="F33" s="14">
        <f t="shared" si="5"/>
        <v>1</v>
      </c>
      <c r="G33" s="14">
        <f t="shared" si="5"/>
        <v>3</v>
      </c>
      <c r="H33" s="14">
        <f t="shared" si="5"/>
        <v>1</v>
      </c>
      <c r="I33" s="14">
        <f t="shared" si="5"/>
        <v>0</v>
      </c>
      <c r="J33" s="14">
        <f t="shared" si="5"/>
        <v>1</v>
      </c>
      <c r="K33" s="14">
        <f t="shared" si="5"/>
        <v>143</v>
      </c>
      <c r="L33" s="14">
        <f t="shared" si="5"/>
        <v>49</v>
      </c>
      <c r="M33" s="14">
        <f t="shared" si="5"/>
        <v>192</v>
      </c>
      <c r="N33" s="15" t="s">
        <v>62</v>
      </c>
    </row>
    <row r="34" spans="1:14" ht="17.45" customHeight="1" thickBot="1" x14ac:dyDescent="0.25">
      <c r="A34" s="19" t="s">
        <v>151</v>
      </c>
      <c r="B34" s="20">
        <f>SUM(B33,B27)</f>
        <v>1539</v>
      </c>
      <c r="C34" s="20">
        <f t="shared" ref="C34:M34" si="6">SUM(C33,C27)</f>
        <v>1911</v>
      </c>
      <c r="D34" s="20">
        <f t="shared" si="6"/>
        <v>3450</v>
      </c>
      <c r="E34" s="20">
        <f t="shared" si="6"/>
        <v>374</v>
      </c>
      <c r="F34" s="20">
        <f t="shared" si="6"/>
        <v>626</v>
      </c>
      <c r="G34" s="20">
        <f t="shared" si="6"/>
        <v>1000</v>
      </c>
      <c r="H34" s="20">
        <f t="shared" si="6"/>
        <v>281</v>
      </c>
      <c r="I34" s="20">
        <f t="shared" si="6"/>
        <v>110</v>
      </c>
      <c r="J34" s="20">
        <f t="shared" si="6"/>
        <v>391</v>
      </c>
      <c r="K34" s="21">
        <f t="shared" si="6"/>
        <v>2194</v>
      </c>
      <c r="L34" s="19">
        <f t="shared" si="6"/>
        <v>2647</v>
      </c>
      <c r="M34" s="20">
        <f t="shared" si="6"/>
        <v>4841</v>
      </c>
      <c r="N34" s="21" t="s">
        <v>63</v>
      </c>
    </row>
    <row r="35" spans="1:14" ht="15" thickTop="1" x14ac:dyDescent="0.2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72"/>
  <sheetViews>
    <sheetView rightToLeft="1" view="pageBreakPreview" topLeftCell="A4" zoomScale="75" zoomScaleSheetLayoutView="75" workbookViewId="0">
      <selection activeCell="A83" sqref="A83:A86"/>
    </sheetView>
  </sheetViews>
  <sheetFormatPr defaultRowHeight="14.25" x14ac:dyDescent="0.2"/>
  <cols>
    <col min="1" max="1" width="25.875" customWidth="1"/>
    <col min="2" max="2" width="7.5" customWidth="1"/>
    <col min="3" max="3" width="8.875" customWidth="1"/>
    <col min="4" max="4" width="7.875" customWidth="1"/>
    <col min="5" max="5" width="7.375" customWidth="1"/>
    <col min="6" max="6" width="8.625" customWidth="1"/>
    <col min="7" max="7" width="7.625" customWidth="1"/>
    <col min="8" max="8" width="7.375" customWidth="1"/>
    <col min="9" max="9" width="8.625" customWidth="1"/>
    <col min="10" max="10" width="7.875" customWidth="1"/>
    <col min="11" max="11" width="48.25" customWidth="1"/>
  </cols>
  <sheetData>
    <row r="1" spans="1:11" ht="21" customHeight="1" x14ac:dyDescent="0.2">
      <c r="A1" s="118" t="s">
        <v>732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7.5" customHeight="1" x14ac:dyDescent="0.25">
      <c r="A2" s="114" t="s">
        <v>1651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3">
      <c r="A3" s="4" t="s">
        <v>1793</v>
      </c>
      <c r="K3" s="30" t="s">
        <v>754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8.75" customHeight="1" x14ac:dyDescent="0.2">
      <c r="A9" s="13" t="s">
        <v>15</v>
      </c>
      <c r="B9" s="14">
        <v>193</v>
      </c>
      <c r="C9" s="14">
        <v>271</v>
      </c>
      <c r="D9" s="14">
        <v>464</v>
      </c>
      <c r="E9" s="14">
        <v>0</v>
      </c>
      <c r="F9" s="14">
        <v>0</v>
      </c>
      <c r="G9" s="14">
        <v>0</v>
      </c>
      <c r="H9" s="14">
        <f>SUM(B9,E9)</f>
        <v>193</v>
      </c>
      <c r="I9" s="14">
        <f>SUM(C9,F9)</f>
        <v>271</v>
      </c>
      <c r="J9" s="14">
        <f>SUM(H9:I9)</f>
        <v>464</v>
      </c>
      <c r="K9" s="15" t="s">
        <v>16</v>
      </c>
    </row>
    <row r="10" spans="1:11" ht="18.75" customHeight="1" x14ac:dyDescent="0.2">
      <c r="A10" s="13" t="s">
        <v>18</v>
      </c>
      <c r="B10" s="14">
        <v>161</v>
      </c>
      <c r="C10" s="14">
        <v>209</v>
      </c>
      <c r="D10" s="14">
        <v>370</v>
      </c>
      <c r="E10" s="14">
        <v>0</v>
      </c>
      <c r="F10" s="14">
        <v>0</v>
      </c>
      <c r="G10" s="14">
        <v>0</v>
      </c>
      <c r="H10" s="14">
        <f t="shared" ref="H10:I26" si="0">SUM(B10,E10)</f>
        <v>161</v>
      </c>
      <c r="I10" s="14">
        <f t="shared" si="0"/>
        <v>209</v>
      </c>
      <c r="J10" s="14">
        <f t="shared" ref="J10:J26" si="1">SUM(H10:I10)</f>
        <v>370</v>
      </c>
      <c r="K10" s="15" t="s">
        <v>19</v>
      </c>
    </row>
    <row r="11" spans="1:11" ht="18.75" customHeight="1" x14ac:dyDescent="0.2">
      <c r="A11" s="13" t="s">
        <v>490</v>
      </c>
      <c r="B11" s="14">
        <v>67</v>
      </c>
      <c r="C11" s="14">
        <v>120</v>
      </c>
      <c r="D11" s="14">
        <v>187</v>
      </c>
      <c r="E11" s="14">
        <v>0</v>
      </c>
      <c r="F11" s="14">
        <v>0</v>
      </c>
      <c r="G11" s="14">
        <v>0</v>
      </c>
      <c r="H11" s="14">
        <f t="shared" si="0"/>
        <v>67</v>
      </c>
      <c r="I11" s="14">
        <f t="shared" si="0"/>
        <v>120</v>
      </c>
      <c r="J11" s="14">
        <f t="shared" si="1"/>
        <v>187</v>
      </c>
      <c r="K11" s="15" t="s">
        <v>21</v>
      </c>
    </row>
    <row r="12" spans="1:11" ht="18.75" customHeight="1" x14ac:dyDescent="0.2">
      <c r="A12" s="13" t="s">
        <v>24</v>
      </c>
      <c r="B12" s="14">
        <v>409</v>
      </c>
      <c r="C12" s="14">
        <v>348</v>
      </c>
      <c r="D12" s="14">
        <v>757</v>
      </c>
      <c r="E12" s="14">
        <v>0</v>
      </c>
      <c r="F12" s="14">
        <v>0</v>
      </c>
      <c r="G12" s="14">
        <v>0</v>
      </c>
      <c r="H12" s="14">
        <f t="shared" si="0"/>
        <v>409</v>
      </c>
      <c r="I12" s="14">
        <f t="shared" si="0"/>
        <v>348</v>
      </c>
      <c r="J12" s="14">
        <f t="shared" si="1"/>
        <v>757</v>
      </c>
      <c r="K12" s="15" t="s">
        <v>25</v>
      </c>
    </row>
    <row r="13" spans="1:11" ht="18.75" customHeight="1" x14ac:dyDescent="0.2">
      <c r="A13" s="13" t="s">
        <v>28</v>
      </c>
      <c r="B13" s="14">
        <v>462</v>
      </c>
      <c r="C13" s="14">
        <v>235</v>
      </c>
      <c r="D13" s="14">
        <v>697</v>
      </c>
      <c r="E13" s="14">
        <v>0</v>
      </c>
      <c r="F13" s="14">
        <v>0</v>
      </c>
      <c r="G13" s="14">
        <v>0</v>
      </c>
      <c r="H13" s="14">
        <f t="shared" si="0"/>
        <v>462</v>
      </c>
      <c r="I13" s="14">
        <f t="shared" si="0"/>
        <v>235</v>
      </c>
      <c r="J13" s="14">
        <f t="shared" si="1"/>
        <v>697</v>
      </c>
      <c r="K13" s="15" t="s">
        <v>29</v>
      </c>
    </row>
    <row r="14" spans="1:11" ht="18.75" customHeight="1" x14ac:dyDescent="0.2">
      <c r="A14" s="13" t="s">
        <v>32</v>
      </c>
      <c r="B14" s="14">
        <v>368</v>
      </c>
      <c r="C14" s="14">
        <v>593</v>
      </c>
      <c r="D14" s="14">
        <v>961</v>
      </c>
      <c r="E14" s="14">
        <v>0</v>
      </c>
      <c r="F14" s="14">
        <v>0</v>
      </c>
      <c r="G14" s="14">
        <v>0</v>
      </c>
      <c r="H14" s="14">
        <f t="shared" si="0"/>
        <v>368</v>
      </c>
      <c r="I14" s="14">
        <f t="shared" si="0"/>
        <v>593</v>
      </c>
      <c r="J14" s="14">
        <f t="shared" si="1"/>
        <v>961</v>
      </c>
      <c r="K14" s="15" t="s">
        <v>586</v>
      </c>
    </row>
    <row r="15" spans="1:11" ht="18.75" customHeight="1" x14ac:dyDescent="0.2">
      <c r="A15" s="13" t="s">
        <v>701</v>
      </c>
      <c r="B15" s="14">
        <v>43</v>
      </c>
      <c r="C15" s="14">
        <v>36</v>
      </c>
      <c r="D15" s="14">
        <v>79</v>
      </c>
      <c r="E15" s="14">
        <v>0</v>
      </c>
      <c r="F15" s="14">
        <v>0</v>
      </c>
      <c r="G15" s="14">
        <v>0</v>
      </c>
      <c r="H15" s="14">
        <f t="shared" si="0"/>
        <v>43</v>
      </c>
      <c r="I15" s="14">
        <f t="shared" si="0"/>
        <v>36</v>
      </c>
      <c r="J15" s="14">
        <f t="shared" si="1"/>
        <v>79</v>
      </c>
      <c r="K15" s="15" t="s">
        <v>702</v>
      </c>
    </row>
    <row r="16" spans="1:11" ht="18.75" customHeight="1" x14ac:dyDescent="0.2">
      <c r="A16" s="13" t="s">
        <v>453</v>
      </c>
      <c r="B16" s="14">
        <v>231</v>
      </c>
      <c r="C16" s="14">
        <v>211</v>
      </c>
      <c r="D16" s="14">
        <v>442</v>
      </c>
      <c r="E16" s="14">
        <v>0</v>
      </c>
      <c r="F16" s="14">
        <v>0</v>
      </c>
      <c r="G16" s="14">
        <v>0</v>
      </c>
      <c r="H16" s="14">
        <f t="shared" si="0"/>
        <v>231</v>
      </c>
      <c r="I16" s="14">
        <f t="shared" si="0"/>
        <v>211</v>
      </c>
      <c r="J16" s="14">
        <f t="shared" si="1"/>
        <v>442</v>
      </c>
      <c r="K16" s="15" t="s">
        <v>728</v>
      </c>
    </row>
    <row r="17" spans="1:14" ht="18.75" customHeight="1" x14ac:dyDescent="0.2">
      <c r="A17" s="13" t="s">
        <v>36</v>
      </c>
      <c r="B17" s="14">
        <v>682</v>
      </c>
      <c r="C17" s="14">
        <v>118</v>
      </c>
      <c r="D17" s="14">
        <v>800</v>
      </c>
      <c r="E17" s="14">
        <v>0</v>
      </c>
      <c r="F17" s="14">
        <v>0</v>
      </c>
      <c r="G17" s="14">
        <v>0</v>
      </c>
      <c r="H17" s="14">
        <f t="shared" si="0"/>
        <v>682</v>
      </c>
      <c r="I17" s="14">
        <f t="shared" si="0"/>
        <v>118</v>
      </c>
      <c r="J17" s="14">
        <f t="shared" si="1"/>
        <v>800</v>
      </c>
      <c r="K17" s="15" t="s">
        <v>37</v>
      </c>
    </row>
    <row r="18" spans="1:14" ht="18.75" customHeight="1" x14ac:dyDescent="0.2">
      <c r="A18" s="13" t="s">
        <v>703</v>
      </c>
      <c r="B18" s="14">
        <v>1552</v>
      </c>
      <c r="C18" s="14">
        <v>814</v>
      </c>
      <c r="D18" s="14">
        <v>2366</v>
      </c>
      <c r="E18" s="14">
        <v>0</v>
      </c>
      <c r="F18" s="14">
        <v>0</v>
      </c>
      <c r="G18" s="14">
        <v>0</v>
      </c>
      <c r="H18" s="14">
        <f t="shared" si="0"/>
        <v>1552</v>
      </c>
      <c r="I18" s="14">
        <f t="shared" si="0"/>
        <v>814</v>
      </c>
      <c r="J18" s="14">
        <f t="shared" si="1"/>
        <v>2366</v>
      </c>
      <c r="K18" s="15" t="s">
        <v>704</v>
      </c>
    </row>
    <row r="19" spans="1:14" ht="18.75" customHeight="1" x14ac:dyDescent="0.2">
      <c r="A19" s="13" t="s">
        <v>705</v>
      </c>
      <c r="B19" s="14">
        <v>426</v>
      </c>
      <c r="C19" s="14">
        <v>474</v>
      </c>
      <c r="D19" s="14">
        <v>900</v>
      </c>
      <c r="E19" s="14">
        <v>0</v>
      </c>
      <c r="F19" s="14">
        <v>0</v>
      </c>
      <c r="G19" s="14">
        <v>0</v>
      </c>
      <c r="H19" s="14">
        <f t="shared" si="0"/>
        <v>426</v>
      </c>
      <c r="I19" s="14">
        <f t="shared" si="0"/>
        <v>474</v>
      </c>
      <c r="J19" s="14">
        <f t="shared" si="1"/>
        <v>900</v>
      </c>
      <c r="K19" s="15" t="s">
        <v>136</v>
      </c>
    </row>
    <row r="20" spans="1:14" ht="18.75" customHeight="1" x14ac:dyDescent="0.2">
      <c r="A20" s="13" t="s">
        <v>706</v>
      </c>
      <c r="B20" s="14">
        <v>143</v>
      </c>
      <c r="C20" s="14">
        <v>171</v>
      </c>
      <c r="D20" s="14">
        <v>314</v>
      </c>
      <c r="E20" s="14">
        <v>0</v>
      </c>
      <c r="F20" s="14">
        <v>0</v>
      </c>
      <c r="G20" s="14">
        <v>0</v>
      </c>
      <c r="H20" s="14">
        <f t="shared" si="0"/>
        <v>143</v>
      </c>
      <c r="I20" s="14">
        <f t="shared" si="0"/>
        <v>171</v>
      </c>
      <c r="J20" s="14">
        <f t="shared" si="1"/>
        <v>314</v>
      </c>
      <c r="K20" s="15" t="s">
        <v>707</v>
      </c>
    </row>
    <row r="21" spans="1:14" ht="18.75" customHeight="1" x14ac:dyDescent="0.2">
      <c r="A21" s="13" t="s">
        <v>41</v>
      </c>
      <c r="B21" s="14">
        <v>0</v>
      </c>
      <c r="C21" s="14">
        <v>2498</v>
      </c>
      <c r="D21" s="14">
        <v>2498</v>
      </c>
      <c r="E21" s="14">
        <v>0</v>
      </c>
      <c r="F21" s="14">
        <v>0</v>
      </c>
      <c r="G21" s="14">
        <v>0</v>
      </c>
      <c r="H21" s="14">
        <f t="shared" si="0"/>
        <v>0</v>
      </c>
      <c r="I21" s="14">
        <f t="shared" si="0"/>
        <v>2498</v>
      </c>
      <c r="J21" s="14">
        <f t="shared" si="1"/>
        <v>2498</v>
      </c>
      <c r="K21" s="15" t="s">
        <v>132</v>
      </c>
    </row>
    <row r="22" spans="1:14" ht="18.75" customHeight="1" x14ac:dyDescent="0.2">
      <c r="A22" s="13" t="s">
        <v>731</v>
      </c>
      <c r="B22" s="14">
        <v>176</v>
      </c>
      <c r="C22" s="14">
        <v>212</v>
      </c>
      <c r="D22" s="14">
        <v>388</v>
      </c>
      <c r="E22" s="14">
        <v>0</v>
      </c>
      <c r="F22" s="14">
        <v>0</v>
      </c>
      <c r="G22" s="14">
        <v>0</v>
      </c>
      <c r="H22" s="14">
        <f t="shared" si="0"/>
        <v>176</v>
      </c>
      <c r="I22" s="14">
        <f t="shared" si="0"/>
        <v>212</v>
      </c>
      <c r="J22" s="14">
        <f t="shared" si="1"/>
        <v>388</v>
      </c>
      <c r="K22" s="15" t="s">
        <v>709</v>
      </c>
    </row>
    <row r="23" spans="1:14" ht="18.75" customHeight="1" x14ac:dyDescent="0.2">
      <c r="A23" s="13" t="s">
        <v>684</v>
      </c>
      <c r="B23" s="14">
        <v>184</v>
      </c>
      <c r="C23" s="14">
        <v>0</v>
      </c>
      <c r="D23" s="14">
        <v>184</v>
      </c>
      <c r="E23" s="14">
        <v>0</v>
      </c>
      <c r="F23" s="14">
        <v>0</v>
      </c>
      <c r="G23" s="14">
        <v>0</v>
      </c>
      <c r="H23" s="14">
        <f t="shared" si="0"/>
        <v>184</v>
      </c>
      <c r="I23" s="14">
        <f t="shared" si="0"/>
        <v>0</v>
      </c>
      <c r="J23" s="14">
        <f t="shared" si="1"/>
        <v>184</v>
      </c>
      <c r="K23" s="15" t="s">
        <v>590</v>
      </c>
      <c r="N23" t="s">
        <v>319</v>
      </c>
    </row>
    <row r="24" spans="1:14" ht="18.75" customHeight="1" x14ac:dyDescent="0.2">
      <c r="A24" s="13" t="s">
        <v>43</v>
      </c>
      <c r="B24" s="14">
        <v>1092</v>
      </c>
      <c r="C24" s="14">
        <v>520</v>
      </c>
      <c r="D24" s="14">
        <v>1612</v>
      </c>
      <c r="E24" s="14">
        <v>0</v>
      </c>
      <c r="F24" s="14">
        <v>0</v>
      </c>
      <c r="G24" s="14">
        <v>0</v>
      </c>
      <c r="H24" s="14">
        <f t="shared" si="0"/>
        <v>1092</v>
      </c>
      <c r="I24" s="14">
        <f t="shared" si="0"/>
        <v>520</v>
      </c>
      <c r="J24" s="14">
        <f t="shared" si="1"/>
        <v>1612</v>
      </c>
      <c r="K24" s="15" t="s">
        <v>152</v>
      </c>
    </row>
    <row r="25" spans="1:14" ht="18.75" customHeight="1" x14ac:dyDescent="0.2">
      <c r="A25" s="13" t="s">
        <v>131</v>
      </c>
      <c r="B25" s="14">
        <v>458</v>
      </c>
      <c r="C25" s="14">
        <v>231</v>
      </c>
      <c r="D25" s="14">
        <v>689</v>
      </c>
      <c r="E25" s="14">
        <v>0</v>
      </c>
      <c r="F25" s="14">
        <v>0</v>
      </c>
      <c r="G25" s="14">
        <v>0</v>
      </c>
      <c r="H25" s="14">
        <f t="shared" si="0"/>
        <v>458</v>
      </c>
      <c r="I25" s="14">
        <f t="shared" si="0"/>
        <v>231</v>
      </c>
      <c r="J25" s="14">
        <f t="shared" si="1"/>
        <v>689</v>
      </c>
      <c r="K25" s="15" t="s">
        <v>49</v>
      </c>
    </row>
    <row r="26" spans="1:14" ht="18.75" customHeight="1" x14ac:dyDescent="0.2">
      <c r="A26" s="13" t="s">
        <v>54</v>
      </c>
      <c r="B26" s="14">
        <v>255</v>
      </c>
      <c r="C26" s="14">
        <v>265</v>
      </c>
      <c r="D26" s="14">
        <v>520</v>
      </c>
      <c r="E26" s="14">
        <v>0</v>
      </c>
      <c r="F26" s="14">
        <v>0</v>
      </c>
      <c r="G26" s="14">
        <v>0</v>
      </c>
      <c r="H26" s="14">
        <f t="shared" si="0"/>
        <v>255</v>
      </c>
      <c r="I26" s="14">
        <f t="shared" si="0"/>
        <v>265</v>
      </c>
      <c r="J26" s="14">
        <f t="shared" si="1"/>
        <v>520</v>
      </c>
      <c r="K26" s="15" t="s">
        <v>540</v>
      </c>
    </row>
    <row r="27" spans="1:14" ht="18.75" customHeight="1" x14ac:dyDescent="0.2">
      <c r="A27" s="13" t="s">
        <v>56</v>
      </c>
      <c r="B27" s="14">
        <f>SUM(B9:B26)</f>
        <v>6902</v>
      </c>
      <c r="C27" s="14">
        <f t="shared" ref="C27:J27" si="2">SUM(C9:C26)</f>
        <v>7326</v>
      </c>
      <c r="D27" s="14">
        <f t="shared" si="2"/>
        <v>14228</v>
      </c>
      <c r="E27" s="14">
        <f t="shared" si="2"/>
        <v>0</v>
      </c>
      <c r="F27" s="14">
        <f t="shared" si="2"/>
        <v>0</v>
      </c>
      <c r="G27" s="14">
        <f t="shared" si="2"/>
        <v>0</v>
      </c>
      <c r="H27" s="14">
        <f t="shared" si="2"/>
        <v>6902</v>
      </c>
      <c r="I27" s="14">
        <f t="shared" si="2"/>
        <v>7326</v>
      </c>
      <c r="J27" s="14">
        <f t="shared" si="2"/>
        <v>14228</v>
      </c>
      <c r="K27" s="15" t="s">
        <v>57</v>
      </c>
    </row>
    <row r="28" spans="1:14" ht="18.75" customHeight="1" x14ac:dyDescent="0.2">
      <c r="A28" s="13" t="s">
        <v>669</v>
      </c>
      <c r="B28" s="14"/>
      <c r="C28" s="14"/>
      <c r="D28" s="14"/>
      <c r="E28" s="14"/>
      <c r="F28" s="14"/>
      <c r="G28" s="14"/>
      <c r="H28" s="14"/>
      <c r="I28" s="14"/>
      <c r="J28" s="14"/>
      <c r="K28" s="15" t="s">
        <v>59</v>
      </c>
    </row>
    <row r="29" spans="1:14" ht="18.75" customHeight="1" x14ac:dyDescent="0.2">
      <c r="A29" s="13" t="s">
        <v>453</v>
      </c>
      <c r="B29" s="14">
        <v>98</v>
      </c>
      <c r="C29" s="14">
        <v>32</v>
      </c>
      <c r="D29" s="14">
        <v>130</v>
      </c>
      <c r="E29" s="14">
        <v>0</v>
      </c>
      <c r="F29" s="14">
        <v>0</v>
      </c>
      <c r="G29" s="14">
        <v>0</v>
      </c>
      <c r="H29" s="14">
        <f>SUM(B29,E29)</f>
        <v>98</v>
      </c>
      <c r="I29" s="14">
        <f t="shared" ref="I29:J32" si="3">SUM(C29,F29)</f>
        <v>32</v>
      </c>
      <c r="J29" s="14">
        <f t="shared" si="3"/>
        <v>130</v>
      </c>
      <c r="K29" s="15" t="s">
        <v>728</v>
      </c>
    </row>
    <row r="30" spans="1:14" ht="18.75" customHeight="1" x14ac:dyDescent="0.2">
      <c r="A30" s="13" t="s">
        <v>36</v>
      </c>
      <c r="B30" s="14">
        <v>148</v>
      </c>
      <c r="C30" s="14">
        <v>37</v>
      </c>
      <c r="D30" s="14">
        <v>185</v>
      </c>
      <c r="E30" s="14">
        <v>0</v>
      </c>
      <c r="F30" s="14">
        <v>0</v>
      </c>
      <c r="G30" s="14">
        <v>0</v>
      </c>
      <c r="H30" s="14">
        <f t="shared" ref="H30:H31" si="4">SUM(B30,E30)</f>
        <v>148</v>
      </c>
      <c r="I30" s="14">
        <f t="shared" si="3"/>
        <v>37</v>
      </c>
      <c r="J30" s="14">
        <f t="shared" si="3"/>
        <v>185</v>
      </c>
      <c r="K30" s="15" t="s">
        <v>37</v>
      </c>
    </row>
    <row r="31" spans="1:14" ht="18.75" customHeight="1" x14ac:dyDescent="0.2">
      <c r="A31" s="13" t="s">
        <v>705</v>
      </c>
      <c r="B31" s="14">
        <v>123</v>
      </c>
      <c r="C31" s="14">
        <v>117</v>
      </c>
      <c r="D31" s="14">
        <v>240</v>
      </c>
      <c r="E31" s="14">
        <v>0</v>
      </c>
      <c r="F31" s="14">
        <v>0</v>
      </c>
      <c r="G31" s="14">
        <v>0</v>
      </c>
      <c r="H31" s="14">
        <f t="shared" si="4"/>
        <v>123</v>
      </c>
      <c r="I31" s="14">
        <f t="shared" si="3"/>
        <v>117</v>
      </c>
      <c r="J31" s="14">
        <f t="shared" si="3"/>
        <v>240</v>
      </c>
      <c r="K31" s="15" t="s">
        <v>136</v>
      </c>
    </row>
    <row r="32" spans="1:14" ht="18.75" customHeight="1" x14ac:dyDescent="0.2">
      <c r="A32" s="13" t="s">
        <v>131</v>
      </c>
      <c r="B32" s="14">
        <v>156</v>
      </c>
      <c r="C32" s="14">
        <v>13</v>
      </c>
      <c r="D32" s="14">
        <v>169</v>
      </c>
      <c r="E32" s="14">
        <v>0</v>
      </c>
      <c r="F32" s="14">
        <v>0</v>
      </c>
      <c r="G32" s="14">
        <v>0</v>
      </c>
      <c r="H32" s="14">
        <f>SUM(B32,E32)</f>
        <v>156</v>
      </c>
      <c r="I32" s="14">
        <f t="shared" si="3"/>
        <v>13</v>
      </c>
      <c r="J32" s="14">
        <f t="shared" si="3"/>
        <v>169</v>
      </c>
      <c r="K32" s="15" t="s">
        <v>49</v>
      </c>
    </row>
    <row r="33" spans="1:11" ht="18.75" customHeight="1" thickBot="1" x14ac:dyDescent="0.25">
      <c r="A33" s="13" t="s">
        <v>61</v>
      </c>
      <c r="B33" s="14">
        <f>SUM(B29:B32)</f>
        <v>525</v>
      </c>
      <c r="C33" s="14">
        <f t="shared" ref="C33:J33" si="5">SUM(C29:C32)</f>
        <v>199</v>
      </c>
      <c r="D33" s="14">
        <f t="shared" si="5"/>
        <v>724</v>
      </c>
      <c r="E33" s="14">
        <f t="shared" si="5"/>
        <v>0</v>
      </c>
      <c r="F33" s="14">
        <f t="shared" si="5"/>
        <v>0</v>
      </c>
      <c r="G33" s="14">
        <f t="shared" si="5"/>
        <v>0</v>
      </c>
      <c r="H33" s="14">
        <f t="shared" si="5"/>
        <v>525</v>
      </c>
      <c r="I33" s="14">
        <f t="shared" si="5"/>
        <v>199</v>
      </c>
      <c r="J33" s="14">
        <f t="shared" si="5"/>
        <v>724</v>
      </c>
      <c r="K33" s="15" t="s">
        <v>62</v>
      </c>
    </row>
    <row r="34" spans="1:11" ht="18.75" customHeight="1" thickBot="1" x14ac:dyDescent="0.25">
      <c r="A34" s="19" t="s">
        <v>151</v>
      </c>
      <c r="B34" s="20">
        <f>SUM(B33,B27)</f>
        <v>7427</v>
      </c>
      <c r="C34" s="20">
        <f t="shared" ref="C34:J34" si="6">SUM(C33,C27)</f>
        <v>7525</v>
      </c>
      <c r="D34" s="20">
        <f t="shared" si="6"/>
        <v>14952</v>
      </c>
      <c r="E34" s="20">
        <f t="shared" si="6"/>
        <v>0</v>
      </c>
      <c r="F34" s="20">
        <f t="shared" si="6"/>
        <v>0</v>
      </c>
      <c r="G34" s="20">
        <f t="shared" si="6"/>
        <v>0</v>
      </c>
      <c r="H34" s="20">
        <f t="shared" si="6"/>
        <v>7427</v>
      </c>
      <c r="I34" s="20">
        <f t="shared" si="6"/>
        <v>7525</v>
      </c>
      <c r="J34" s="20">
        <f t="shared" si="6"/>
        <v>14952</v>
      </c>
      <c r="K34" s="21" t="s">
        <v>63</v>
      </c>
    </row>
    <row r="35" spans="1:11" ht="16.5" thickTop="1" x14ac:dyDescent="0.2">
      <c r="A35" s="105"/>
      <c r="B35" s="90"/>
      <c r="C35" s="90"/>
      <c r="D35" s="90"/>
      <c r="E35" s="90"/>
      <c r="F35" s="90"/>
      <c r="G35" s="90"/>
      <c r="H35" s="90"/>
      <c r="I35" s="90"/>
      <c r="J35" s="90"/>
      <c r="K35" s="90"/>
    </row>
    <row r="38" spans="1:11" ht="18" x14ac:dyDescent="0.2">
      <c r="A38" s="118" t="s">
        <v>734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t="33.75" customHeight="1" x14ac:dyDescent="0.25">
      <c r="A39" s="114" t="s">
        <v>1650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ht="16.5" thickBot="1" x14ac:dyDescent="0.3">
      <c r="A40" s="4" t="s">
        <v>1794</v>
      </c>
      <c r="K40" s="30" t="s">
        <v>757</v>
      </c>
    </row>
    <row r="41" spans="1:11" ht="16.5" thickTop="1" x14ac:dyDescent="0.25">
      <c r="A41" s="111" t="s">
        <v>0</v>
      </c>
      <c r="B41" s="110" t="s">
        <v>1</v>
      </c>
      <c r="C41" s="110"/>
      <c r="D41" s="110"/>
      <c r="E41" s="110" t="s">
        <v>2</v>
      </c>
      <c r="F41" s="110"/>
      <c r="G41" s="110"/>
      <c r="H41" s="110" t="s">
        <v>3</v>
      </c>
      <c r="I41" s="110"/>
      <c r="J41" s="110"/>
      <c r="K41" s="111" t="s">
        <v>4</v>
      </c>
    </row>
    <row r="42" spans="1:11" ht="15.75" x14ac:dyDescent="0.25">
      <c r="A42" s="112"/>
      <c r="B42" s="109" t="s">
        <v>5</v>
      </c>
      <c r="C42" s="109"/>
      <c r="D42" s="109"/>
      <c r="E42" s="109" t="s">
        <v>6</v>
      </c>
      <c r="F42" s="109"/>
      <c r="G42" s="109"/>
      <c r="H42" s="109" t="s">
        <v>7</v>
      </c>
      <c r="I42" s="109"/>
      <c r="J42" s="109"/>
      <c r="K42" s="112"/>
    </row>
    <row r="43" spans="1:11" ht="15.75" x14ac:dyDescent="0.25">
      <c r="A43" s="112"/>
      <c r="B43" s="31" t="s">
        <v>8</v>
      </c>
      <c r="C43" s="31" t="s">
        <v>67</v>
      </c>
      <c r="D43" s="31" t="s">
        <v>10</v>
      </c>
      <c r="E43" s="31" t="s">
        <v>8</v>
      </c>
      <c r="F43" s="31" t="s">
        <v>67</v>
      </c>
      <c r="G43" s="31" t="s">
        <v>10</v>
      </c>
      <c r="H43" s="31" t="s">
        <v>8</v>
      </c>
      <c r="I43" s="31" t="s">
        <v>67</v>
      </c>
      <c r="J43" s="31" t="s">
        <v>10</v>
      </c>
      <c r="K43" s="112"/>
    </row>
    <row r="44" spans="1:11" ht="16.5" thickBot="1" x14ac:dyDescent="0.3">
      <c r="A44" s="113"/>
      <c r="B44" s="6" t="s">
        <v>11</v>
      </c>
      <c r="C44" s="6" t="s">
        <v>12</v>
      </c>
      <c r="D44" s="6" t="s">
        <v>7</v>
      </c>
      <c r="E44" s="6" t="s">
        <v>11</v>
      </c>
      <c r="F44" s="6" t="s">
        <v>12</v>
      </c>
      <c r="G44" s="6" t="s">
        <v>7</v>
      </c>
      <c r="H44" s="6" t="s">
        <v>11</v>
      </c>
      <c r="I44" s="6" t="s">
        <v>12</v>
      </c>
      <c r="J44" s="6" t="s">
        <v>7</v>
      </c>
      <c r="K44" s="113"/>
    </row>
    <row r="45" spans="1:11" ht="17.100000000000001" customHeight="1" x14ac:dyDescent="0.2">
      <c r="A45" s="13" t="s">
        <v>13</v>
      </c>
      <c r="B45" s="14"/>
      <c r="C45" s="14"/>
      <c r="D45" s="14"/>
      <c r="E45" s="14"/>
      <c r="F45" s="14"/>
      <c r="G45" s="14"/>
      <c r="H45" s="14"/>
      <c r="I45" s="14"/>
      <c r="J45" s="14"/>
      <c r="K45" s="15" t="s">
        <v>14</v>
      </c>
    </row>
    <row r="46" spans="1:11" ht="21.75" customHeight="1" x14ac:dyDescent="0.2">
      <c r="A46" s="13" t="s">
        <v>15</v>
      </c>
      <c r="B46" s="14">
        <v>180</v>
      </c>
      <c r="C46" s="14">
        <v>253</v>
      </c>
      <c r="D46" s="14">
        <v>433</v>
      </c>
      <c r="E46" s="14">
        <v>0</v>
      </c>
      <c r="F46" s="14">
        <v>0</v>
      </c>
      <c r="G46" s="14">
        <v>0</v>
      </c>
      <c r="H46" s="14">
        <f>SUM(B46,E46)</f>
        <v>180</v>
      </c>
      <c r="I46" s="14">
        <f>SUM(C46,F46)</f>
        <v>253</v>
      </c>
      <c r="J46" s="14">
        <f>SUM(H46:I46)</f>
        <v>433</v>
      </c>
      <c r="K46" s="15" t="s">
        <v>16</v>
      </c>
    </row>
    <row r="47" spans="1:11" ht="20.25" customHeight="1" x14ac:dyDescent="0.2">
      <c r="A47" s="13" t="s">
        <v>18</v>
      </c>
      <c r="B47" s="14">
        <v>159</v>
      </c>
      <c r="C47" s="14">
        <v>209</v>
      </c>
      <c r="D47" s="14">
        <v>368</v>
      </c>
      <c r="E47" s="14">
        <v>0</v>
      </c>
      <c r="F47" s="14">
        <v>0</v>
      </c>
      <c r="G47" s="14">
        <v>0</v>
      </c>
      <c r="H47" s="14">
        <f t="shared" ref="H47:I63" si="7">SUM(B47,E47)</f>
        <v>159</v>
      </c>
      <c r="I47" s="14">
        <f t="shared" si="7"/>
        <v>209</v>
      </c>
      <c r="J47" s="14">
        <f t="shared" ref="J47:J63" si="8">SUM(H47:I47)</f>
        <v>368</v>
      </c>
      <c r="K47" s="15" t="s">
        <v>19</v>
      </c>
    </row>
    <row r="48" spans="1:11" ht="19.5" customHeight="1" x14ac:dyDescent="0.2">
      <c r="A48" s="13" t="s">
        <v>490</v>
      </c>
      <c r="B48" s="14">
        <v>61</v>
      </c>
      <c r="C48" s="14">
        <v>102</v>
      </c>
      <c r="D48" s="14">
        <v>163</v>
      </c>
      <c r="E48" s="14">
        <v>0</v>
      </c>
      <c r="F48" s="14">
        <v>0</v>
      </c>
      <c r="G48" s="14">
        <v>0</v>
      </c>
      <c r="H48" s="14">
        <f t="shared" si="7"/>
        <v>61</v>
      </c>
      <c r="I48" s="14">
        <f t="shared" si="7"/>
        <v>102</v>
      </c>
      <c r="J48" s="14">
        <f t="shared" si="8"/>
        <v>163</v>
      </c>
      <c r="K48" s="15" t="s">
        <v>21</v>
      </c>
    </row>
    <row r="49" spans="1:11" ht="19.5" customHeight="1" x14ac:dyDescent="0.2">
      <c r="A49" s="13" t="s">
        <v>24</v>
      </c>
      <c r="B49" s="14">
        <v>359</v>
      </c>
      <c r="C49" s="14">
        <v>299</v>
      </c>
      <c r="D49" s="14">
        <v>658</v>
      </c>
      <c r="E49" s="14">
        <v>0</v>
      </c>
      <c r="F49" s="14">
        <v>0</v>
      </c>
      <c r="G49" s="14">
        <v>0</v>
      </c>
      <c r="H49" s="14">
        <f t="shared" si="7"/>
        <v>359</v>
      </c>
      <c r="I49" s="14">
        <f t="shared" si="7"/>
        <v>299</v>
      </c>
      <c r="J49" s="14">
        <f t="shared" si="8"/>
        <v>658</v>
      </c>
      <c r="K49" s="15" t="s">
        <v>25</v>
      </c>
    </row>
    <row r="50" spans="1:11" ht="19.5" customHeight="1" x14ac:dyDescent="0.2">
      <c r="A50" s="13" t="s">
        <v>28</v>
      </c>
      <c r="B50" s="14">
        <v>410</v>
      </c>
      <c r="C50" s="14">
        <v>218</v>
      </c>
      <c r="D50" s="14">
        <v>628</v>
      </c>
      <c r="E50" s="14">
        <v>0</v>
      </c>
      <c r="F50" s="14">
        <v>0</v>
      </c>
      <c r="G50" s="14">
        <v>0</v>
      </c>
      <c r="H50" s="14">
        <f t="shared" si="7"/>
        <v>410</v>
      </c>
      <c r="I50" s="14">
        <f t="shared" si="7"/>
        <v>218</v>
      </c>
      <c r="J50" s="14">
        <f t="shared" si="8"/>
        <v>628</v>
      </c>
      <c r="K50" s="15" t="s">
        <v>29</v>
      </c>
    </row>
    <row r="51" spans="1:11" ht="19.5" customHeight="1" x14ac:dyDescent="0.2">
      <c r="A51" s="13" t="s">
        <v>32</v>
      </c>
      <c r="B51" s="14">
        <v>282</v>
      </c>
      <c r="C51" s="14">
        <v>497</v>
      </c>
      <c r="D51" s="14">
        <v>779</v>
      </c>
      <c r="E51" s="14">
        <v>0</v>
      </c>
      <c r="F51" s="14">
        <v>0</v>
      </c>
      <c r="G51" s="14">
        <v>0</v>
      </c>
      <c r="H51" s="14">
        <f t="shared" si="7"/>
        <v>282</v>
      </c>
      <c r="I51" s="14">
        <f t="shared" si="7"/>
        <v>497</v>
      </c>
      <c r="J51" s="14">
        <f t="shared" si="8"/>
        <v>779</v>
      </c>
      <c r="K51" s="15" t="s">
        <v>586</v>
      </c>
    </row>
    <row r="52" spans="1:11" ht="19.5" customHeight="1" x14ac:dyDescent="0.2">
      <c r="A52" s="13" t="s">
        <v>701</v>
      </c>
      <c r="B52" s="14">
        <v>23</v>
      </c>
      <c r="C52" s="14">
        <v>29</v>
      </c>
      <c r="D52" s="14">
        <v>52</v>
      </c>
      <c r="E52" s="14">
        <v>0</v>
      </c>
      <c r="F52" s="14">
        <v>0</v>
      </c>
      <c r="G52" s="14">
        <v>0</v>
      </c>
      <c r="H52" s="14">
        <f t="shared" si="7"/>
        <v>23</v>
      </c>
      <c r="I52" s="14">
        <f t="shared" si="7"/>
        <v>29</v>
      </c>
      <c r="J52" s="14">
        <f t="shared" si="8"/>
        <v>52</v>
      </c>
      <c r="K52" s="15" t="s">
        <v>702</v>
      </c>
    </row>
    <row r="53" spans="1:11" ht="19.5" customHeight="1" x14ac:dyDescent="0.2">
      <c r="A53" s="13" t="s">
        <v>453</v>
      </c>
      <c r="B53" s="14">
        <v>159</v>
      </c>
      <c r="C53" s="14">
        <v>178</v>
      </c>
      <c r="D53" s="14">
        <v>337</v>
      </c>
      <c r="E53" s="14">
        <v>0</v>
      </c>
      <c r="F53" s="14">
        <v>0</v>
      </c>
      <c r="G53" s="14">
        <v>0</v>
      </c>
      <c r="H53" s="14">
        <f t="shared" si="7"/>
        <v>159</v>
      </c>
      <c r="I53" s="14">
        <f t="shared" si="7"/>
        <v>178</v>
      </c>
      <c r="J53" s="14">
        <f t="shared" si="8"/>
        <v>337</v>
      </c>
      <c r="K53" s="15" t="s">
        <v>728</v>
      </c>
    </row>
    <row r="54" spans="1:11" ht="19.5" customHeight="1" x14ac:dyDescent="0.2">
      <c r="A54" s="13" t="s">
        <v>36</v>
      </c>
      <c r="B54" s="14">
        <v>552</v>
      </c>
      <c r="C54" s="14">
        <v>99</v>
      </c>
      <c r="D54" s="14">
        <v>651</v>
      </c>
      <c r="E54" s="14">
        <v>0</v>
      </c>
      <c r="F54" s="14">
        <v>0</v>
      </c>
      <c r="G54" s="14">
        <v>0</v>
      </c>
      <c r="H54" s="14">
        <f t="shared" si="7"/>
        <v>552</v>
      </c>
      <c r="I54" s="14">
        <f t="shared" si="7"/>
        <v>99</v>
      </c>
      <c r="J54" s="14">
        <f t="shared" si="8"/>
        <v>651</v>
      </c>
      <c r="K54" s="15" t="s">
        <v>37</v>
      </c>
    </row>
    <row r="55" spans="1:11" ht="19.5" customHeight="1" x14ac:dyDescent="0.2">
      <c r="A55" s="13" t="s">
        <v>729</v>
      </c>
      <c r="B55" s="14">
        <v>1117</v>
      </c>
      <c r="C55" s="14">
        <v>689</v>
      </c>
      <c r="D55" s="14">
        <v>1806</v>
      </c>
      <c r="E55" s="14">
        <v>0</v>
      </c>
      <c r="F55" s="14">
        <v>0</v>
      </c>
      <c r="G55" s="14">
        <v>0</v>
      </c>
      <c r="H55" s="14">
        <f t="shared" si="7"/>
        <v>1117</v>
      </c>
      <c r="I55" s="14">
        <f t="shared" si="7"/>
        <v>689</v>
      </c>
      <c r="J55" s="14">
        <f t="shared" si="8"/>
        <v>1806</v>
      </c>
      <c r="K55" s="15" t="s">
        <v>704</v>
      </c>
    </row>
    <row r="56" spans="1:11" ht="19.5" customHeight="1" x14ac:dyDescent="0.2">
      <c r="A56" s="13" t="s">
        <v>730</v>
      </c>
      <c r="B56" s="14">
        <v>388</v>
      </c>
      <c r="C56" s="14">
        <v>442</v>
      </c>
      <c r="D56" s="14">
        <v>830</v>
      </c>
      <c r="E56" s="14">
        <v>0</v>
      </c>
      <c r="F56" s="14">
        <v>0</v>
      </c>
      <c r="G56" s="14">
        <v>0</v>
      </c>
      <c r="H56" s="14">
        <f t="shared" si="7"/>
        <v>388</v>
      </c>
      <c r="I56" s="14">
        <f t="shared" si="7"/>
        <v>442</v>
      </c>
      <c r="J56" s="14">
        <f t="shared" si="8"/>
        <v>830</v>
      </c>
      <c r="K56" s="15" t="s">
        <v>136</v>
      </c>
    </row>
    <row r="57" spans="1:11" ht="19.5" customHeight="1" x14ac:dyDescent="0.2">
      <c r="A57" s="13" t="s">
        <v>706</v>
      </c>
      <c r="B57" s="14">
        <v>120</v>
      </c>
      <c r="C57" s="14">
        <v>164</v>
      </c>
      <c r="D57" s="14">
        <v>284</v>
      </c>
      <c r="E57" s="14">
        <v>0</v>
      </c>
      <c r="F57" s="14">
        <v>0</v>
      </c>
      <c r="G57" s="14">
        <v>0</v>
      </c>
      <c r="H57" s="14">
        <f t="shared" si="7"/>
        <v>120</v>
      </c>
      <c r="I57" s="14">
        <f t="shared" si="7"/>
        <v>164</v>
      </c>
      <c r="J57" s="14">
        <f t="shared" si="8"/>
        <v>284</v>
      </c>
      <c r="K57" s="15" t="s">
        <v>707</v>
      </c>
    </row>
    <row r="58" spans="1:11" ht="19.5" customHeight="1" x14ac:dyDescent="0.2">
      <c r="A58" s="13" t="s">
        <v>41</v>
      </c>
      <c r="B58" s="14">
        <v>0</v>
      </c>
      <c r="C58" s="14">
        <v>2069</v>
      </c>
      <c r="D58" s="14">
        <v>2069</v>
      </c>
      <c r="E58" s="14">
        <v>0</v>
      </c>
      <c r="F58" s="14">
        <v>0</v>
      </c>
      <c r="G58" s="14">
        <v>0</v>
      </c>
      <c r="H58" s="14">
        <f t="shared" si="7"/>
        <v>0</v>
      </c>
      <c r="I58" s="14">
        <f t="shared" si="7"/>
        <v>2069</v>
      </c>
      <c r="J58" s="14">
        <f t="shared" si="8"/>
        <v>2069</v>
      </c>
      <c r="K58" s="15" t="s">
        <v>132</v>
      </c>
    </row>
    <row r="59" spans="1:11" ht="19.5" customHeight="1" x14ac:dyDescent="0.2">
      <c r="A59" s="13" t="s">
        <v>731</v>
      </c>
      <c r="B59" s="14">
        <v>165</v>
      </c>
      <c r="C59" s="14">
        <v>202</v>
      </c>
      <c r="D59" s="14">
        <v>367</v>
      </c>
      <c r="E59" s="14">
        <v>0</v>
      </c>
      <c r="F59" s="14">
        <v>0</v>
      </c>
      <c r="G59" s="14">
        <v>0</v>
      </c>
      <c r="H59" s="14">
        <f t="shared" si="7"/>
        <v>165</v>
      </c>
      <c r="I59" s="14">
        <f t="shared" si="7"/>
        <v>202</v>
      </c>
      <c r="J59" s="14">
        <f t="shared" si="8"/>
        <v>367</v>
      </c>
      <c r="K59" s="15" t="s">
        <v>709</v>
      </c>
    </row>
    <row r="60" spans="1:11" ht="19.5" customHeight="1" x14ac:dyDescent="0.2">
      <c r="A60" s="13" t="s">
        <v>684</v>
      </c>
      <c r="B60" s="14">
        <v>173</v>
      </c>
      <c r="C60" s="14">
        <v>0</v>
      </c>
      <c r="D60" s="14">
        <v>173</v>
      </c>
      <c r="E60" s="14">
        <v>0</v>
      </c>
      <c r="F60" s="14">
        <v>0</v>
      </c>
      <c r="G60" s="14">
        <v>0</v>
      </c>
      <c r="H60" s="14">
        <f t="shared" si="7"/>
        <v>173</v>
      </c>
      <c r="I60" s="14">
        <f t="shared" si="7"/>
        <v>0</v>
      </c>
      <c r="J60" s="14">
        <f t="shared" si="8"/>
        <v>173</v>
      </c>
      <c r="K60" s="15" t="s">
        <v>590</v>
      </c>
    </row>
    <row r="61" spans="1:11" ht="19.5" customHeight="1" x14ac:dyDescent="0.2">
      <c r="A61" s="13" t="s">
        <v>657</v>
      </c>
      <c r="B61" s="14">
        <v>1012</v>
      </c>
      <c r="C61" s="14">
        <v>466</v>
      </c>
      <c r="D61" s="14">
        <v>1478</v>
      </c>
      <c r="E61" s="14">
        <v>0</v>
      </c>
      <c r="F61" s="14">
        <v>0</v>
      </c>
      <c r="G61" s="14">
        <v>0</v>
      </c>
      <c r="H61" s="14">
        <f t="shared" si="7"/>
        <v>1012</v>
      </c>
      <c r="I61" s="14">
        <f t="shared" si="7"/>
        <v>466</v>
      </c>
      <c r="J61" s="14">
        <f t="shared" si="8"/>
        <v>1478</v>
      </c>
      <c r="K61" s="15" t="s">
        <v>152</v>
      </c>
    </row>
    <row r="62" spans="1:11" ht="19.5" customHeight="1" x14ac:dyDescent="0.2">
      <c r="A62" s="13" t="s">
        <v>131</v>
      </c>
      <c r="B62" s="14">
        <v>419</v>
      </c>
      <c r="C62" s="14">
        <v>213</v>
      </c>
      <c r="D62" s="14">
        <v>632</v>
      </c>
      <c r="E62" s="14">
        <v>0</v>
      </c>
      <c r="F62" s="14">
        <v>0</v>
      </c>
      <c r="G62" s="14">
        <v>0</v>
      </c>
      <c r="H62" s="14">
        <f t="shared" si="7"/>
        <v>419</v>
      </c>
      <c r="I62" s="14">
        <f t="shared" si="7"/>
        <v>213</v>
      </c>
      <c r="J62" s="14">
        <f t="shared" si="8"/>
        <v>632</v>
      </c>
      <c r="K62" s="15" t="s">
        <v>49</v>
      </c>
    </row>
    <row r="63" spans="1:11" ht="19.5" customHeight="1" x14ac:dyDescent="0.2">
      <c r="A63" s="13" t="s">
        <v>54</v>
      </c>
      <c r="B63" s="14">
        <v>233</v>
      </c>
      <c r="C63" s="14">
        <v>250</v>
      </c>
      <c r="D63" s="14">
        <v>483</v>
      </c>
      <c r="E63" s="14">
        <v>0</v>
      </c>
      <c r="F63" s="14">
        <v>0</v>
      </c>
      <c r="G63" s="14">
        <v>0</v>
      </c>
      <c r="H63" s="14">
        <f t="shared" si="7"/>
        <v>233</v>
      </c>
      <c r="I63" s="14">
        <f t="shared" si="7"/>
        <v>250</v>
      </c>
      <c r="J63" s="14">
        <f t="shared" si="8"/>
        <v>483</v>
      </c>
      <c r="K63" s="15" t="s">
        <v>540</v>
      </c>
    </row>
    <row r="64" spans="1:11" ht="19.5" customHeight="1" x14ac:dyDescent="0.2">
      <c r="A64" s="13" t="s">
        <v>56</v>
      </c>
      <c r="B64" s="14">
        <f>SUM(B46:B63)</f>
        <v>5812</v>
      </c>
      <c r="C64" s="14">
        <f t="shared" ref="C64:J64" si="9">SUM(C46:C63)</f>
        <v>6379</v>
      </c>
      <c r="D64" s="14">
        <f t="shared" si="9"/>
        <v>12191</v>
      </c>
      <c r="E64" s="14">
        <f t="shared" si="9"/>
        <v>0</v>
      </c>
      <c r="F64" s="14">
        <f t="shared" si="9"/>
        <v>0</v>
      </c>
      <c r="G64" s="14">
        <f t="shared" si="9"/>
        <v>0</v>
      </c>
      <c r="H64" s="14">
        <f t="shared" si="9"/>
        <v>5812</v>
      </c>
      <c r="I64" s="14">
        <f t="shared" si="9"/>
        <v>6379</v>
      </c>
      <c r="J64" s="14">
        <f t="shared" si="9"/>
        <v>12191</v>
      </c>
      <c r="K64" s="15" t="s">
        <v>57</v>
      </c>
    </row>
    <row r="65" spans="1:11" ht="17.100000000000001" customHeight="1" x14ac:dyDescent="0.2">
      <c r="A65" s="13" t="s">
        <v>669</v>
      </c>
      <c r="B65" s="14"/>
      <c r="C65" s="14"/>
      <c r="D65" s="14"/>
      <c r="E65" s="14"/>
      <c r="F65" s="14"/>
      <c r="G65" s="14"/>
      <c r="H65" s="14"/>
      <c r="I65" s="14"/>
      <c r="J65" s="14"/>
      <c r="K65" s="15" t="s">
        <v>59</v>
      </c>
    </row>
    <row r="66" spans="1:11" ht="19.5" customHeight="1" x14ac:dyDescent="0.2">
      <c r="A66" s="13" t="s">
        <v>453</v>
      </c>
      <c r="B66" s="14">
        <v>40</v>
      </c>
      <c r="C66" s="14">
        <v>12</v>
      </c>
      <c r="D66" s="14">
        <v>52</v>
      </c>
      <c r="E66" s="14">
        <v>0</v>
      </c>
      <c r="F66" s="14">
        <v>0</v>
      </c>
      <c r="G66" s="14">
        <v>0</v>
      </c>
      <c r="H66" s="14">
        <f>SUM(B66,E66)</f>
        <v>40</v>
      </c>
      <c r="I66" s="14">
        <f t="shared" ref="I66:J69" si="10">SUM(C66,F66)</f>
        <v>12</v>
      </c>
      <c r="J66" s="14">
        <f t="shared" si="10"/>
        <v>52</v>
      </c>
      <c r="K66" s="15" t="s">
        <v>728</v>
      </c>
    </row>
    <row r="67" spans="1:11" ht="19.5" customHeight="1" x14ac:dyDescent="0.2">
      <c r="A67" s="13" t="s">
        <v>36</v>
      </c>
      <c r="B67" s="14">
        <v>109</v>
      </c>
      <c r="C67" s="14">
        <v>30</v>
      </c>
      <c r="D67" s="14">
        <v>139</v>
      </c>
      <c r="E67" s="14">
        <v>0</v>
      </c>
      <c r="F67" s="14">
        <v>0</v>
      </c>
      <c r="G67" s="14">
        <v>0</v>
      </c>
      <c r="H67" s="14">
        <f t="shared" ref="H67:H69" si="11">SUM(B67,E67)</f>
        <v>109</v>
      </c>
      <c r="I67" s="14">
        <f t="shared" si="10"/>
        <v>30</v>
      </c>
      <c r="J67" s="14">
        <f t="shared" si="10"/>
        <v>139</v>
      </c>
      <c r="K67" s="15" t="s">
        <v>37</v>
      </c>
    </row>
    <row r="68" spans="1:11" ht="19.5" customHeight="1" x14ac:dyDescent="0.2">
      <c r="A68" s="13" t="s">
        <v>705</v>
      </c>
      <c r="B68" s="14">
        <v>110</v>
      </c>
      <c r="C68" s="14">
        <v>106</v>
      </c>
      <c r="D68" s="14">
        <v>216</v>
      </c>
      <c r="E68" s="14">
        <v>0</v>
      </c>
      <c r="F68" s="14">
        <v>0</v>
      </c>
      <c r="G68" s="14">
        <v>0</v>
      </c>
      <c r="H68" s="14">
        <f t="shared" si="11"/>
        <v>110</v>
      </c>
      <c r="I68" s="14">
        <f t="shared" si="10"/>
        <v>106</v>
      </c>
      <c r="J68" s="14">
        <f t="shared" si="10"/>
        <v>216</v>
      </c>
      <c r="K68" s="15" t="s">
        <v>136</v>
      </c>
    </row>
    <row r="69" spans="1:11" ht="19.5" customHeight="1" x14ac:dyDescent="0.2">
      <c r="A69" s="13" t="s">
        <v>131</v>
      </c>
      <c r="B69" s="14">
        <v>135</v>
      </c>
      <c r="C69" s="14">
        <v>10</v>
      </c>
      <c r="D69" s="14">
        <v>145</v>
      </c>
      <c r="E69" s="14">
        <v>0</v>
      </c>
      <c r="F69" s="14">
        <v>0</v>
      </c>
      <c r="G69" s="14">
        <v>0</v>
      </c>
      <c r="H69" s="14">
        <f t="shared" si="11"/>
        <v>135</v>
      </c>
      <c r="I69" s="14">
        <f t="shared" si="10"/>
        <v>10</v>
      </c>
      <c r="J69" s="14">
        <f t="shared" si="10"/>
        <v>145</v>
      </c>
      <c r="K69" s="15" t="s">
        <v>49</v>
      </c>
    </row>
    <row r="70" spans="1:11" ht="19.5" customHeight="1" thickBot="1" x14ac:dyDescent="0.25">
      <c r="A70" s="13" t="s">
        <v>61</v>
      </c>
      <c r="B70" s="14">
        <f>SUM(B66:B69)</f>
        <v>394</v>
      </c>
      <c r="C70" s="14">
        <f t="shared" ref="C70:J70" si="12">SUM(C66:C69)</f>
        <v>158</v>
      </c>
      <c r="D70" s="14">
        <f t="shared" si="12"/>
        <v>552</v>
      </c>
      <c r="E70" s="14">
        <f t="shared" si="12"/>
        <v>0</v>
      </c>
      <c r="F70" s="14">
        <f t="shared" si="12"/>
        <v>0</v>
      </c>
      <c r="G70" s="14">
        <f t="shared" si="12"/>
        <v>0</v>
      </c>
      <c r="H70" s="14">
        <f t="shared" si="12"/>
        <v>394</v>
      </c>
      <c r="I70" s="14">
        <f t="shared" si="12"/>
        <v>158</v>
      </c>
      <c r="J70" s="14">
        <f t="shared" si="12"/>
        <v>552</v>
      </c>
      <c r="K70" s="15" t="s">
        <v>62</v>
      </c>
    </row>
    <row r="71" spans="1:11" ht="18.75" customHeight="1" thickBot="1" x14ac:dyDescent="0.25">
      <c r="A71" s="19" t="s">
        <v>151</v>
      </c>
      <c r="B71" s="20">
        <f>SUM(B70,B64)</f>
        <v>6206</v>
      </c>
      <c r="C71" s="20">
        <f t="shared" ref="C71:J71" si="13">SUM(C70,C64)</f>
        <v>6537</v>
      </c>
      <c r="D71" s="20">
        <f t="shared" si="13"/>
        <v>12743</v>
      </c>
      <c r="E71" s="20">
        <f t="shared" si="13"/>
        <v>0</v>
      </c>
      <c r="F71" s="20">
        <f t="shared" si="13"/>
        <v>0</v>
      </c>
      <c r="G71" s="20">
        <f t="shared" si="13"/>
        <v>0</v>
      </c>
      <c r="H71" s="20">
        <f t="shared" si="13"/>
        <v>6206</v>
      </c>
      <c r="I71" s="20">
        <f t="shared" si="13"/>
        <v>6537</v>
      </c>
      <c r="J71" s="20">
        <f t="shared" si="13"/>
        <v>12743</v>
      </c>
      <c r="K71" s="21" t="s">
        <v>63</v>
      </c>
    </row>
    <row r="72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H42:J42"/>
    <mergeCell ref="A38:K38"/>
    <mergeCell ref="A39:K39"/>
    <mergeCell ref="A41:A44"/>
    <mergeCell ref="B41:D41"/>
    <mergeCell ref="E41:G41"/>
    <mergeCell ref="H41:J41"/>
    <mergeCell ref="K41:K44"/>
    <mergeCell ref="B42:D42"/>
    <mergeCell ref="E42:G42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43"/>
  <sheetViews>
    <sheetView rightToLeft="1" view="pageBreakPreview" topLeftCell="A73" zoomScale="85" zoomScaleSheetLayoutView="85" workbookViewId="0">
      <selection activeCell="D273" sqref="D273"/>
    </sheetView>
  </sheetViews>
  <sheetFormatPr defaultRowHeight="14.25" x14ac:dyDescent="0.2"/>
  <cols>
    <col min="1" max="1" width="29.25" customWidth="1"/>
    <col min="2" max="2" width="8.125" customWidth="1"/>
    <col min="3" max="3" width="10.125" customWidth="1"/>
    <col min="4" max="4" width="9.25" customWidth="1"/>
    <col min="5" max="5" width="6.875" customWidth="1"/>
    <col min="6" max="6" width="8.625" customWidth="1"/>
    <col min="7" max="7" width="7.75" customWidth="1"/>
    <col min="8" max="9" width="9.75" customWidth="1"/>
    <col min="10" max="10" width="9.5" customWidth="1"/>
    <col min="11" max="11" width="33.625" customWidth="1"/>
    <col min="14" max="14" width="9" customWidth="1"/>
  </cols>
  <sheetData>
    <row r="1" spans="1:11" ht="23.25" customHeight="1" x14ac:dyDescent="0.25">
      <c r="A1" s="117" t="s">
        <v>294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38.25" customHeight="1" x14ac:dyDescent="0.25">
      <c r="A2" s="114" t="s">
        <v>356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.75" customHeight="1" thickBot="1" x14ac:dyDescent="0.3">
      <c r="A3" s="4" t="s">
        <v>110</v>
      </c>
      <c r="K3" s="25" t="s">
        <v>112</v>
      </c>
    </row>
    <row r="4" spans="1:11" ht="19.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9.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9.5" customHeight="1" x14ac:dyDescent="0.25">
      <c r="A6" s="112"/>
      <c r="B6" s="5" t="s">
        <v>8</v>
      </c>
      <c r="C6" s="5" t="s">
        <v>9</v>
      </c>
      <c r="D6" s="5" t="s">
        <v>10</v>
      </c>
      <c r="E6" s="5" t="s">
        <v>8</v>
      </c>
      <c r="F6" s="5" t="s">
        <v>9</v>
      </c>
      <c r="G6" s="5" t="s">
        <v>10</v>
      </c>
      <c r="H6" s="5" t="s">
        <v>8</v>
      </c>
      <c r="I6" s="5" t="s">
        <v>9</v>
      </c>
      <c r="J6" s="5" t="s">
        <v>10</v>
      </c>
      <c r="K6" s="112"/>
    </row>
    <row r="7" spans="1:11" ht="19.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5.75" customHeight="1" x14ac:dyDescent="0.2">
      <c r="A8" s="8" t="s">
        <v>13</v>
      </c>
      <c r="B8" s="7"/>
      <c r="C8" s="7"/>
      <c r="D8" s="7"/>
      <c r="E8" s="7"/>
      <c r="F8" s="7"/>
      <c r="G8" s="7"/>
      <c r="H8" s="7"/>
      <c r="I8" s="7"/>
      <c r="J8" s="7"/>
      <c r="K8" s="9" t="s">
        <v>14</v>
      </c>
    </row>
    <row r="9" spans="1:11" ht="15.75" customHeight="1" x14ac:dyDescent="0.2">
      <c r="A9" s="13" t="s">
        <v>15</v>
      </c>
      <c r="B9" s="14">
        <v>149</v>
      </c>
      <c r="C9" s="14">
        <v>225</v>
      </c>
      <c r="D9" s="14">
        <f>SUM(B9:C9)</f>
        <v>374</v>
      </c>
      <c r="E9" s="14">
        <v>0</v>
      </c>
      <c r="F9" s="14">
        <v>0</v>
      </c>
      <c r="G9" s="14">
        <f>SUM(E9:F9)</f>
        <v>0</v>
      </c>
      <c r="H9" s="14">
        <f>SUM(E9,B9)</f>
        <v>149</v>
      </c>
      <c r="I9" s="14">
        <f t="shared" ref="I9:J9" si="0">SUM(F9,C9)</f>
        <v>225</v>
      </c>
      <c r="J9" s="14">
        <f t="shared" si="0"/>
        <v>374</v>
      </c>
      <c r="K9" s="15" t="s">
        <v>16</v>
      </c>
    </row>
    <row r="10" spans="1:11" ht="15.75" customHeight="1" x14ac:dyDescent="0.2">
      <c r="A10" s="13" t="s">
        <v>355</v>
      </c>
      <c r="B10" s="14">
        <v>51</v>
      </c>
      <c r="C10" s="14">
        <v>70</v>
      </c>
      <c r="D10" s="14">
        <f t="shared" ref="D10:D22" si="1">SUM(B10:C10)</f>
        <v>121</v>
      </c>
      <c r="E10" s="14">
        <v>0</v>
      </c>
      <c r="F10" s="14">
        <v>0</v>
      </c>
      <c r="G10" s="14">
        <f t="shared" ref="G10:G22" si="2">SUM(E10:F10)</f>
        <v>0</v>
      </c>
      <c r="H10" s="14">
        <f t="shared" ref="H10:H22" si="3">SUM(E10,B10)</f>
        <v>51</v>
      </c>
      <c r="I10" s="14">
        <f t="shared" ref="I10:I22" si="4">SUM(F10,C10)</f>
        <v>70</v>
      </c>
      <c r="J10" s="14">
        <f t="shared" ref="J10:J22" si="5">SUM(G10,D10)</f>
        <v>121</v>
      </c>
      <c r="K10" s="15" t="s">
        <v>17</v>
      </c>
    </row>
    <row r="11" spans="1:11" ht="15.75" customHeight="1" x14ac:dyDescent="0.2">
      <c r="A11" s="13" t="s">
        <v>18</v>
      </c>
      <c r="B11" s="14">
        <v>56</v>
      </c>
      <c r="C11" s="14">
        <v>144</v>
      </c>
      <c r="D11" s="14">
        <f t="shared" si="1"/>
        <v>200</v>
      </c>
      <c r="E11" s="14">
        <v>1</v>
      </c>
      <c r="F11" s="14">
        <v>0</v>
      </c>
      <c r="G11" s="14">
        <f t="shared" si="2"/>
        <v>1</v>
      </c>
      <c r="H11" s="14">
        <f t="shared" si="3"/>
        <v>57</v>
      </c>
      <c r="I11" s="14">
        <f t="shared" si="4"/>
        <v>144</v>
      </c>
      <c r="J11" s="14">
        <f t="shared" si="5"/>
        <v>201</v>
      </c>
      <c r="K11" s="15" t="s">
        <v>19</v>
      </c>
    </row>
    <row r="12" spans="1:11" ht="15.75" customHeight="1" x14ac:dyDescent="0.2">
      <c r="A12" s="13" t="s">
        <v>20</v>
      </c>
      <c r="B12" s="14">
        <v>46</v>
      </c>
      <c r="C12" s="14">
        <v>134</v>
      </c>
      <c r="D12" s="14">
        <f t="shared" si="1"/>
        <v>180</v>
      </c>
      <c r="E12" s="14">
        <v>0</v>
      </c>
      <c r="F12" s="14">
        <v>0</v>
      </c>
      <c r="G12" s="14">
        <f t="shared" si="2"/>
        <v>0</v>
      </c>
      <c r="H12" s="14">
        <f t="shared" si="3"/>
        <v>46</v>
      </c>
      <c r="I12" s="14">
        <f t="shared" si="4"/>
        <v>134</v>
      </c>
      <c r="J12" s="14">
        <f t="shared" si="5"/>
        <v>180</v>
      </c>
      <c r="K12" s="15" t="s">
        <v>330</v>
      </c>
    </row>
    <row r="13" spans="1:11" ht="15.75" customHeight="1" x14ac:dyDescent="0.2">
      <c r="A13" s="13" t="s">
        <v>22</v>
      </c>
      <c r="B13" s="14">
        <v>20</v>
      </c>
      <c r="C13" s="14">
        <v>91</v>
      </c>
      <c r="D13" s="14">
        <f t="shared" si="1"/>
        <v>111</v>
      </c>
      <c r="E13" s="14">
        <v>0</v>
      </c>
      <c r="F13" s="14">
        <v>0</v>
      </c>
      <c r="G13" s="14">
        <f t="shared" si="2"/>
        <v>0</v>
      </c>
      <c r="H13" s="14">
        <f t="shared" si="3"/>
        <v>20</v>
      </c>
      <c r="I13" s="14">
        <f t="shared" si="4"/>
        <v>91</v>
      </c>
      <c r="J13" s="14">
        <f t="shared" si="5"/>
        <v>111</v>
      </c>
      <c r="K13" s="15" t="s">
        <v>23</v>
      </c>
    </row>
    <row r="14" spans="1:11" ht="15.75" customHeight="1" x14ac:dyDescent="0.2">
      <c r="A14" s="13" t="s">
        <v>24</v>
      </c>
      <c r="B14" s="14">
        <v>346</v>
      </c>
      <c r="C14" s="14">
        <v>370</v>
      </c>
      <c r="D14" s="14">
        <f t="shared" si="1"/>
        <v>716</v>
      </c>
      <c r="E14" s="14">
        <v>0</v>
      </c>
      <c r="F14" s="14">
        <v>0</v>
      </c>
      <c r="G14" s="14">
        <f t="shared" si="2"/>
        <v>0</v>
      </c>
      <c r="H14" s="14">
        <f t="shared" si="3"/>
        <v>346</v>
      </c>
      <c r="I14" s="14">
        <f t="shared" si="4"/>
        <v>370</v>
      </c>
      <c r="J14" s="14">
        <f t="shared" si="5"/>
        <v>716</v>
      </c>
      <c r="K14" s="15" t="s">
        <v>25</v>
      </c>
    </row>
    <row r="15" spans="1:11" ht="15.75" customHeight="1" x14ac:dyDescent="0.2">
      <c r="A15" s="13" t="s">
        <v>26</v>
      </c>
      <c r="B15" s="14">
        <v>40</v>
      </c>
      <c r="C15" s="14">
        <v>121</v>
      </c>
      <c r="D15" s="14">
        <f t="shared" si="1"/>
        <v>161</v>
      </c>
      <c r="E15" s="14">
        <v>0</v>
      </c>
      <c r="F15" s="14">
        <v>0</v>
      </c>
      <c r="G15" s="14">
        <f t="shared" si="2"/>
        <v>0</v>
      </c>
      <c r="H15" s="14">
        <f t="shared" si="3"/>
        <v>40</v>
      </c>
      <c r="I15" s="14">
        <f t="shared" si="4"/>
        <v>121</v>
      </c>
      <c r="J15" s="14">
        <f t="shared" si="5"/>
        <v>161</v>
      </c>
      <c r="K15" s="15" t="s">
        <v>27</v>
      </c>
    </row>
    <row r="16" spans="1:11" ht="15.75" customHeight="1" x14ac:dyDescent="0.2">
      <c r="A16" s="13" t="s">
        <v>28</v>
      </c>
      <c r="B16" s="14">
        <v>402</v>
      </c>
      <c r="C16" s="14">
        <v>511</v>
      </c>
      <c r="D16" s="14">
        <f t="shared" si="1"/>
        <v>913</v>
      </c>
      <c r="E16" s="14">
        <v>0</v>
      </c>
      <c r="F16" s="14">
        <v>1</v>
      </c>
      <c r="G16" s="14">
        <f t="shared" si="2"/>
        <v>1</v>
      </c>
      <c r="H16" s="14">
        <f t="shared" si="3"/>
        <v>402</v>
      </c>
      <c r="I16" s="14">
        <f t="shared" si="4"/>
        <v>512</v>
      </c>
      <c r="J16" s="14">
        <f t="shared" si="5"/>
        <v>914</v>
      </c>
      <c r="K16" s="15" t="s">
        <v>29</v>
      </c>
    </row>
    <row r="17" spans="1:11" ht="15.75" customHeight="1" x14ac:dyDescent="0.2">
      <c r="A17" s="13" t="s">
        <v>30</v>
      </c>
      <c r="B17" s="14">
        <v>55</v>
      </c>
      <c r="C17" s="14">
        <v>62</v>
      </c>
      <c r="D17" s="14">
        <f t="shared" si="1"/>
        <v>117</v>
      </c>
      <c r="E17" s="14">
        <v>0</v>
      </c>
      <c r="F17" s="14">
        <v>0</v>
      </c>
      <c r="G17" s="14">
        <f t="shared" si="2"/>
        <v>0</v>
      </c>
      <c r="H17" s="14">
        <f t="shared" si="3"/>
        <v>55</v>
      </c>
      <c r="I17" s="14">
        <f t="shared" si="4"/>
        <v>62</v>
      </c>
      <c r="J17" s="14">
        <f t="shared" si="5"/>
        <v>117</v>
      </c>
      <c r="K17" s="15" t="s">
        <v>31</v>
      </c>
    </row>
    <row r="18" spans="1:11" ht="15.75" customHeight="1" x14ac:dyDescent="0.2">
      <c r="A18" s="8" t="s">
        <v>32</v>
      </c>
      <c r="B18" s="7">
        <v>434</v>
      </c>
      <c r="C18" s="7">
        <v>761</v>
      </c>
      <c r="D18" s="7">
        <f t="shared" si="1"/>
        <v>1195</v>
      </c>
      <c r="E18" s="7">
        <v>0</v>
      </c>
      <c r="F18" s="7">
        <v>0</v>
      </c>
      <c r="G18" s="7">
        <f t="shared" si="2"/>
        <v>0</v>
      </c>
      <c r="H18" s="7">
        <f t="shared" si="3"/>
        <v>434</v>
      </c>
      <c r="I18" s="7">
        <f t="shared" si="4"/>
        <v>761</v>
      </c>
      <c r="J18" s="7">
        <f t="shared" si="5"/>
        <v>1195</v>
      </c>
      <c r="K18" s="9" t="s">
        <v>33</v>
      </c>
    </row>
    <row r="19" spans="1:11" ht="15.75" customHeight="1" x14ac:dyDescent="0.2">
      <c r="A19" s="13" t="s">
        <v>34</v>
      </c>
      <c r="B19" s="14">
        <v>0</v>
      </c>
      <c r="C19" s="14">
        <v>326</v>
      </c>
      <c r="D19" s="14">
        <f t="shared" si="1"/>
        <v>326</v>
      </c>
      <c r="E19" s="14">
        <v>0</v>
      </c>
      <c r="F19" s="14">
        <v>0</v>
      </c>
      <c r="G19" s="14">
        <f t="shared" si="2"/>
        <v>0</v>
      </c>
      <c r="H19" s="14">
        <f t="shared" si="3"/>
        <v>0</v>
      </c>
      <c r="I19" s="14">
        <f t="shared" si="4"/>
        <v>326</v>
      </c>
      <c r="J19" s="14">
        <f t="shared" si="5"/>
        <v>326</v>
      </c>
      <c r="K19" s="15" t="s">
        <v>35</v>
      </c>
    </row>
    <row r="20" spans="1:11" ht="15.75" customHeight="1" x14ac:dyDescent="0.2">
      <c r="A20" s="13" t="s">
        <v>36</v>
      </c>
      <c r="B20" s="14">
        <v>287</v>
      </c>
      <c r="C20" s="14">
        <v>369</v>
      </c>
      <c r="D20" s="14">
        <f t="shared" si="1"/>
        <v>656</v>
      </c>
      <c r="E20" s="14">
        <v>0</v>
      </c>
      <c r="F20" s="14">
        <v>0</v>
      </c>
      <c r="G20" s="14">
        <f t="shared" si="2"/>
        <v>0</v>
      </c>
      <c r="H20" s="14">
        <f t="shared" si="3"/>
        <v>287</v>
      </c>
      <c r="I20" s="14">
        <f t="shared" si="4"/>
        <v>369</v>
      </c>
      <c r="J20" s="14">
        <f t="shared" si="5"/>
        <v>656</v>
      </c>
      <c r="K20" s="15" t="s">
        <v>37</v>
      </c>
    </row>
    <row r="21" spans="1:11" ht="38.25" customHeight="1" x14ac:dyDescent="0.2">
      <c r="A21" s="13" t="s">
        <v>38</v>
      </c>
      <c r="B21" s="14">
        <v>297</v>
      </c>
      <c r="C21" s="14">
        <v>522</v>
      </c>
      <c r="D21" s="14">
        <f t="shared" si="1"/>
        <v>819</v>
      </c>
      <c r="E21" s="14">
        <v>0</v>
      </c>
      <c r="F21" s="14">
        <v>0</v>
      </c>
      <c r="G21" s="14">
        <f t="shared" si="2"/>
        <v>0</v>
      </c>
      <c r="H21" s="14">
        <f t="shared" si="3"/>
        <v>297</v>
      </c>
      <c r="I21" s="14">
        <f t="shared" si="4"/>
        <v>522</v>
      </c>
      <c r="J21" s="14">
        <f t="shared" si="5"/>
        <v>819</v>
      </c>
      <c r="K21" s="26" t="s">
        <v>365</v>
      </c>
    </row>
    <row r="22" spans="1:11" ht="15.75" customHeight="1" x14ac:dyDescent="0.2">
      <c r="A22" s="13" t="s">
        <v>39</v>
      </c>
      <c r="B22" s="67">
        <v>372</v>
      </c>
      <c r="C22" s="67">
        <v>431</v>
      </c>
      <c r="D22" s="67">
        <f t="shared" si="1"/>
        <v>803</v>
      </c>
      <c r="E22" s="67">
        <v>0</v>
      </c>
      <c r="F22" s="67">
        <v>0</v>
      </c>
      <c r="G22" s="67">
        <f t="shared" si="2"/>
        <v>0</v>
      </c>
      <c r="H22" s="67">
        <f t="shared" si="3"/>
        <v>372</v>
      </c>
      <c r="I22" s="67">
        <f t="shared" si="4"/>
        <v>431</v>
      </c>
      <c r="J22" s="67">
        <f t="shared" si="5"/>
        <v>803</v>
      </c>
      <c r="K22" s="15" t="s">
        <v>40</v>
      </c>
    </row>
    <row r="23" spans="1:11" ht="15.75" customHeight="1" x14ac:dyDescent="0.2">
      <c r="A23" s="13" t="s">
        <v>41</v>
      </c>
      <c r="B23" s="67">
        <v>0</v>
      </c>
      <c r="C23" s="67">
        <v>976</v>
      </c>
      <c r="D23" s="67">
        <f t="shared" ref="D23:D28" si="6">SUM(B23:C23)</f>
        <v>976</v>
      </c>
      <c r="E23" s="67">
        <v>0</v>
      </c>
      <c r="F23" s="67">
        <v>0</v>
      </c>
      <c r="G23" s="67">
        <f t="shared" ref="G23:G28" si="7">SUM(E23:F23)</f>
        <v>0</v>
      </c>
      <c r="H23" s="67">
        <f t="shared" ref="H23:H28" si="8">SUM(E23,B23)</f>
        <v>0</v>
      </c>
      <c r="I23" s="67">
        <f t="shared" ref="I23:I28" si="9">SUM(F23,C23)</f>
        <v>976</v>
      </c>
      <c r="J23" s="67">
        <f t="shared" ref="J23:J28" si="10">SUM(G23,D23)</f>
        <v>976</v>
      </c>
      <c r="K23" s="15" t="s">
        <v>42</v>
      </c>
    </row>
    <row r="24" spans="1:11" ht="15.75" customHeight="1" x14ac:dyDescent="0.2">
      <c r="A24" s="13" t="s">
        <v>108</v>
      </c>
      <c r="B24" s="14">
        <v>180</v>
      </c>
      <c r="C24" s="14">
        <v>117</v>
      </c>
      <c r="D24" s="14">
        <f t="shared" si="6"/>
        <v>297</v>
      </c>
      <c r="E24" s="14">
        <v>0</v>
      </c>
      <c r="F24" s="14">
        <v>0</v>
      </c>
      <c r="G24" s="14">
        <f t="shared" si="7"/>
        <v>0</v>
      </c>
      <c r="H24" s="14">
        <f t="shared" si="8"/>
        <v>180</v>
      </c>
      <c r="I24" s="14">
        <f t="shared" si="9"/>
        <v>117</v>
      </c>
      <c r="J24" s="14">
        <f t="shared" si="10"/>
        <v>297</v>
      </c>
      <c r="K24" s="15" t="s">
        <v>117</v>
      </c>
    </row>
    <row r="25" spans="1:11" ht="15.75" customHeight="1" x14ac:dyDescent="0.2">
      <c r="A25" s="13" t="s">
        <v>109</v>
      </c>
      <c r="B25" s="14">
        <v>0</v>
      </c>
      <c r="C25" s="14">
        <v>169</v>
      </c>
      <c r="D25" s="14">
        <f t="shared" si="6"/>
        <v>169</v>
      </c>
      <c r="E25" s="14">
        <v>0</v>
      </c>
      <c r="F25" s="14">
        <v>0</v>
      </c>
      <c r="G25" s="14">
        <f t="shared" si="7"/>
        <v>0</v>
      </c>
      <c r="H25" s="14">
        <f t="shared" si="8"/>
        <v>0</v>
      </c>
      <c r="I25" s="14">
        <f t="shared" si="9"/>
        <v>169</v>
      </c>
      <c r="J25" s="14">
        <f t="shared" si="10"/>
        <v>169</v>
      </c>
      <c r="K25" s="15" t="s">
        <v>118</v>
      </c>
    </row>
    <row r="26" spans="1:11" ht="15.75" customHeight="1" x14ac:dyDescent="0.2">
      <c r="A26" s="13" t="s">
        <v>43</v>
      </c>
      <c r="B26" s="14">
        <v>350</v>
      </c>
      <c r="C26" s="14">
        <v>502</v>
      </c>
      <c r="D26" s="14">
        <f t="shared" si="6"/>
        <v>852</v>
      </c>
      <c r="E26" s="14">
        <v>0</v>
      </c>
      <c r="F26" s="14">
        <v>0</v>
      </c>
      <c r="G26" s="14">
        <f t="shared" si="7"/>
        <v>0</v>
      </c>
      <c r="H26" s="14">
        <f t="shared" si="8"/>
        <v>350</v>
      </c>
      <c r="I26" s="14">
        <f t="shared" si="9"/>
        <v>502</v>
      </c>
      <c r="J26" s="14">
        <f t="shared" si="10"/>
        <v>852</v>
      </c>
      <c r="K26" s="15" t="s">
        <v>152</v>
      </c>
    </row>
    <row r="27" spans="1:11" ht="15.75" customHeight="1" x14ac:dyDescent="0.2">
      <c r="A27" s="13" t="s">
        <v>44</v>
      </c>
      <c r="B27" s="14">
        <v>431</v>
      </c>
      <c r="C27" s="14">
        <v>590</v>
      </c>
      <c r="D27" s="14">
        <f t="shared" si="6"/>
        <v>1021</v>
      </c>
      <c r="E27" s="14">
        <v>0</v>
      </c>
      <c r="F27" s="14">
        <v>0</v>
      </c>
      <c r="G27" s="14">
        <f t="shared" si="7"/>
        <v>0</v>
      </c>
      <c r="H27" s="14">
        <f t="shared" si="8"/>
        <v>431</v>
      </c>
      <c r="I27" s="14">
        <f t="shared" si="9"/>
        <v>590</v>
      </c>
      <c r="J27" s="14">
        <f t="shared" si="10"/>
        <v>1021</v>
      </c>
      <c r="K27" s="15" t="s">
        <v>45</v>
      </c>
    </row>
    <row r="28" spans="1:11" ht="15.75" customHeight="1" x14ac:dyDescent="0.2">
      <c r="A28" s="13" t="s">
        <v>46</v>
      </c>
      <c r="B28" s="14">
        <v>214</v>
      </c>
      <c r="C28" s="14">
        <v>86</v>
      </c>
      <c r="D28" s="14">
        <f t="shared" si="6"/>
        <v>300</v>
      </c>
      <c r="E28" s="14">
        <v>0</v>
      </c>
      <c r="F28" s="14">
        <v>0</v>
      </c>
      <c r="G28" s="14">
        <f t="shared" si="7"/>
        <v>0</v>
      </c>
      <c r="H28" s="14">
        <f t="shared" si="8"/>
        <v>214</v>
      </c>
      <c r="I28" s="14">
        <f t="shared" si="9"/>
        <v>86</v>
      </c>
      <c r="J28" s="14">
        <f t="shared" si="10"/>
        <v>300</v>
      </c>
      <c r="K28" s="15" t="s">
        <v>47</v>
      </c>
    </row>
    <row r="29" spans="1:11" ht="15.75" customHeight="1" x14ac:dyDescent="0.2">
      <c r="A29" s="13" t="s">
        <v>48</v>
      </c>
      <c r="B29" s="14">
        <v>47</v>
      </c>
      <c r="C29" s="14">
        <v>195</v>
      </c>
      <c r="D29" s="14">
        <f>SUM(B29:C29)</f>
        <v>242</v>
      </c>
      <c r="E29" s="14">
        <v>0</v>
      </c>
      <c r="F29" s="14">
        <v>0</v>
      </c>
      <c r="G29" s="14">
        <f>SUM(E29:F29)</f>
        <v>0</v>
      </c>
      <c r="H29" s="14">
        <f>SUM(E29,B29)</f>
        <v>47</v>
      </c>
      <c r="I29" s="14">
        <f t="shared" ref="I29:J29" si="11">SUM(F29,C29)</f>
        <v>195</v>
      </c>
      <c r="J29" s="14">
        <f t="shared" si="11"/>
        <v>242</v>
      </c>
      <c r="K29" s="15" t="s">
        <v>49</v>
      </c>
    </row>
    <row r="30" spans="1:11" ht="15.75" customHeight="1" x14ac:dyDescent="0.2">
      <c r="A30" s="13" t="s">
        <v>50</v>
      </c>
      <c r="B30" s="14">
        <v>101</v>
      </c>
      <c r="C30" s="14">
        <v>172</v>
      </c>
      <c r="D30" s="14">
        <f t="shared" ref="D30:D32" si="12">SUM(B30:C30)</f>
        <v>273</v>
      </c>
      <c r="E30" s="14">
        <v>0</v>
      </c>
      <c r="F30" s="14">
        <v>0</v>
      </c>
      <c r="G30" s="14">
        <f t="shared" ref="G30:G32" si="13">SUM(E30:F30)</f>
        <v>0</v>
      </c>
      <c r="H30" s="14">
        <f t="shared" ref="H30:H32" si="14">SUM(E30,B30)</f>
        <v>101</v>
      </c>
      <c r="I30" s="14">
        <f t="shared" ref="I30:I32" si="15">SUM(F30,C30)</f>
        <v>172</v>
      </c>
      <c r="J30" s="14">
        <f t="shared" ref="J30:J32" si="16">SUM(G30,D30)</f>
        <v>273</v>
      </c>
      <c r="K30" s="15" t="s">
        <v>51</v>
      </c>
    </row>
    <row r="31" spans="1:11" ht="15.75" customHeight="1" x14ac:dyDescent="0.2">
      <c r="A31" s="13" t="s">
        <v>52</v>
      </c>
      <c r="B31" s="14">
        <v>522</v>
      </c>
      <c r="C31" s="14">
        <v>385</v>
      </c>
      <c r="D31" s="14">
        <f t="shared" si="12"/>
        <v>907</v>
      </c>
      <c r="E31" s="14">
        <v>0</v>
      </c>
      <c r="F31" s="14">
        <v>2</v>
      </c>
      <c r="G31" s="14">
        <f t="shared" si="13"/>
        <v>2</v>
      </c>
      <c r="H31" s="14">
        <f t="shared" si="14"/>
        <v>522</v>
      </c>
      <c r="I31" s="14">
        <f t="shared" si="15"/>
        <v>387</v>
      </c>
      <c r="J31" s="14">
        <f t="shared" si="16"/>
        <v>909</v>
      </c>
      <c r="K31" s="15" t="s">
        <v>53</v>
      </c>
    </row>
    <row r="32" spans="1:11" ht="15.75" customHeight="1" x14ac:dyDescent="0.2">
      <c r="A32" s="13" t="s">
        <v>54</v>
      </c>
      <c r="B32" s="14">
        <v>764</v>
      </c>
      <c r="C32" s="14">
        <v>910</v>
      </c>
      <c r="D32" s="14">
        <f t="shared" si="12"/>
        <v>1674</v>
      </c>
      <c r="E32" s="14">
        <v>0</v>
      </c>
      <c r="F32" s="14">
        <v>0</v>
      </c>
      <c r="G32" s="14">
        <f t="shared" si="13"/>
        <v>0</v>
      </c>
      <c r="H32" s="14">
        <f t="shared" si="14"/>
        <v>764</v>
      </c>
      <c r="I32" s="14">
        <f t="shared" si="15"/>
        <v>910</v>
      </c>
      <c r="J32" s="14">
        <f t="shared" si="16"/>
        <v>1674</v>
      </c>
      <c r="K32" s="15" t="s">
        <v>55</v>
      </c>
    </row>
    <row r="33" spans="1:11" ht="15.75" customHeight="1" thickBot="1" x14ac:dyDescent="0.25">
      <c r="A33" s="22" t="s">
        <v>56</v>
      </c>
      <c r="B33" s="23">
        <f t="shared" ref="B33:J33" si="17">SUM(B9:B22,B23:B32)</f>
        <v>5164</v>
      </c>
      <c r="C33" s="23">
        <f t="shared" si="17"/>
        <v>8239</v>
      </c>
      <c r="D33" s="23">
        <f t="shared" si="17"/>
        <v>13403</v>
      </c>
      <c r="E33" s="23">
        <f t="shared" si="17"/>
        <v>1</v>
      </c>
      <c r="F33" s="23">
        <f t="shared" si="17"/>
        <v>3</v>
      </c>
      <c r="G33" s="23">
        <f t="shared" si="17"/>
        <v>4</v>
      </c>
      <c r="H33" s="23">
        <f t="shared" si="17"/>
        <v>5165</v>
      </c>
      <c r="I33" s="23">
        <f t="shared" si="17"/>
        <v>8242</v>
      </c>
      <c r="J33" s="23">
        <f t="shared" si="17"/>
        <v>13407</v>
      </c>
      <c r="K33" s="24" t="s">
        <v>57</v>
      </c>
    </row>
    <row r="34" spans="1:11" s="76" customFormat="1" ht="19.5" customHeight="1" thickTop="1" x14ac:dyDescent="0.2">
      <c r="A34" s="8"/>
      <c r="B34" s="7"/>
      <c r="C34" s="7"/>
      <c r="D34" s="7"/>
      <c r="E34" s="7"/>
      <c r="F34" s="7"/>
      <c r="G34" s="7"/>
      <c r="H34" s="7"/>
      <c r="I34" s="7"/>
      <c r="J34" s="7"/>
      <c r="K34" s="9"/>
    </row>
    <row r="35" spans="1:11" s="76" customFormat="1" ht="19.5" customHeight="1" x14ac:dyDescent="0.2">
      <c r="A35" s="8"/>
      <c r="B35" s="7"/>
      <c r="C35" s="7"/>
      <c r="D35" s="7"/>
      <c r="E35" s="7"/>
      <c r="F35" s="7"/>
      <c r="G35" s="7"/>
      <c r="H35" s="7"/>
      <c r="I35" s="7"/>
      <c r="J35" s="7"/>
      <c r="K35" s="9"/>
    </row>
    <row r="36" spans="1:11" s="76" customFormat="1" ht="19.5" customHeight="1" x14ac:dyDescent="0.2">
      <c r="A36" s="8"/>
      <c r="B36" s="7"/>
      <c r="C36" s="7"/>
      <c r="D36" s="7"/>
      <c r="E36" s="7"/>
      <c r="F36" s="7"/>
      <c r="G36" s="7"/>
      <c r="H36" s="7"/>
      <c r="I36" s="7"/>
      <c r="J36" s="7"/>
      <c r="K36" s="9"/>
    </row>
    <row r="37" spans="1:11" s="76" customFormat="1" ht="19.5" customHeight="1" x14ac:dyDescent="0.2">
      <c r="A37" s="8"/>
      <c r="B37" s="7"/>
      <c r="C37" s="7"/>
      <c r="D37" s="7"/>
      <c r="E37" s="7"/>
      <c r="F37" s="7"/>
      <c r="G37" s="7"/>
      <c r="H37" s="7"/>
      <c r="I37" s="7"/>
      <c r="J37" s="7"/>
      <c r="K37" s="9"/>
    </row>
    <row r="38" spans="1:11" ht="23.25" customHeight="1" x14ac:dyDescent="0.2"/>
    <row r="39" spans="1:11" s="92" customFormat="1" ht="23.25" customHeight="1" x14ac:dyDescent="0.25">
      <c r="A39" s="4"/>
      <c r="K39" s="3"/>
    </row>
    <row r="40" spans="1:11" s="92" customFormat="1" ht="23.25" customHeight="1" x14ac:dyDescent="0.25">
      <c r="A40" s="4"/>
      <c r="K40" s="3"/>
    </row>
    <row r="41" spans="1:11" s="92" customFormat="1" ht="23.25" customHeight="1" x14ac:dyDescent="0.25">
      <c r="A41" s="4"/>
      <c r="K41" s="3"/>
    </row>
    <row r="42" spans="1:11" s="92" customFormat="1" ht="23.25" customHeight="1" thickBot="1" x14ac:dyDescent="0.3">
      <c r="A42" s="4" t="s">
        <v>113</v>
      </c>
      <c r="B42"/>
      <c r="C42"/>
      <c r="D42"/>
      <c r="E42"/>
      <c r="F42"/>
      <c r="G42"/>
      <c r="H42"/>
      <c r="I42"/>
      <c r="J42"/>
      <c r="K42" s="3" t="s">
        <v>258</v>
      </c>
    </row>
    <row r="43" spans="1:11" ht="20.25" customHeight="1" thickTop="1" x14ac:dyDescent="0.25">
      <c r="A43" s="111" t="s">
        <v>0</v>
      </c>
      <c r="B43" s="110" t="s">
        <v>1</v>
      </c>
      <c r="C43" s="110"/>
      <c r="D43" s="110"/>
      <c r="E43" s="110" t="s">
        <v>2</v>
      </c>
      <c r="F43" s="110"/>
      <c r="G43" s="110"/>
      <c r="H43" s="110" t="s">
        <v>3</v>
      </c>
      <c r="I43" s="110"/>
      <c r="J43" s="110"/>
      <c r="K43" s="111" t="s">
        <v>4</v>
      </c>
    </row>
    <row r="44" spans="1:11" ht="20.25" customHeight="1" x14ac:dyDescent="0.25">
      <c r="A44" s="112"/>
      <c r="B44" s="109" t="s">
        <v>5</v>
      </c>
      <c r="C44" s="109"/>
      <c r="D44" s="109"/>
      <c r="E44" s="109" t="s">
        <v>6</v>
      </c>
      <c r="F44" s="109"/>
      <c r="G44" s="109"/>
      <c r="H44" s="109" t="s">
        <v>7</v>
      </c>
      <c r="I44" s="109"/>
      <c r="J44" s="109"/>
      <c r="K44" s="112"/>
    </row>
    <row r="45" spans="1:11" ht="20.25" customHeight="1" x14ac:dyDescent="0.25">
      <c r="A45" s="112"/>
      <c r="B45" s="5" t="s">
        <v>8</v>
      </c>
      <c r="C45" s="5" t="s">
        <v>9</v>
      </c>
      <c r="D45" s="5" t="s">
        <v>10</v>
      </c>
      <c r="E45" s="5" t="s">
        <v>8</v>
      </c>
      <c r="F45" s="5" t="s">
        <v>9</v>
      </c>
      <c r="G45" s="5" t="s">
        <v>10</v>
      </c>
      <c r="H45" s="5" t="s">
        <v>8</v>
      </c>
      <c r="I45" s="5" t="s">
        <v>9</v>
      </c>
      <c r="J45" s="5" t="s">
        <v>10</v>
      </c>
      <c r="K45" s="112"/>
    </row>
    <row r="46" spans="1:11" ht="20.25" customHeight="1" thickBot="1" x14ac:dyDescent="0.3">
      <c r="A46" s="113"/>
      <c r="B46" s="6" t="s">
        <v>11</v>
      </c>
      <c r="C46" s="6" t="s">
        <v>12</v>
      </c>
      <c r="D46" s="6" t="s">
        <v>7</v>
      </c>
      <c r="E46" s="6" t="s">
        <v>11</v>
      </c>
      <c r="F46" s="6" t="s">
        <v>12</v>
      </c>
      <c r="G46" s="6" t="s">
        <v>7</v>
      </c>
      <c r="H46" s="6" t="s">
        <v>11</v>
      </c>
      <c r="I46" s="6" t="s">
        <v>12</v>
      </c>
      <c r="J46" s="6" t="s">
        <v>7</v>
      </c>
      <c r="K46" s="113"/>
    </row>
    <row r="47" spans="1:11" ht="20.25" customHeight="1" x14ac:dyDescent="0.2">
      <c r="A47" s="13" t="s">
        <v>58</v>
      </c>
      <c r="B47" s="14"/>
      <c r="C47" s="14"/>
      <c r="D47" s="14"/>
      <c r="E47" s="14"/>
      <c r="F47" s="14"/>
      <c r="G47" s="14"/>
      <c r="H47" s="14"/>
      <c r="I47" s="14"/>
      <c r="J47" s="14"/>
      <c r="K47" s="15" t="s">
        <v>59</v>
      </c>
    </row>
    <row r="48" spans="1:11" ht="20.25" customHeight="1" x14ac:dyDescent="0.2">
      <c r="A48" s="13" t="s">
        <v>22</v>
      </c>
      <c r="B48" s="14">
        <v>74</v>
      </c>
      <c r="C48" s="14">
        <v>8</v>
      </c>
      <c r="D48" s="14">
        <f>SUM(B48:C48)</f>
        <v>82</v>
      </c>
      <c r="E48" s="14">
        <v>0</v>
      </c>
      <c r="F48" s="14">
        <v>0</v>
      </c>
      <c r="G48" s="14">
        <f>SUM(E48:F48)</f>
        <v>0</v>
      </c>
      <c r="H48" s="14">
        <f>SUM(E48,B48)</f>
        <v>74</v>
      </c>
      <c r="I48" s="14">
        <f t="shared" ref="I48" si="18">SUM(F48,C48)</f>
        <v>8</v>
      </c>
      <c r="J48" s="14">
        <f>SUM(H48:I48)</f>
        <v>82</v>
      </c>
      <c r="K48" s="15" t="s">
        <v>23</v>
      </c>
    </row>
    <row r="49" spans="1:11" ht="20.25" customHeight="1" x14ac:dyDescent="0.2">
      <c r="A49" s="13" t="s">
        <v>26</v>
      </c>
      <c r="B49" s="14">
        <v>26</v>
      </c>
      <c r="C49" s="14">
        <v>30</v>
      </c>
      <c r="D49" s="14">
        <f t="shared" ref="D49:D59" si="19">SUM(B49:C49)</f>
        <v>56</v>
      </c>
      <c r="E49" s="14">
        <v>0</v>
      </c>
      <c r="F49" s="14">
        <v>0</v>
      </c>
      <c r="G49" s="14">
        <f t="shared" ref="G49:G59" si="20">SUM(E49:F49)</f>
        <v>0</v>
      </c>
      <c r="H49" s="14">
        <f t="shared" ref="H49:H50" si="21">SUM(E49,B49)</f>
        <v>26</v>
      </c>
      <c r="I49" s="14">
        <f t="shared" ref="I49:I50" si="22">SUM(C49,F49)</f>
        <v>30</v>
      </c>
      <c r="J49" s="14">
        <f t="shared" ref="J49:J50" si="23">SUM(H49:I49)</f>
        <v>56</v>
      </c>
      <c r="K49" s="15" t="s">
        <v>27</v>
      </c>
    </row>
    <row r="50" spans="1:11" ht="20.25" customHeight="1" x14ac:dyDescent="0.2">
      <c r="A50" s="8" t="s">
        <v>32</v>
      </c>
      <c r="B50" s="7">
        <v>298</v>
      </c>
      <c r="C50" s="7">
        <v>412</v>
      </c>
      <c r="D50" s="7">
        <f t="shared" si="19"/>
        <v>710</v>
      </c>
      <c r="E50" s="7">
        <v>0</v>
      </c>
      <c r="F50" s="7">
        <v>0</v>
      </c>
      <c r="G50" s="7">
        <f t="shared" si="20"/>
        <v>0</v>
      </c>
      <c r="H50" s="7">
        <f t="shared" si="21"/>
        <v>298</v>
      </c>
      <c r="I50" s="7">
        <f t="shared" si="22"/>
        <v>412</v>
      </c>
      <c r="J50" s="7">
        <f t="shared" si="23"/>
        <v>710</v>
      </c>
      <c r="K50" s="9" t="s">
        <v>280</v>
      </c>
    </row>
    <row r="51" spans="1:11" ht="20.25" customHeight="1" x14ac:dyDescent="0.2">
      <c r="A51" s="13" t="s">
        <v>297</v>
      </c>
      <c r="B51" s="67">
        <v>0</v>
      </c>
      <c r="C51" s="67">
        <v>63</v>
      </c>
      <c r="D51" s="67">
        <f t="shared" si="19"/>
        <v>63</v>
      </c>
      <c r="E51" s="67">
        <v>0</v>
      </c>
      <c r="F51" s="67">
        <v>0</v>
      </c>
      <c r="G51" s="67">
        <f t="shared" si="20"/>
        <v>0</v>
      </c>
      <c r="H51" s="67">
        <f>SUM(E51,B51)</f>
        <v>0</v>
      </c>
      <c r="I51" s="67">
        <f t="shared" ref="I51:J51" si="24">SUM(F51,C51)</f>
        <v>63</v>
      </c>
      <c r="J51" s="67">
        <f t="shared" si="24"/>
        <v>63</v>
      </c>
      <c r="K51" s="15" t="s">
        <v>35</v>
      </c>
    </row>
    <row r="52" spans="1:11" ht="21.75" customHeight="1" x14ac:dyDescent="0.2">
      <c r="A52" s="13" t="s">
        <v>36</v>
      </c>
      <c r="B52" s="67">
        <v>312</v>
      </c>
      <c r="C52" s="67">
        <v>150</v>
      </c>
      <c r="D52" s="67">
        <f t="shared" si="19"/>
        <v>462</v>
      </c>
      <c r="E52" s="67">
        <v>0</v>
      </c>
      <c r="F52" s="67">
        <v>0</v>
      </c>
      <c r="G52" s="67">
        <f t="shared" si="20"/>
        <v>0</v>
      </c>
      <c r="H52" s="67">
        <f t="shared" ref="H52:H61" si="25">SUM(E52,B52)</f>
        <v>312</v>
      </c>
      <c r="I52" s="67">
        <f t="shared" ref="I52:I61" si="26">SUM(F52,C52)</f>
        <v>150</v>
      </c>
      <c r="J52" s="67">
        <f t="shared" ref="J52:J61" si="27">SUM(G52,D52)</f>
        <v>462</v>
      </c>
      <c r="K52" s="15" t="s">
        <v>37</v>
      </c>
    </row>
    <row r="53" spans="1:11" ht="36.75" customHeight="1" x14ac:dyDescent="0.2">
      <c r="A53" s="13" t="s">
        <v>38</v>
      </c>
      <c r="B53" s="67">
        <v>123</v>
      </c>
      <c r="C53" s="67">
        <v>146</v>
      </c>
      <c r="D53" s="67">
        <f t="shared" si="19"/>
        <v>269</v>
      </c>
      <c r="E53" s="67">
        <v>0</v>
      </c>
      <c r="F53" s="67">
        <v>0</v>
      </c>
      <c r="G53" s="67">
        <f t="shared" si="20"/>
        <v>0</v>
      </c>
      <c r="H53" s="67">
        <f t="shared" si="25"/>
        <v>123</v>
      </c>
      <c r="I53" s="67">
        <f t="shared" si="26"/>
        <v>146</v>
      </c>
      <c r="J53" s="67">
        <f t="shared" si="27"/>
        <v>269</v>
      </c>
      <c r="K53" s="26" t="s">
        <v>365</v>
      </c>
    </row>
    <row r="54" spans="1:11" ht="21.75" customHeight="1" x14ac:dyDescent="0.2">
      <c r="A54" s="13" t="s">
        <v>107</v>
      </c>
      <c r="B54" s="14">
        <v>155</v>
      </c>
      <c r="C54" s="14">
        <v>190</v>
      </c>
      <c r="D54" s="14">
        <f t="shared" si="19"/>
        <v>345</v>
      </c>
      <c r="E54" s="14">
        <v>0</v>
      </c>
      <c r="F54" s="14">
        <v>0</v>
      </c>
      <c r="G54" s="14">
        <f t="shared" si="20"/>
        <v>0</v>
      </c>
      <c r="H54" s="14">
        <f t="shared" si="25"/>
        <v>155</v>
      </c>
      <c r="I54" s="14">
        <f t="shared" si="26"/>
        <v>190</v>
      </c>
      <c r="J54" s="14">
        <f t="shared" si="27"/>
        <v>345</v>
      </c>
      <c r="K54" s="15" t="s">
        <v>358</v>
      </c>
    </row>
    <row r="55" spans="1:11" ht="21.75" customHeight="1" x14ac:dyDescent="0.2">
      <c r="A55" s="13" t="s">
        <v>43</v>
      </c>
      <c r="B55" s="14">
        <v>47</v>
      </c>
      <c r="C55" s="14">
        <v>55</v>
      </c>
      <c r="D55" s="14">
        <f t="shared" si="19"/>
        <v>102</v>
      </c>
      <c r="E55" s="14">
        <v>0</v>
      </c>
      <c r="F55" s="14">
        <v>0</v>
      </c>
      <c r="G55" s="14">
        <f t="shared" si="20"/>
        <v>0</v>
      </c>
      <c r="H55" s="14">
        <f t="shared" si="25"/>
        <v>47</v>
      </c>
      <c r="I55" s="14">
        <f t="shared" si="26"/>
        <v>55</v>
      </c>
      <c r="J55" s="14">
        <f t="shared" si="27"/>
        <v>102</v>
      </c>
      <c r="K55" s="15" t="s">
        <v>152</v>
      </c>
    </row>
    <row r="56" spans="1:11" ht="21.75" customHeight="1" x14ac:dyDescent="0.2">
      <c r="A56" s="13" t="s">
        <v>44</v>
      </c>
      <c r="B56" s="14">
        <v>85</v>
      </c>
      <c r="C56" s="14">
        <v>69</v>
      </c>
      <c r="D56" s="14">
        <f>SUM(B56:C56)</f>
        <v>154</v>
      </c>
      <c r="E56" s="14">
        <v>1</v>
      </c>
      <c r="F56" s="14">
        <v>0</v>
      </c>
      <c r="G56" s="14">
        <f t="shared" si="20"/>
        <v>1</v>
      </c>
      <c r="H56" s="14">
        <f t="shared" si="25"/>
        <v>86</v>
      </c>
      <c r="I56" s="14">
        <f t="shared" si="26"/>
        <v>69</v>
      </c>
      <c r="J56" s="14">
        <f t="shared" si="27"/>
        <v>155</v>
      </c>
      <c r="K56" s="15" t="s">
        <v>45</v>
      </c>
    </row>
    <row r="57" spans="1:11" ht="21.75" customHeight="1" x14ac:dyDescent="0.2">
      <c r="A57" s="13" t="s">
        <v>50</v>
      </c>
      <c r="B57" s="14">
        <v>90</v>
      </c>
      <c r="C57" s="14">
        <v>40</v>
      </c>
      <c r="D57" s="14">
        <f t="shared" si="19"/>
        <v>130</v>
      </c>
      <c r="E57" s="14">
        <v>0</v>
      </c>
      <c r="F57" s="14">
        <v>0</v>
      </c>
      <c r="G57" s="14">
        <f t="shared" si="20"/>
        <v>0</v>
      </c>
      <c r="H57" s="14">
        <f t="shared" si="25"/>
        <v>90</v>
      </c>
      <c r="I57" s="14">
        <f t="shared" si="26"/>
        <v>40</v>
      </c>
      <c r="J57" s="14">
        <f t="shared" si="27"/>
        <v>130</v>
      </c>
      <c r="K57" s="15" t="s">
        <v>51</v>
      </c>
    </row>
    <row r="58" spans="1:11" ht="21.75" customHeight="1" x14ac:dyDescent="0.2">
      <c r="A58" s="13" t="s">
        <v>52</v>
      </c>
      <c r="B58" s="14">
        <v>120</v>
      </c>
      <c r="C58" s="14">
        <v>99</v>
      </c>
      <c r="D58" s="14">
        <f t="shared" si="19"/>
        <v>219</v>
      </c>
      <c r="E58" s="14">
        <v>0</v>
      </c>
      <c r="F58" s="14">
        <v>1</v>
      </c>
      <c r="G58" s="14">
        <f t="shared" si="20"/>
        <v>1</v>
      </c>
      <c r="H58" s="14">
        <f t="shared" si="25"/>
        <v>120</v>
      </c>
      <c r="I58" s="14">
        <f t="shared" si="26"/>
        <v>100</v>
      </c>
      <c r="J58" s="14">
        <f t="shared" si="27"/>
        <v>220</v>
      </c>
      <c r="K58" s="15" t="s">
        <v>53</v>
      </c>
    </row>
    <row r="59" spans="1:11" ht="21.75" customHeight="1" x14ac:dyDescent="0.2">
      <c r="A59" s="13" t="s">
        <v>54</v>
      </c>
      <c r="B59" s="14">
        <v>92</v>
      </c>
      <c r="C59" s="14">
        <v>53</v>
      </c>
      <c r="D59" s="14">
        <f t="shared" si="19"/>
        <v>145</v>
      </c>
      <c r="E59" s="14">
        <v>0</v>
      </c>
      <c r="F59" s="14">
        <v>0</v>
      </c>
      <c r="G59" s="14">
        <f t="shared" si="20"/>
        <v>0</v>
      </c>
      <c r="H59" s="14">
        <f t="shared" si="25"/>
        <v>92</v>
      </c>
      <c r="I59" s="14">
        <f t="shared" si="26"/>
        <v>53</v>
      </c>
      <c r="J59" s="14">
        <f t="shared" si="27"/>
        <v>145</v>
      </c>
      <c r="K59" s="15" t="s">
        <v>55</v>
      </c>
    </row>
    <row r="60" spans="1:11" ht="21.75" customHeight="1" thickBot="1" x14ac:dyDescent="0.25">
      <c r="A60" s="16" t="s">
        <v>61</v>
      </c>
      <c r="B60" s="17">
        <f t="shared" ref="B60:J60" si="28">SUM(B48:B51,B52:B59)</f>
        <v>1422</v>
      </c>
      <c r="C60" s="17">
        <f t="shared" si="28"/>
        <v>1315</v>
      </c>
      <c r="D60" s="17">
        <f t="shared" si="28"/>
        <v>2737</v>
      </c>
      <c r="E60" s="17">
        <f t="shared" si="28"/>
        <v>1</v>
      </c>
      <c r="F60" s="17">
        <f t="shared" si="28"/>
        <v>1</v>
      </c>
      <c r="G60" s="17">
        <f t="shared" si="28"/>
        <v>2</v>
      </c>
      <c r="H60" s="17">
        <f t="shared" si="28"/>
        <v>1423</v>
      </c>
      <c r="I60" s="17">
        <f t="shared" si="28"/>
        <v>1316</v>
      </c>
      <c r="J60" s="17">
        <f t="shared" si="28"/>
        <v>2739</v>
      </c>
      <c r="K60" s="18" t="s">
        <v>62</v>
      </c>
    </row>
    <row r="61" spans="1:11" ht="20.25" customHeight="1" thickBot="1" x14ac:dyDescent="0.25">
      <c r="A61" s="19" t="s">
        <v>261</v>
      </c>
      <c r="B61" s="20">
        <f t="shared" ref="B61:G61" si="29">SUM(B33,B60)</f>
        <v>6586</v>
      </c>
      <c r="C61" s="20">
        <f t="shared" si="29"/>
        <v>9554</v>
      </c>
      <c r="D61" s="20">
        <f t="shared" si="29"/>
        <v>16140</v>
      </c>
      <c r="E61" s="20">
        <f t="shared" si="29"/>
        <v>2</v>
      </c>
      <c r="F61" s="20">
        <f t="shared" si="29"/>
        <v>4</v>
      </c>
      <c r="G61" s="20">
        <f t="shared" si="29"/>
        <v>6</v>
      </c>
      <c r="H61" s="20">
        <f t="shared" si="25"/>
        <v>6588</v>
      </c>
      <c r="I61" s="20">
        <f t="shared" si="26"/>
        <v>9558</v>
      </c>
      <c r="J61" s="20">
        <f t="shared" si="27"/>
        <v>16146</v>
      </c>
      <c r="K61" s="21" t="s">
        <v>63</v>
      </c>
    </row>
    <row r="62" spans="1:11" ht="27.75" customHeight="1" thickTop="1" x14ac:dyDescent="0.2"/>
    <row r="63" spans="1:11" s="76" customFormat="1" ht="27.75" customHeight="1" x14ac:dyDescent="0.2"/>
    <row r="64" spans="1:11" s="76" customFormat="1" ht="27.75" customHeight="1" x14ac:dyDescent="0.2"/>
    <row r="65" spans="1:11" s="92" customFormat="1" ht="27.75" customHeight="1" x14ac:dyDescent="0.2"/>
    <row r="66" spans="1:11" s="92" customFormat="1" ht="27.75" customHeight="1" x14ac:dyDescent="0.2"/>
    <row r="67" spans="1:11" s="92" customFormat="1" ht="27.75" customHeight="1" x14ac:dyDescent="0.2"/>
    <row r="68" spans="1:11" s="92" customFormat="1" ht="27.75" customHeight="1" x14ac:dyDescent="0.2"/>
    <row r="69" spans="1:11" s="92" customFormat="1" ht="27.75" customHeight="1" x14ac:dyDescent="0.2"/>
    <row r="70" spans="1:11" s="92" customFormat="1" ht="27.75" customHeight="1" x14ac:dyDescent="0.2"/>
    <row r="71" spans="1:11" s="92" customFormat="1" ht="27.75" customHeight="1" x14ac:dyDescent="0.2"/>
    <row r="72" spans="1:11" s="92" customFormat="1" ht="27.75" customHeight="1" x14ac:dyDescent="0.2"/>
    <row r="73" spans="1:11" s="92" customFormat="1" ht="27.75" customHeight="1" x14ac:dyDescent="0.2"/>
    <row r="74" spans="1:11" s="76" customFormat="1" ht="27.75" customHeight="1" x14ac:dyDescent="0.2"/>
    <row r="75" spans="1:11" ht="28.5" customHeight="1" x14ac:dyDescent="0.25">
      <c r="A75" s="117" t="s">
        <v>295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</row>
    <row r="76" spans="1:11" ht="38.25" customHeight="1" x14ac:dyDescent="0.25">
      <c r="A76" s="114" t="s">
        <v>357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18" customHeight="1" thickBot="1" x14ac:dyDescent="0.3">
      <c r="A77" s="4" t="s">
        <v>111</v>
      </c>
      <c r="K77" s="25" t="s">
        <v>262</v>
      </c>
    </row>
    <row r="78" spans="1:11" ht="21" customHeight="1" thickTop="1" x14ac:dyDescent="0.25">
      <c r="A78" s="111" t="s">
        <v>0</v>
      </c>
      <c r="B78" s="110" t="s">
        <v>1</v>
      </c>
      <c r="C78" s="110"/>
      <c r="D78" s="110"/>
      <c r="E78" s="110" t="s">
        <v>2</v>
      </c>
      <c r="F78" s="110"/>
      <c r="G78" s="110"/>
      <c r="H78" s="110" t="s">
        <v>3</v>
      </c>
      <c r="I78" s="110"/>
      <c r="J78" s="110"/>
      <c r="K78" s="111" t="s">
        <v>4</v>
      </c>
    </row>
    <row r="79" spans="1:11" ht="15" customHeight="1" x14ac:dyDescent="0.25">
      <c r="A79" s="112"/>
      <c r="B79" s="109" t="s">
        <v>5</v>
      </c>
      <c r="C79" s="109"/>
      <c r="D79" s="109"/>
      <c r="E79" s="109" t="s">
        <v>6</v>
      </c>
      <c r="F79" s="109"/>
      <c r="G79" s="109"/>
      <c r="H79" s="109" t="s">
        <v>7</v>
      </c>
      <c r="I79" s="109"/>
      <c r="J79" s="109"/>
      <c r="K79" s="112"/>
    </row>
    <row r="80" spans="1:11" ht="15.75" customHeight="1" x14ac:dyDescent="0.25">
      <c r="A80" s="112"/>
      <c r="B80" s="5" t="s">
        <v>8</v>
      </c>
      <c r="C80" s="5" t="s">
        <v>9</v>
      </c>
      <c r="D80" s="5" t="s">
        <v>10</v>
      </c>
      <c r="E80" s="5" t="s">
        <v>8</v>
      </c>
      <c r="F80" s="5" t="s">
        <v>9</v>
      </c>
      <c r="G80" s="5" t="s">
        <v>10</v>
      </c>
      <c r="H80" s="5" t="s">
        <v>8</v>
      </c>
      <c r="I80" s="5" t="s">
        <v>9</v>
      </c>
      <c r="J80" s="5" t="s">
        <v>10</v>
      </c>
      <c r="K80" s="112"/>
    </row>
    <row r="81" spans="1:11" ht="17.25" customHeight="1" thickBot="1" x14ac:dyDescent="0.3">
      <c r="A81" s="113"/>
      <c r="B81" s="6" t="s">
        <v>11</v>
      </c>
      <c r="C81" s="6" t="s">
        <v>12</v>
      </c>
      <c r="D81" s="6" t="s">
        <v>7</v>
      </c>
      <c r="E81" s="6" t="s">
        <v>11</v>
      </c>
      <c r="F81" s="6" t="s">
        <v>12</v>
      </c>
      <c r="G81" s="6" t="s">
        <v>7</v>
      </c>
      <c r="H81" s="6" t="s">
        <v>11</v>
      </c>
      <c r="I81" s="6" t="s">
        <v>12</v>
      </c>
      <c r="J81" s="6" t="s">
        <v>7</v>
      </c>
      <c r="K81" s="113"/>
    </row>
    <row r="82" spans="1:11" ht="16.5" customHeight="1" x14ac:dyDescent="0.2">
      <c r="A82" s="8" t="s">
        <v>13</v>
      </c>
      <c r="B82" s="7"/>
      <c r="C82" s="7"/>
      <c r="D82" s="7"/>
      <c r="E82" s="7"/>
      <c r="F82" s="7"/>
      <c r="G82" s="7"/>
      <c r="H82" s="7"/>
      <c r="I82" s="7"/>
      <c r="J82" s="7"/>
      <c r="K82" s="9" t="s">
        <v>14</v>
      </c>
    </row>
    <row r="83" spans="1:11" ht="17.25" customHeight="1" x14ac:dyDescent="0.2">
      <c r="A83" s="13" t="s">
        <v>15</v>
      </c>
      <c r="B83" s="14">
        <v>818</v>
      </c>
      <c r="C83" s="14">
        <v>1084</v>
      </c>
      <c r="D83" s="14">
        <f>SUM(B83:C83)</f>
        <v>1902</v>
      </c>
      <c r="E83" s="14">
        <v>0</v>
      </c>
      <c r="F83" s="14">
        <v>0</v>
      </c>
      <c r="G83" s="14">
        <f>SUM(E83:F83)</f>
        <v>0</v>
      </c>
      <c r="H83" s="14">
        <f>SUM(E83,B83)</f>
        <v>818</v>
      </c>
      <c r="I83" s="14">
        <f t="shared" ref="I83:J83" si="30">SUM(F83,C83)</f>
        <v>1084</v>
      </c>
      <c r="J83" s="14">
        <f t="shared" si="30"/>
        <v>1902</v>
      </c>
      <c r="K83" s="15" t="s">
        <v>16</v>
      </c>
    </row>
    <row r="84" spans="1:11" ht="17.25" customHeight="1" x14ac:dyDescent="0.2">
      <c r="A84" s="13" t="s">
        <v>355</v>
      </c>
      <c r="B84" s="14">
        <v>312</v>
      </c>
      <c r="C84" s="14">
        <v>512</v>
      </c>
      <c r="D84" s="14">
        <f t="shared" ref="D84:D95" si="31">SUM(B84:C84)</f>
        <v>824</v>
      </c>
      <c r="E84" s="14">
        <v>2</v>
      </c>
      <c r="F84" s="14">
        <v>0</v>
      </c>
      <c r="G84" s="14">
        <f t="shared" ref="G84:G95" si="32">SUM(E84:F84)</f>
        <v>2</v>
      </c>
      <c r="H84" s="14">
        <f t="shared" ref="H84:H95" si="33">SUM(E84,B84)</f>
        <v>314</v>
      </c>
      <c r="I84" s="14">
        <f t="shared" ref="I84:I95" si="34">SUM(F84,C84)</f>
        <v>512</v>
      </c>
      <c r="J84" s="14">
        <f t="shared" ref="J84:J95" si="35">SUM(G84,D84)</f>
        <v>826</v>
      </c>
      <c r="K84" s="15" t="s">
        <v>17</v>
      </c>
    </row>
    <row r="85" spans="1:11" ht="17.25" customHeight="1" x14ac:dyDescent="0.2">
      <c r="A85" s="13" t="s">
        <v>18</v>
      </c>
      <c r="B85" s="14">
        <v>260</v>
      </c>
      <c r="C85" s="14">
        <v>709</v>
      </c>
      <c r="D85" s="14">
        <f t="shared" si="31"/>
        <v>969</v>
      </c>
      <c r="E85" s="14">
        <v>2</v>
      </c>
      <c r="F85" s="14">
        <v>1</v>
      </c>
      <c r="G85" s="14">
        <f t="shared" si="32"/>
        <v>3</v>
      </c>
      <c r="H85" s="14">
        <f t="shared" si="33"/>
        <v>262</v>
      </c>
      <c r="I85" s="14">
        <f t="shared" si="34"/>
        <v>710</v>
      </c>
      <c r="J85" s="14">
        <f t="shared" si="35"/>
        <v>972</v>
      </c>
      <c r="K85" s="15" t="s">
        <v>19</v>
      </c>
    </row>
    <row r="86" spans="1:11" ht="17.25" customHeight="1" x14ac:dyDescent="0.2">
      <c r="A86" s="13" t="s">
        <v>20</v>
      </c>
      <c r="B86" s="14">
        <v>280</v>
      </c>
      <c r="C86" s="14">
        <v>738</v>
      </c>
      <c r="D86" s="14">
        <f t="shared" si="31"/>
        <v>1018</v>
      </c>
      <c r="E86" s="14">
        <v>2</v>
      </c>
      <c r="F86" s="14">
        <v>2</v>
      </c>
      <c r="G86" s="14">
        <f t="shared" si="32"/>
        <v>4</v>
      </c>
      <c r="H86" s="14">
        <f t="shared" si="33"/>
        <v>282</v>
      </c>
      <c r="I86" s="14">
        <f t="shared" si="34"/>
        <v>740</v>
      </c>
      <c r="J86" s="14">
        <f t="shared" si="35"/>
        <v>1022</v>
      </c>
      <c r="K86" s="15" t="s">
        <v>330</v>
      </c>
    </row>
    <row r="87" spans="1:11" ht="17.25" customHeight="1" x14ac:dyDescent="0.2">
      <c r="A87" s="13" t="s">
        <v>22</v>
      </c>
      <c r="B87" s="14">
        <v>90</v>
      </c>
      <c r="C87" s="14">
        <v>342</v>
      </c>
      <c r="D87" s="14">
        <f t="shared" si="31"/>
        <v>432</v>
      </c>
      <c r="E87" s="14">
        <v>0</v>
      </c>
      <c r="F87" s="14">
        <v>1</v>
      </c>
      <c r="G87" s="14">
        <f t="shared" si="32"/>
        <v>1</v>
      </c>
      <c r="H87" s="14">
        <f t="shared" si="33"/>
        <v>90</v>
      </c>
      <c r="I87" s="14">
        <f t="shared" si="34"/>
        <v>343</v>
      </c>
      <c r="J87" s="14">
        <f t="shared" si="35"/>
        <v>433</v>
      </c>
      <c r="K87" s="15" t="s">
        <v>23</v>
      </c>
    </row>
    <row r="88" spans="1:11" ht="17.25" customHeight="1" x14ac:dyDescent="0.2">
      <c r="A88" s="13" t="s">
        <v>64</v>
      </c>
      <c r="B88" s="14">
        <v>1153</v>
      </c>
      <c r="C88" s="14">
        <v>1395</v>
      </c>
      <c r="D88" s="14">
        <f t="shared" si="31"/>
        <v>2548</v>
      </c>
      <c r="E88" s="14">
        <v>0</v>
      </c>
      <c r="F88" s="14">
        <v>0</v>
      </c>
      <c r="G88" s="14">
        <f t="shared" si="32"/>
        <v>0</v>
      </c>
      <c r="H88" s="14">
        <f t="shared" si="33"/>
        <v>1153</v>
      </c>
      <c r="I88" s="14">
        <f t="shared" si="34"/>
        <v>1395</v>
      </c>
      <c r="J88" s="14">
        <f t="shared" si="35"/>
        <v>2548</v>
      </c>
      <c r="K88" s="15" t="s">
        <v>25</v>
      </c>
    </row>
    <row r="89" spans="1:11" ht="18" customHeight="1" x14ac:dyDescent="0.2">
      <c r="A89" s="13" t="s">
        <v>26</v>
      </c>
      <c r="B89" s="14">
        <v>137</v>
      </c>
      <c r="C89" s="14">
        <v>442</v>
      </c>
      <c r="D89" s="14">
        <f t="shared" si="31"/>
        <v>579</v>
      </c>
      <c r="E89" s="14">
        <v>1</v>
      </c>
      <c r="F89" s="14">
        <v>2</v>
      </c>
      <c r="G89" s="14">
        <f t="shared" si="32"/>
        <v>3</v>
      </c>
      <c r="H89" s="14">
        <f t="shared" si="33"/>
        <v>138</v>
      </c>
      <c r="I89" s="14">
        <f t="shared" si="34"/>
        <v>444</v>
      </c>
      <c r="J89" s="14">
        <f t="shared" si="35"/>
        <v>582</v>
      </c>
      <c r="K89" s="15" t="s">
        <v>27</v>
      </c>
    </row>
    <row r="90" spans="1:11" ht="18" customHeight="1" x14ac:dyDescent="0.2">
      <c r="A90" s="13" t="s">
        <v>28</v>
      </c>
      <c r="B90" s="14">
        <v>1799</v>
      </c>
      <c r="C90" s="14">
        <v>1790</v>
      </c>
      <c r="D90" s="14">
        <f t="shared" si="31"/>
        <v>3589</v>
      </c>
      <c r="E90" s="14">
        <v>0</v>
      </c>
      <c r="F90" s="14">
        <v>1</v>
      </c>
      <c r="G90" s="14">
        <f t="shared" si="32"/>
        <v>1</v>
      </c>
      <c r="H90" s="14">
        <f t="shared" si="33"/>
        <v>1799</v>
      </c>
      <c r="I90" s="14">
        <f t="shared" si="34"/>
        <v>1791</v>
      </c>
      <c r="J90" s="14">
        <f t="shared" si="35"/>
        <v>3590</v>
      </c>
      <c r="K90" s="15" t="s">
        <v>29</v>
      </c>
    </row>
    <row r="91" spans="1:11" ht="18" customHeight="1" x14ac:dyDescent="0.2">
      <c r="A91" s="13" t="s">
        <v>30</v>
      </c>
      <c r="B91" s="14">
        <v>448</v>
      </c>
      <c r="C91" s="14">
        <v>407</v>
      </c>
      <c r="D91" s="14">
        <f t="shared" si="31"/>
        <v>855</v>
      </c>
      <c r="E91" s="14">
        <v>2</v>
      </c>
      <c r="F91" s="14">
        <v>2</v>
      </c>
      <c r="G91" s="14">
        <f t="shared" si="32"/>
        <v>4</v>
      </c>
      <c r="H91" s="14">
        <f t="shared" si="33"/>
        <v>450</v>
      </c>
      <c r="I91" s="14">
        <f t="shared" si="34"/>
        <v>409</v>
      </c>
      <c r="J91" s="14">
        <f t="shared" si="35"/>
        <v>859</v>
      </c>
      <c r="K91" s="15" t="s">
        <v>31</v>
      </c>
    </row>
    <row r="92" spans="1:11" ht="18" customHeight="1" x14ac:dyDescent="0.2">
      <c r="A92" s="8" t="s">
        <v>32</v>
      </c>
      <c r="B92" s="7">
        <v>1083</v>
      </c>
      <c r="C92" s="7">
        <v>2208</v>
      </c>
      <c r="D92" s="7">
        <f t="shared" si="31"/>
        <v>3291</v>
      </c>
      <c r="E92" s="7">
        <v>0</v>
      </c>
      <c r="F92" s="7">
        <v>1</v>
      </c>
      <c r="G92" s="7">
        <f t="shared" si="32"/>
        <v>1</v>
      </c>
      <c r="H92" s="7">
        <f t="shared" si="33"/>
        <v>1083</v>
      </c>
      <c r="I92" s="7">
        <f t="shared" si="34"/>
        <v>2209</v>
      </c>
      <c r="J92" s="7">
        <f t="shared" si="35"/>
        <v>3292</v>
      </c>
      <c r="K92" s="9" t="s">
        <v>33</v>
      </c>
    </row>
    <row r="93" spans="1:11" ht="18" customHeight="1" x14ac:dyDescent="0.2">
      <c r="A93" s="13" t="s">
        <v>34</v>
      </c>
      <c r="B93" s="14">
        <v>0</v>
      </c>
      <c r="C93" s="14">
        <v>1260</v>
      </c>
      <c r="D93" s="14">
        <f t="shared" si="31"/>
        <v>1260</v>
      </c>
      <c r="E93" s="14">
        <v>0</v>
      </c>
      <c r="F93" s="14">
        <v>4</v>
      </c>
      <c r="G93" s="14">
        <f t="shared" si="32"/>
        <v>4</v>
      </c>
      <c r="H93" s="14">
        <f t="shared" si="33"/>
        <v>0</v>
      </c>
      <c r="I93" s="14">
        <f t="shared" si="34"/>
        <v>1264</v>
      </c>
      <c r="J93" s="14">
        <f t="shared" si="35"/>
        <v>1264</v>
      </c>
      <c r="K93" s="15" t="s">
        <v>35</v>
      </c>
    </row>
    <row r="94" spans="1:11" ht="18" customHeight="1" x14ac:dyDescent="0.2">
      <c r="A94" s="13" t="s">
        <v>36</v>
      </c>
      <c r="B94" s="14">
        <v>1467</v>
      </c>
      <c r="C94" s="14">
        <v>1626</v>
      </c>
      <c r="D94" s="14">
        <f t="shared" si="31"/>
        <v>3093</v>
      </c>
      <c r="E94" s="14">
        <v>0</v>
      </c>
      <c r="F94" s="14">
        <v>0</v>
      </c>
      <c r="G94" s="14">
        <f t="shared" si="32"/>
        <v>0</v>
      </c>
      <c r="H94" s="14">
        <f t="shared" si="33"/>
        <v>1467</v>
      </c>
      <c r="I94" s="14">
        <f t="shared" si="34"/>
        <v>1626</v>
      </c>
      <c r="J94" s="14">
        <f t="shared" si="35"/>
        <v>3093</v>
      </c>
      <c r="K94" s="15" t="s">
        <v>37</v>
      </c>
    </row>
    <row r="95" spans="1:11" ht="30" customHeight="1" x14ac:dyDescent="0.2">
      <c r="A95" s="13" t="s">
        <v>38</v>
      </c>
      <c r="B95" s="67">
        <v>1484</v>
      </c>
      <c r="C95" s="67">
        <v>2240</v>
      </c>
      <c r="D95" s="67">
        <f t="shared" si="31"/>
        <v>3724</v>
      </c>
      <c r="E95" s="67">
        <v>0</v>
      </c>
      <c r="F95" s="67">
        <v>0</v>
      </c>
      <c r="G95" s="67">
        <f t="shared" si="32"/>
        <v>0</v>
      </c>
      <c r="H95" s="67">
        <f t="shared" si="33"/>
        <v>1484</v>
      </c>
      <c r="I95" s="67">
        <f t="shared" si="34"/>
        <v>2240</v>
      </c>
      <c r="J95" s="67">
        <f t="shared" si="35"/>
        <v>3724</v>
      </c>
      <c r="K95" s="26" t="s">
        <v>365</v>
      </c>
    </row>
    <row r="96" spans="1:11" ht="18" customHeight="1" x14ac:dyDescent="0.2">
      <c r="A96" s="13" t="s">
        <v>39</v>
      </c>
      <c r="B96" s="67">
        <v>1210</v>
      </c>
      <c r="C96" s="67">
        <v>1503</v>
      </c>
      <c r="D96" s="67">
        <f t="shared" ref="D96:D101" si="36">SUM(B96:C96)</f>
        <v>2713</v>
      </c>
      <c r="E96" s="67">
        <v>1</v>
      </c>
      <c r="F96" s="67">
        <v>5</v>
      </c>
      <c r="G96" s="67">
        <f t="shared" ref="G96:G101" si="37">SUM(E96:F96)</f>
        <v>6</v>
      </c>
      <c r="H96" s="67">
        <f t="shared" ref="H96:H101" si="38">SUM(E96,B96)</f>
        <v>1211</v>
      </c>
      <c r="I96" s="67">
        <f t="shared" ref="I96:I101" si="39">SUM(F96,C96)</f>
        <v>1508</v>
      </c>
      <c r="J96" s="67">
        <f t="shared" ref="J96:J101" si="40">SUM(G96,D96)</f>
        <v>2719</v>
      </c>
      <c r="K96" s="15" t="s">
        <v>40</v>
      </c>
    </row>
    <row r="97" spans="1:11" ht="18" customHeight="1" x14ac:dyDescent="0.2">
      <c r="A97" s="13" t="s">
        <v>41</v>
      </c>
      <c r="B97" s="67">
        <v>0</v>
      </c>
      <c r="C97" s="67">
        <v>4124</v>
      </c>
      <c r="D97" s="67">
        <f t="shared" si="36"/>
        <v>4124</v>
      </c>
      <c r="E97" s="67">
        <v>0</v>
      </c>
      <c r="F97" s="67">
        <v>2</v>
      </c>
      <c r="G97" s="67">
        <f t="shared" si="37"/>
        <v>2</v>
      </c>
      <c r="H97" s="67">
        <f t="shared" si="38"/>
        <v>0</v>
      </c>
      <c r="I97" s="67">
        <f t="shared" si="39"/>
        <v>4126</v>
      </c>
      <c r="J97" s="67">
        <f t="shared" si="40"/>
        <v>4126</v>
      </c>
      <c r="K97" s="15" t="s">
        <v>42</v>
      </c>
    </row>
    <row r="98" spans="1:11" ht="18" customHeight="1" x14ac:dyDescent="0.2">
      <c r="A98" s="13" t="s">
        <v>108</v>
      </c>
      <c r="B98" s="14">
        <v>771</v>
      </c>
      <c r="C98" s="14">
        <v>351</v>
      </c>
      <c r="D98" s="14">
        <f t="shared" si="36"/>
        <v>1122</v>
      </c>
      <c r="E98" s="14">
        <v>0</v>
      </c>
      <c r="F98" s="14">
        <v>0</v>
      </c>
      <c r="G98" s="14">
        <f t="shared" si="37"/>
        <v>0</v>
      </c>
      <c r="H98" s="14">
        <f t="shared" si="38"/>
        <v>771</v>
      </c>
      <c r="I98" s="14">
        <f t="shared" si="39"/>
        <v>351</v>
      </c>
      <c r="J98" s="14">
        <f t="shared" si="40"/>
        <v>1122</v>
      </c>
      <c r="K98" s="15" t="s">
        <v>117</v>
      </c>
    </row>
    <row r="99" spans="1:11" ht="18" customHeight="1" x14ac:dyDescent="0.2">
      <c r="A99" s="13" t="s">
        <v>109</v>
      </c>
      <c r="B99" s="14">
        <v>0</v>
      </c>
      <c r="C99" s="14">
        <v>517</v>
      </c>
      <c r="D99" s="14">
        <f t="shared" si="36"/>
        <v>517</v>
      </c>
      <c r="E99" s="14">
        <v>0</v>
      </c>
      <c r="F99" s="14">
        <v>0</v>
      </c>
      <c r="G99" s="14">
        <f t="shared" si="37"/>
        <v>0</v>
      </c>
      <c r="H99" s="14">
        <f t="shared" si="38"/>
        <v>0</v>
      </c>
      <c r="I99" s="14">
        <f t="shared" si="39"/>
        <v>517</v>
      </c>
      <c r="J99" s="14">
        <f t="shared" si="40"/>
        <v>517</v>
      </c>
      <c r="K99" s="15" t="s">
        <v>118</v>
      </c>
    </row>
    <row r="100" spans="1:11" ht="18" customHeight="1" x14ac:dyDescent="0.2">
      <c r="A100" s="13" t="s">
        <v>43</v>
      </c>
      <c r="B100" s="14">
        <v>1803</v>
      </c>
      <c r="C100" s="14">
        <v>2259</v>
      </c>
      <c r="D100" s="14">
        <f t="shared" si="36"/>
        <v>4062</v>
      </c>
      <c r="E100" s="14">
        <v>1</v>
      </c>
      <c r="F100" s="14">
        <v>1</v>
      </c>
      <c r="G100" s="14">
        <f t="shared" si="37"/>
        <v>2</v>
      </c>
      <c r="H100" s="14">
        <f t="shared" si="38"/>
        <v>1804</v>
      </c>
      <c r="I100" s="14">
        <f t="shared" si="39"/>
        <v>2260</v>
      </c>
      <c r="J100" s="14">
        <f t="shared" si="40"/>
        <v>4064</v>
      </c>
      <c r="K100" s="15" t="s">
        <v>152</v>
      </c>
    </row>
    <row r="101" spans="1:11" ht="18" customHeight="1" x14ac:dyDescent="0.2">
      <c r="A101" s="13" t="s">
        <v>44</v>
      </c>
      <c r="B101" s="14">
        <v>1095</v>
      </c>
      <c r="C101" s="14">
        <v>1599</v>
      </c>
      <c r="D101" s="14">
        <f t="shared" si="36"/>
        <v>2694</v>
      </c>
      <c r="E101" s="14">
        <v>0</v>
      </c>
      <c r="F101" s="14">
        <v>1</v>
      </c>
      <c r="G101" s="14">
        <f t="shared" si="37"/>
        <v>1</v>
      </c>
      <c r="H101" s="14">
        <f t="shared" si="38"/>
        <v>1095</v>
      </c>
      <c r="I101" s="14">
        <f t="shared" si="39"/>
        <v>1600</v>
      </c>
      <c r="J101" s="14">
        <f t="shared" si="40"/>
        <v>2695</v>
      </c>
      <c r="K101" s="15" t="s">
        <v>45</v>
      </c>
    </row>
    <row r="102" spans="1:11" ht="17.25" customHeight="1" x14ac:dyDescent="0.2">
      <c r="A102" s="13" t="s">
        <v>46</v>
      </c>
      <c r="B102" s="14">
        <v>663</v>
      </c>
      <c r="C102" s="14">
        <v>222</v>
      </c>
      <c r="D102" s="14">
        <f t="shared" ref="D102:D106" si="41">SUM(B102:C102)</f>
        <v>885</v>
      </c>
      <c r="E102" s="14">
        <v>0</v>
      </c>
      <c r="F102" s="14">
        <v>0</v>
      </c>
      <c r="G102" s="14">
        <f t="shared" ref="G102:G106" si="42">SUM(E102:F102)</f>
        <v>0</v>
      </c>
      <c r="H102" s="14">
        <f t="shared" ref="H102:H106" si="43">SUM(B102,E102)</f>
        <v>663</v>
      </c>
      <c r="I102" s="14">
        <f t="shared" ref="I102:I106" si="44">SUM(C102,F102)</f>
        <v>222</v>
      </c>
      <c r="J102" s="14">
        <f t="shared" ref="J102:J106" si="45">SUM(H102:I102)</f>
        <v>885</v>
      </c>
      <c r="K102" s="15" t="s">
        <v>47</v>
      </c>
    </row>
    <row r="103" spans="1:11" ht="18" customHeight="1" x14ac:dyDescent="0.2">
      <c r="A103" s="13" t="s">
        <v>48</v>
      </c>
      <c r="B103" s="14">
        <v>163</v>
      </c>
      <c r="C103" s="14">
        <v>526</v>
      </c>
      <c r="D103" s="14">
        <f t="shared" si="41"/>
        <v>689</v>
      </c>
      <c r="E103" s="14">
        <v>1</v>
      </c>
      <c r="F103" s="14">
        <v>0</v>
      </c>
      <c r="G103" s="14">
        <f t="shared" si="42"/>
        <v>1</v>
      </c>
      <c r="H103" s="14">
        <f t="shared" si="43"/>
        <v>164</v>
      </c>
      <c r="I103" s="14">
        <f t="shared" si="44"/>
        <v>526</v>
      </c>
      <c r="J103" s="14">
        <f t="shared" si="45"/>
        <v>690</v>
      </c>
      <c r="K103" s="15" t="s">
        <v>49</v>
      </c>
    </row>
    <row r="104" spans="1:11" ht="18" customHeight="1" x14ac:dyDescent="0.2">
      <c r="A104" s="13" t="s">
        <v>50</v>
      </c>
      <c r="B104" s="14">
        <v>360</v>
      </c>
      <c r="C104" s="14">
        <v>614</v>
      </c>
      <c r="D104" s="14">
        <f t="shared" si="41"/>
        <v>974</v>
      </c>
      <c r="E104" s="14">
        <v>0</v>
      </c>
      <c r="F104" s="14">
        <v>1</v>
      </c>
      <c r="G104" s="14">
        <f t="shared" si="42"/>
        <v>1</v>
      </c>
      <c r="H104" s="14">
        <f t="shared" si="43"/>
        <v>360</v>
      </c>
      <c r="I104" s="14">
        <f t="shared" si="44"/>
        <v>615</v>
      </c>
      <c r="J104" s="14">
        <f t="shared" si="45"/>
        <v>975</v>
      </c>
      <c r="K104" s="15" t="s">
        <v>51</v>
      </c>
    </row>
    <row r="105" spans="1:11" ht="18" customHeight="1" x14ac:dyDescent="0.2">
      <c r="A105" s="13" t="s">
        <v>52</v>
      </c>
      <c r="B105" s="14">
        <v>1072</v>
      </c>
      <c r="C105" s="14">
        <v>897</v>
      </c>
      <c r="D105" s="14">
        <f t="shared" si="41"/>
        <v>1969</v>
      </c>
      <c r="E105" s="14">
        <v>0</v>
      </c>
      <c r="F105" s="14">
        <v>2</v>
      </c>
      <c r="G105" s="14">
        <f t="shared" si="42"/>
        <v>2</v>
      </c>
      <c r="H105" s="14">
        <f t="shared" si="43"/>
        <v>1072</v>
      </c>
      <c r="I105" s="14">
        <f t="shared" si="44"/>
        <v>899</v>
      </c>
      <c r="J105" s="14">
        <f t="shared" si="45"/>
        <v>1971</v>
      </c>
      <c r="K105" s="15" t="s">
        <v>53</v>
      </c>
    </row>
    <row r="106" spans="1:11" ht="18" customHeight="1" x14ac:dyDescent="0.2">
      <c r="A106" s="8" t="s">
        <v>54</v>
      </c>
      <c r="B106" s="7">
        <v>1640</v>
      </c>
      <c r="C106" s="7">
        <v>1802</v>
      </c>
      <c r="D106" s="7">
        <f t="shared" si="41"/>
        <v>3442</v>
      </c>
      <c r="E106" s="7">
        <v>0</v>
      </c>
      <c r="F106" s="7">
        <v>1</v>
      </c>
      <c r="G106" s="7">
        <f t="shared" si="42"/>
        <v>1</v>
      </c>
      <c r="H106" s="7">
        <f t="shared" si="43"/>
        <v>1640</v>
      </c>
      <c r="I106" s="7">
        <f t="shared" si="44"/>
        <v>1803</v>
      </c>
      <c r="J106" s="7">
        <f t="shared" si="45"/>
        <v>3443</v>
      </c>
      <c r="K106" s="9" t="s">
        <v>55</v>
      </c>
    </row>
    <row r="107" spans="1:11" ht="15.75" customHeight="1" thickBot="1" x14ac:dyDescent="0.25">
      <c r="A107" s="22" t="s">
        <v>56</v>
      </c>
      <c r="B107" s="23">
        <f t="shared" ref="B107:J107" si="46">SUM(B83:B95,B96:B106)</f>
        <v>18108</v>
      </c>
      <c r="C107" s="23">
        <f t="shared" si="46"/>
        <v>29167</v>
      </c>
      <c r="D107" s="23">
        <f t="shared" si="46"/>
        <v>47275</v>
      </c>
      <c r="E107" s="23">
        <f t="shared" si="46"/>
        <v>12</v>
      </c>
      <c r="F107" s="23">
        <f t="shared" si="46"/>
        <v>27</v>
      </c>
      <c r="G107" s="23">
        <f t="shared" si="46"/>
        <v>39</v>
      </c>
      <c r="H107" s="23">
        <f t="shared" si="46"/>
        <v>18120</v>
      </c>
      <c r="I107" s="23">
        <f t="shared" si="46"/>
        <v>29194</v>
      </c>
      <c r="J107" s="23">
        <f t="shared" si="46"/>
        <v>47314</v>
      </c>
      <c r="K107" s="24" t="s">
        <v>57</v>
      </c>
    </row>
    <row r="108" spans="1:11" s="76" customFormat="1" ht="21" customHeight="1" thickTop="1" x14ac:dyDescent="0.2">
      <c r="A108" s="69"/>
      <c r="B108" s="74"/>
      <c r="C108" s="74"/>
      <c r="D108" s="74"/>
      <c r="E108" s="74"/>
      <c r="F108" s="74"/>
      <c r="G108" s="74"/>
      <c r="H108" s="74"/>
      <c r="I108" s="74"/>
      <c r="J108" s="74"/>
      <c r="K108" s="77"/>
    </row>
    <row r="109" spans="1:11" s="76" customFormat="1" ht="21" customHeight="1" x14ac:dyDescent="0.2">
      <c r="A109" s="69"/>
      <c r="B109" s="74"/>
      <c r="C109" s="74"/>
      <c r="D109" s="74"/>
      <c r="E109" s="74"/>
      <c r="F109" s="74"/>
      <c r="G109" s="74"/>
      <c r="H109" s="74"/>
      <c r="I109" s="74"/>
      <c r="J109" s="74"/>
      <c r="K109" s="77"/>
    </row>
    <row r="110" spans="1:11" ht="27.75" customHeight="1" thickBot="1" x14ac:dyDescent="0.3">
      <c r="A110" s="4" t="s">
        <v>114</v>
      </c>
      <c r="K110" s="3" t="s">
        <v>263</v>
      </c>
    </row>
    <row r="111" spans="1:11" ht="20.25" customHeight="1" thickTop="1" x14ac:dyDescent="0.25">
      <c r="A111" s="111" t="s">
        <v>0</v>
      </c>
      <c r="B111" s="110" t="s">
        <v>1</v>
      </c>
      <c r="C111" s="110"/>
      <c r="D111" s="110"/>
      <c r="E111" s="110" t="s">
        <v>2</v>
      </c>
      <c r="F111" s="110"/>
      <c r="G111" s="110"/>
      <c r="H111" s="110" t="s">
        <v>3</v>
      </c>
      <c r="I111" s="110"/>
      <c r="J111" s="110"/>
      <c r="K111" s="111" t="s">
        <v>4</v>
      </c>
    </row>
    <row r="112" spans="1:11" ht="20.25" customHeight="1" x14ac:dyDescent="0.25">
      <c r="A112" s="112"/>
      <c r="B112" s="109" t="s">
        <v>5</v>
      </c>
      <c r="C112" s="109"/>
      <c r="D112" s="109"/>
      <c r="E112" s="109" t="s">
        <v>6</v>
      </c>
      <c r="F112" s="109"/>
      <c r="G112" s="109"/>
      <c r="H112" s="109" t="s">
        <v>7</v>
      </c>
      <c r="I112" s="109"/>
      <c r="J112" s="109"/>
      <c r="K112" s="112"/>
    </row>
    <row r="113" spans="1:11" ht="20.25" customHeight="1" x14ac:dyDescent="0.25">
      <c r="A113" s="112"/>
      <c r="B113" s="5" t="s">
        <v>8</v>
      </c>
      <c r="C113" s="5" t="s">
        <v>9</v>
      </c>
      <c r="D113" s="5" t="s">
        <v>10</v>
      </c>
      <c r="E113" s="5" t="s">
        <v>8</v>
      </c>
      <c r="F113" s="5" t="s">
        <v>9</v>
      </c>
      <c r="G113" s="5" t="s">
        <v>10</v>
      </c>
      <c r="H113" s="5" t="s">
        <v>8</v>
      </c>
      <c r="I113" s="5" t="s">
        <v>9</v>
      </c>
      <c r="J113" s="5" t="s">
        <v>10</v>
      </c>
      <c r="K113" s="112"/>
    </row>
    <row r="114" spans="1:11" ht="20.25" customHeight="1" thickBot="1" x14ac:dyDescent="0.3">
      <c r="A114" s="113"/>
      <c r="B114" s="6" t="s">
        <v>11</v>
      </c>
      <c r="C114" s="6" t="s">
        <v>12</v>
      </c>
      <c r="D114" s="6" t="s">
        <v>7</v>
      </c>
      <c r="E114" s="6" t="s">
        <v>11</v>
      </c>
      <c r="F114" s="6" t="s">
        <v>12</v>
      </c>
      <c r="G114" s="6" t="s">
        <v>7</v>
      </c>
      <c r="H114" s="6" t="s">
        <v>11</v>
      </c>
      <c r="I114" s="6" t="s">
        <v>12</v>
      </c>
      <c r="J114" s="6" t="s">
        <v>7</v>
      </c>
      <c r="K114" s="113"/>
    </row>
    <row r="115" spans="1:11" ht="21" customHeight="1" x14ac:dyDescent="0.2">
      <c r="A115" s="13" t="s">
        <v>58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5" t="s">
        <v>59</v>
      </c>
    </row>
    <row r="116" spans="1:11" ht="21" customHeight="1" x14ac:dyDescent="0.2">
      <c r="A116" s="13" t="s">
        <v>22</v>
      </c>
      <c r="B116" s="14">
        <v>341</v>
      </c>
      <c r="C116" s="14">
        <v>32</v>
      </c>
      <c r="D116" s="14">
        <f>SUM(B116:C116)</f>
        <v>373</v>
      </c>
      <c r="E116" s="14">
        <v>0</v>
      </c>
      <c r="F116" s="14">
        <v>2</v>
      </c>
      <c r="G116" s="14">
        <f>SUM(E116:F116)</f>
        <v>2</v>
      </c>
      <c r="H116" s="14">
        <f>SUM(E116,B116)</f>
        <v>341</v>
      </c>
      <c r="I116" s="14">
        <f t="shared" ref="I116:J116" si="47">SUM(F116,C116)</f>
        <v>34</v>
      </c>
      <c r="J116" s="14">
        <f t="shared" si="47"/>
        <v>375</v>
      </c>
      <c r="K116" s="15" t="s">
        <v>23</v>
      </c>
    </row>
    <row r="117" spans="1:11" ht="21" customHeight="1" x14ac:dyDescent="0.2">
      <c r="A117" s="16" t="s">
        <v>26</v>
      </c>
      <c r="B117" s="17">
        <v>123</v>
      </c>
      <c r="C117" s="17">
        <v>131</v>
      </c>
      <c r="D117" s="17">
        <f t="shared" ref="D117:D128" si="48">SUM(B117:C117)</f>
        <v>254</v>
      </c>
      <c r="E117" s="17">
        <v>0</v>
      </c>
      <c r="F117" s="17">
        <v>0</v>
      </c>
      <c r="G117" s="17">
        <f t="shared" ref="G117:G128" si="49">SUM(E117:F117)</f>
        <v>0</v>
      </c>
      <c r="H117" s="17">
        <f t="shared" ref="H117:H128" si="50">SUM(E117,B117)</f>
        <v>123</v>
      </c>
      <c r="I117" s="17">
        <f t="shared" ref="I117:I128" si="51">SUM(F117,C117)</f>
        <v>131</v>
      </c>
      <c r="J117" s="17">
        <f t="shared" ref="J117:J128" si="52">SUM(G117,D117)</f>
        <v>254</v>
      </c>
      <c r="K117" s="96" t="s">
        <v>27</v>
      </c>
    </row>
    <row r="118" spans="1:11" ht="20.100000000000001" customHeight="1" x14ac:dyDescent="0.2">
      <c r="A118" s="13" t="s">
        <v>32</v>
      </c>
      <c r="B118" s="67">
        <v>1199</v>
      </c>
      <c r="C118" s="67">
        <v>1481</v>
      </c>
      <c r="D118" s="67">
        <f t="shared" si="48"/>
        <v>2680</v>
      </c>
      <c r="E118" s="67">
        <v>0</v>
      </c>
      <c r="F118" s="67">
        <v>0</v>
      </c>
      <c r="G118" s="67">
        <f t="shared" si="49"/>
        <v>0</v>
      </c>
      <c r="H118" s="67">
        <f t="shared" si="50"/>
        <v>1199</v>
      </c>
      <c r="I118" s="67">
        <f t="shared" si="51"/>
        <v>1481</v>
      </c>
      <c r="J118" s="67">
        <f t="shared" si="52"/>
        <v>2680</v>
      </c>
      <c r="K118" s="15" t="s">
        <v>60</v>
      </c>
    </row>
    <row r="119" spans="1:11" ht="20.100000000000001" customHeight="1" x14ac:dyDescent="0.2">
      <c r="A119" s="13" t="s">
        <v>34</v>
      </c>
      <c r="B119" s="14">
        <v>0</v>
      </c>
      <c r="C119" s="14">
        <v>66</v>
      </c>
      <c r="D119" s="14">
        <f t="shared" si="48"/>
        <v>66</v>
      </c>
      <c r="E119" s="14">
        <v>0</v>
      </c>
      <c r="F119" s="14">
        <v>0</v>
      </c>
      <c r="G119" s="14">
        <f t="shared" si="49"/>
        <v>0</v>
      </c>
      <c r="H119" s="14">
        <f t="shared" si="50"/>
        <v>0</v>
      </c>
      <c r="I119" s="14">
        <f t="shared" si="51"/>
        <v>66</v>
      </c>
      <c r="J119" s="14">
        <f t="shared" si="52"/>
        <v>66</v>
      </c>
      <c r="K119" s="15" t="s">
        <v>65</v>
      </c>
    </row>
    <row r="120" spans="1:11" ht="20.100000000000001" customHeight="1" x14ac:dyDescent="0.2">
      <c r="A120" s="13" t="s">
        <v>36</v>
      </c>
      <c r="B120" s="14">
        <v>1413</v>
      </c>
      <c r="C120" s="14">
        <v>898</v>
      </c>
      <c r="D120" s="14">
        <f t="shared" si="48"/>
        <v>2311</v>
      </c>
      <c r="E120" s="14">
        <v>0</v>
      </c>
      <c r="F120" s="14">
        <v>0</v>
      </c>
      <c r="G120" s="14">
        <f t="shared" si="49"/>
        <v>0</v>
      </c>
      <c r="H120" s="14">
        <f t="shared" si="50"/>
        <v>1413</v>
      </c>
      <c r="I120" s="14">
        <f t="shared" si="51"/>
        <v>898</v>
      </c>
      <c r="J120" s="14">
        <f t="shared" si="52"/>
        <v>2311</v>
      </c>
      <c r="K120" s="15" t="s">
        <v>37</v>
      </c>
    </row>
    <row r="121" spans="1:11" ht="38.25" customHeight="1" x14ac:dyDescent="0.2">
      <c r="A121" s="13" t="s">
        <v>38</v>
      </c>
      <c r="B121" s="14">
        <v>1133</v>
      </c>
      <c r="C121" s="14">
        <v>962</v>
      </c>
      <c r="D121" s="14">
        <f t="shared" si="48"/>
        <v>2095</v>
      </c>
      <c r="E121" s="14">
        <v>0</v>
      </c>
      <c r="F121" s="14">
        <v>0</v>
      </c>
      <c r="G121" s="14">
        <f t="shared" si="49"/>
        <v>0</v>
      </c>
      <c r="H121" s="14">
        <f t="shared" si="50"/>
        <v>1133</v>
      </c>
      <c r="I121" s="14">
        <f t="shared" si="51"/>
        <v>962</v>
      </c>
      <c r="J121" s="14">
        <f t="shared" si="52"/>
        <v>2095</v>
      </c>
      <c r="K121" s="26" t="s">
        <v>365</v>
      </c>
    </row>
    <row r="122" spans="1:11" ht="20.100000000000001" customHeight="1" x14ac:dyDescent="0.2">
      <c r="A122" s="13" t="s">
        <v>39</v>
      </c>
      <c r="B122" s="14">
        <v>736</v>
      </c>
      <c r="C122" s="14">
        <v>841</v>
      </c>
      <c r="D122" s="14">
        <f t="shared" si="48"/>
        <v>1577</v>
      </c>
      <c r="E122" s="14">
        <v>2</v>
      </c>
      <c r="F122" s="14">
        <v>3</v>
      </c>
      <c r="G122" s="14">
        <f t="shared" si="49"/>
        <v>5</v>
      </c>
      <c r="H122" s="14">
        <f t="shared" si="50"/>
        <v>738</v>
      </c>
      <c r="I122" s="14">
        <f t="shared" si="51"/>
        <v>844</v>
      </c>
      <c r="J122" s="14">
        <f t="shared" si="52"/>
        <v>1582</v>
      </c>
      <c r="K122" s="15" t="s">
        <v>40</v>
      </c>
    </row>
    <row r="123" spans="1:11" ht="20.100000000000001" customHeight="1" x14ac:dyDescent="0.2">
      <c r="A123" s="13" t="s">
        <v>41</v>
      </c>
      <c r="B123" s="14">
        <v>0</v>
      </c>
      <c r="C123" s="14">
        <v>107</v>
      </c>
      <c r="D123" s="14">
        <f t="shared" si="48"/>
        <v>107</v>
      </c>
      <c r="E123" s="14">
        <v>0</v>
      </c>
      <c r="F123" s="14">
        <v>0</v>
      </c>
      <c r="G123" s="14">
        <f t="shared" si="49"/>
        <v>0</v>
      </c>
      <c r="H123" s="14">
        <f t="shared" si="50"/>
        <v>0</v>
      </c>
      <c r="I123" s="14">
        <f t="shared" si="51"/>
        <v>107</v>
      </c>
      <c r="J123" s="14">
        <f t="shared" si="52"/>
        <v>107</v>
      </c>
      <c r="K123" s="15" t="s">
        <v>66</v>
      </c>
    </row>
    <row r="124" spans="1:11" ht="20.100000000000001" customHeight="1" x14ac:dyDescent="0.2">
      <c r="A124" s="13" t="s">
        <v>43</v>
      </c>
      <c r="B124" s="14">
        <v>179</v>
      </c>
      <c r="C124" s="14">
        <v>204</v>
      </c>
      <c r="D124" s="14">
        <f t="shared" si="48"/>
        <v>383</v>
      </c>
      <c r="E124" s="14">
        <v>0</v>
      </c>
      <c r="F124" s="14">
        <v>0</v>
      </c>
      <c r="G124" s="14">
        <f t="shared" si="49"/>
        <v>0</v>
      </c>
      <c r="H124" s="14">
        <f t="shared" si="50"/>
        <v>179</v>
      </c>
      <c r="I124" s="14">
        <f t="shared" si="51"/>
        <v>204</v>
      </c>
      <c r="J124" s="14">
        <f t="shared" si="52"/>
        <v>383</v>
      </c>
      <c r="K124" s="15" t="s">
        <v>152</v>
      </c>
    </row>
    <row r="125" spans="1:11" ht="20.100000000000001" customHeight="1" x14ac:dyDescent="0.2">
      <c r="A125" s="13" t="s">
        <v>44</v>
      </c>
      <c r="B125" s="14">
        <v>366</v>
      </c>
      <c r="C125" s="14">
        <v>320</v>
      </c>
      <c r="D125" s="14">
        <f t="shared" si="48"/>
        <v>686</v>
      </c>
      <c r="E125" s="14">
        <v>1</v>
      </c>
      <c r="F125" s="14">
        <v>0</v>
      </c>
      <c r="G125" s="14">
        <f t="shared" si="49"/>
        <v>1</v>
      </c>
      <c r="H125" s="14">
        <f t="shared" si="50"/>
        <v>367</v>
      </c>
      <c r="I125" s="14">
        <f t="shared" si="51"/>
        <v>320</v>
      </c>
      <c r="J125" s="14">
        <f t="shared" si="52"/>
        <v>687</v>
      </c>
      <c r="K125" s="15" t="s">
        <v>45</v>
      </c>
    </row>
    <row r="126" spans="1:11" ht="20.100000000000001" customHeight="1" x14ac:dyDescent="0.2">
      <c r="A126" s="13" t="s">
        <v>50</v>
      </c>
      <c r="B126" s="14">
        <v>588</v>
      </c>
      <c r="C126" s="14">
        <v>183</v>
      </c>
      <c r="D126" s="14">
        <f t="shared" si="48"/>
        <v>771</v>
      </c>
      <c r="E126" s="14">
        <v>0</v>
      </c>
      <c r="F126" s="14">
        <v>0</v>
      </c>
      <c r="G126" s="14">
        <f t="shared" si="49"/>
        <v>0</v>
      </c>
      <c r="H126" s="14">
        <f t="shared" si="50"/>
        <v>588</v>
      </c>
      <c r="I126" s="14">
        <f t="shared" si="51"/>
        <v>183</v>
      </c>
      <c r="J126" s="14">
        <f t="shared" si="52"/>
        <v>771</v>
      </c>
      <c r="K126" s="15" t="s">
        <v>51</v>
      </c>
    </row>
    <row r="127" spans="1:11" ht="20.100000000000001" customHeight="1" x14ac:dyDescent="0.2">
      <c r="A127" s="13" t="s">
        <v>52</v>
      </c>
      <c r="B127" s="14">
        <v>365</v>
      </c>
      <c r="C127" s="14">
        <v>349</v>
      </c>
      <c r="D127" s="14">
        <f t="shared" si="48"/>
        <v>714</v>
      </c>
      <c r="E127" s="14">
        <v>0</v>
      </c>
      <c r="F127" s="14">
        <v>1</v>
      </c>
      <c r="G127" s="14">
        <f t="shared" si="49"/>
        <v>1</v>
      </c>
      <c r="H127" s="14">
        <f t="shared" si="50"/>
        <v>365</v>
      </c>
      <c r="I127" s="14">
        <f t="shared" si="51"/>
        <v>350</v>
      </c>
      <c r="J127" s="14">
        <f t="shared" si="52"/>
        <v>715</v>
      </c>
      <c r="K127" s="15" t="s">
        <v>53</v>
      </c>
    </row>
    <row r="128" spans="1:11" ht="20.100000000000001" customHeight="1" x14ac:dyDescent="0.2">
      <c r="A128" s="8" t="s">
        <v>54</v>
      </c>
      <c r="B128" s="7">
        <v>489</v>
      </c>
      <c r="C128" s="7">
        <v>207</v>
      </c>
      <c r="D128" s="7">
        <f t="shared" si="48"/>
        <v>696</v>
      </c>
      <c r="E128" s="7">
        <v>0</v>
      </c>
      <c r="F128" s="7">
        <v>0</v>
      </c>
      <c r="G128" s="7">
        <f t="shared" si="49"/>
        <v>0</v>
      </c>
      <c r="H128" s="7">
        <f t="shared" si="50"/>
        <v>489</v>
      </c>
      <c r="I128" s="7">
        <f t="shared" si="51"/>
        <v>207</v>
      </c>
      <c r="J128" s="7">
        <f t="shared" si="52"/>
        <v>696</v>
      </c>
      <c r="K128" s="9" t="s">
        <v>55</v>
      </c>
    </row>
    <row r="129" spans="1:11" ht="20.100000000000001" customHeight="1" thickBot="1" x14ac:dyDescent="0.25">
      <c r="A129" s="13" t="s">
        <v>61</v>
      </c>
      <c r="B129" s="14">
        <f t="shared" ref="B129:J129" si="53">SUM(B116:B117,B118:B128)</f>
        <v>6932</v>
      </c>
      <c r="C129" s="14">
        <f t="shared" si="53"/>
        <v>5781</v>
      </c>
      <c r="D129" s="14">
        <f t="shared" si="53"/>
        <v>12713</v>
      </c>
      <c r="E129" s="14">
        <f t="shared" si="53"/>
        <v>3</v>
      </c>
      <c r="F129" s="14">
        <f t="shared" si="53"/>
        <v>6</v>
      </c>
      <c r="G129" s="14">
        <f t="shared" si="53"/>
        <v>9</v>
      </c>
      <c r="H129" s="14">
        <f t="shared" si="53"/>
        <v>6935</v>
      </c>
      <c r="I129" s="14">
        <f t="shared" si="53"/>
        <v>5787</v>
      </c>
      <c r="J129" s="14">
        <f t="shared" si="53"/>
        <v>12722</v>
      </c>
      <c r="K129" s="15" t="s">
        <v>62</v>
      </c>
    </row>
    <row r="130" spans="1:11" ht="20.100000000000001" customHeight="1" thickBot="1" x14ac:dyDescent="0.25">
      <c r="A130" s="19" t="s">
        <v>261</v>
      </c>
      <c r="B130" s="20">
        <f t="shared" ref="B130:J130" si="54">SUM(B129,B107)</f>
        <v>25040</v>
      </c>
      <c r="C130" s="20">
        <f t="shared" si="54"/>
        <v>34948</v>
      </c>
      <c r="D130" s="20">
        <f t="shared" si="54"/>
        <v>59988</v>
      </c>
      <c r="E130" s="20">
        <f t="shared" si="54"/>
        <v>15</v>
      </c>
      <c r="F130" s="20">
        <f t="shared" si="54"/>
        <v>33</v>
      </c>
      <c r="G130" s="20">
        <f t="shared" si="54"/>
        <v>48</v>
      </c>
      <c r="H130" s="20">
        <f t="shared" si="54"/>
        <v>25055</v>
      </c>
      <c r="I130" s="20">
        <f t="shared" si="54"/>
        <v>34981</v>
      </c>
      <c r="J130" s="20">
        <f t="shared" si="54"/>
        <v>60036</v>
      </c>
      <c r="K130" s="61" t="s">
        <v>63</v>
      </c>
    </row>
    <row r="131" spans="1:11" ht="20.25" customHeight="1" thickTop="1" x14ac:dyDescent="0.2"/>
    <row r="132" spans="1:11" s="76" customFormat="1" ht="20.25" customHeight="1" x14ac:dyDescent="0.2"/>
    <row r="133" spans="1:11" s="76" customFormat="1" ht="20.25" customHeight="1" x14ac:dyDescent="0.2"/>
    <row r="134" spans="1:11" s="76" customFormat="1" ht="20.25" customHeight="1" x14ac:dyDescent="0.2"/>
    <row r="135" spans="1:11" s="76" customFormat="1" ht="20.25" customHeight="1" x14ac:dyDescent="0.2"/>
    <row r="136" spans="1:11" s="76" customFormat="1" ht="20.25" customHeight="1" x14ac:dyDescent="0.2"/>
    <row r="137" spans="1:11" s="92" customFormat="1" ht="20.25" customHeight="1" x14ac:dyDescent="0.2"/>
    <row r="138" spans="1:11" s="92" customFormat="1" ht="20.25" customHeight="1" x14ac:dyDescent="0.2"/>
    <row r="139" spans="1:11" s="92" customFormat="1" ht="20.25" customHeight="1" x14ac:dyDescent="0.2"/>
    <row r="140" spans="1:11" s="92" customFormat="1" ht="20.25" customHeight="1" x14ac:dyDescent="0.2"/>
    <row r="141" spans="1:11" s="92" customFormat="1" ht="20.25" customHeight="1" x14ac:dyDescent="0.2"/>
    <row r="142" spans="1:11" s="92" customFormat="1" ht="20.25" customHeight="1" x14ac:dyDescent="0.2"/>
    <row r="143" spans="1:11" s="92" customFormat="1" ht="20.25" customHeight="1" x14ac:dyDescent="0.2"/>
    <row r="144" spans="1:11" s="92" customFormat="1" ht="20.25" customHeight="1" x14ac:dyDescent="0.2"/>
    <row r="145" spans="1:11" ht="23.25" customHeight="1" x14ac:dyDescent="0.25">
      <c r="A145" s="117" t="s">
        <v>296</v>
      </c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</row>
    <row r="146" spans="1:11" ht="36.75" customHeight="1" x14ac:dyDescent="0.25">
      <c r="A146" s="114" t="s">
        <v>1715</v>
      </c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</row>
    <row r="147" spans="1:11" ht="21" customHeight="1" thickBot="1" x14ac:dyDescent="0.3">
      <c r="A147" s="4" t="s">
        <v>115</v>
      </c>
      <c r="K147" s="25" t="s">
        <v>264</v>
      </c>
    </row>
    <row r="148" spans="1:11" ht="18.75" customHeight="1" thickTop="1" x14ac:dyDescent="0.25">
      <c r="A148" s="111" t="s">
        <v>0</v>
      </c>
      <c r="B148" s="110" t="s">
        <v>1</v>
      </c>
      <c r="C148" s="110"/>
      <c r="D148" s="110"/>
      <c r="E148" s="110" t="s">
        <v>2</v>
      </c>
      <c r="F148" s="110"/>
      <c r="G148" s="110"/>
      <c r="H148" s="110" t="s">
        <v>3</v>
      </c>
      <c r="I148" s="110"/>
      <c r="J148" s="110"/>
      <c r="K148" s="111" t="s">
        <v>4</v>
      </c>
    </row>
    <row r="149" spans="1:11" ht="18.75" customHeight="1" x14ac:dyDescent="0.25">
      <c r="A149" s="112"/>
      <c r="B149" s="109" t="s">
        <v>5</v>
      </c>
      <c r="C149" s="109"/>
      <c r="D149" s="109"/>
      <c r="E149" s="109" t="s">
        <v>6</v>
      </c>
      <c r="F149" s="109"/>
      <c r="G149" s="109"/>
      <c r="H149" s="109" t="s">
        <v>7</v>
      </c>
      <c r="I149" s="109"/>
      <c r="J149" s="109"/>
      <c r="K149" s="112"/>
    </row>
    <row r="150" spans="1:11" ht="18.75" customHeight="1" x14ac:dyDescent="0.25">
      <c r="A150" s="112"/>
      <c r="B150" s="5" t="s">
        <v>8</v>
      </c>
      <c r="C150" s="5" t="s">
        <v>9</v>
      </c>
      <c r="D150" s="5" t="s">
        <v>10</v>
      </c>
      <c r="E150" s="5" t="s">
        <v>8</v>
      </c>
      <c r="F150" s="5" t="s">
        <v>9</v>
      </c>
      <c r="G150" s="5" t="s">
        <v>10</v>
      </c>
      <c r="H150" s="5" t="s">
        <v>8</v>
      </c>
      <c r="I150" s="5" t="s">
        <v>9</v>
      </c>
      <c r="J150" s="5" t="s">
        <v>10</v>
      </c>
      <c r="K150" s="112"/>
    </row>
    <row r="151" spans="1:11" ht="18.75" customHeight="1" thickBot="1" x14ac:dyDescent="0.3">
      <c r="A151" s="113"/>
      <c r="B151" s="6" t="s">
        <v>11</v>
      </c>
      <c r="C151" s="6" t="s">
        <v>12</v>
      </c>
      <c r="D151" s="6" t="s">
        <v>7</v>
      </c>
      <c r="E151" s="6" t="s">
        <v>11</v>
      </c>
      <c r="F151" s="6" t="s">
        <v>12</v>
      </c>
      <c r="G151" s="6" t="s">
        <v>7</v>
      </c>
      <c r="H151" s="6" t="s">
        <v>11</v>
      </c>
      <c r="I151" s="6" t="s">
        <v>12</v>
      </c>
      <c r="J151" s="6" t="s">
        <v>7</v>
      </c>
      <c r="K151" s="113"/>
    </row>
    <row r="152" spans="1:11" ht="18" customHeight="1" x14ac:dyDescent="0.2">
      <c r="A152" s="8" t="s">
        <v>13</v>
      </c>
      <c r="B152" s="7"/>
      <c r="C152" s="7"/>
      <c r="D152" s="7"/>
      <c r="E152" s="7"/>
      <c r="F152" s="7"/>
      <c r="G152" s="7"/>
      <c r="H152" s="7"/>
      <c r="I152" s="7"/>
      <c r="J152" s="7"/>
      <c r="K152" s="9" t="s">
        <v>14</v>
      </c>
    </row>
    <row r="153" spans="1:11" ht="18" customHeight="1" x14ac:dyDescent="0.2">
      <c r="A153" s="13" t="s">
        <v>15</v>
      </c>
      <c r="B153" s="14">
        <v>132</v>
      </c>
      <c r="C153" s="14">
        <v>90</v>
      </c>
      <c r="D153" s="14">
        <f>SUM(B153:C153)</f>
        <v>222</v>
      </c>
      <c r="E153" s="14">
        <v>0</v>
      </c>
      <c r="F153" s="14">
        <v>0</v>
      </c>
      <c r="G153" s="14">
        <f>SUM(E153:F153)</f>
        <v>0</v>
      </c>
      <c r="H153" s="14">
        <f>SUM(E153,B153)</f>
        <v>132</v>
      </c>
      <c r="I153" s="14">
        <f t="shared" ref="I153:J153" si="55">SUM(F153,C153)</f>
        <v>90</v>
      </c>
      <c r="J153" s="14">
        <f t="shared" si="55"/>
        <v>222</v>
      </c>
      <c r="K153" s="15" t="s">
        <v>16</v>
      </c>
    </row>
    <row r="154" spans="1:11" ht="18" customHeight="1" x14ac:dyDescent="0.2">
      <c r="A154" s="13" t="s">
        <v>355</v>
      </c>
      <c r="B154" s="14">
        <v>64</v>
      </c>
      <c r="C154" s="14">
        <v>42</v>
      </c>
      <c r="D154" s="14">
        <f t="shared" ref="D154:D166" si="56">SUM(B154:C154)</f>
        <v>106</v>
      </c>
      <c r="E154" s="14">
        <v>0</v>
      </c>
      <c r="F154" s="14">
        <v>0</v>
      </c>
      <c r="G154" s="14">
        <f t="shared" ref="G154:G160" si="57">SUM(E154:F154)</f>
        <v>0</v>
      </c>
      <c r="H154" s="14">
        <f t="shared" ref="H154:H166" si="58">SUM(E154,B154)</f>
        <v>64</v>
      </c>
      <c r="I154" s="14">
        <f t="shared" ref="I154:I166" si="59">SUM(F154,C154)</f>
        <v>42</v>
      </c>
      <c r="J154" s="14">
        <f t="shared" ref="J154:J166" si="60">SUM(G154,D154)</f>
        <v>106</v>
      </c>
      <c r="K154" s="15" t="s">
        <v>17</v>
      </c>
    </row>
    <row r="155" spans="1:11" ht="18" customHeight="1" x14ac:dyDescent="0.2">
      <c r="A155" s="13" t="s">
        <v>18</v>
      </c>
      <c r="B155" s="14">
        <v>89</v>
      </c>
      <c r="C155" s="14">
        <v>150</v>
      </c>
      <c r="D155" s="14">
        <f t="shared" si="56"/>
        <v>239</v>
      </c>
      <c r="E155" s="14">
        <v>0</v>
      </c>
      <c r="F155" s="14">
        <v>0</v>
      </c>
      <c r="G155" s="14">
        <f t="shared" si="57"/>
        <v>0</v>
      </c>
      <c r="H155" s="14">
        <f t="shared" si="58"/>
        <v>89</v>
      </c>
      <c r="I155" s="14">
        <f t="shared" si="59"/>
        <v>150</v>
      </c>
      <c r="J155" s="14">
        <f t="shared" si="60"/>
        <v>239</v>
      </c>
      <c r="K155" s="15" t="s">
        <v>19</v>
      </c>
    </row>
    <row r="156" spans="1:11" ht="18" customHeight="1" x14ac:dyDescent="0.2">
      <c r="A156" s="13" t="s">
        <v>20</v>
      </c>
      <c r="B156" s="14">
        <v>47</v>
      </c>
      <c r="C156" s="14">
        <v>76</v>
      </c>
      <c r="D156" s="14">
        <f t="shared" si="56"/>
        <v>123</v>
      </c>
      <c r="E156" s="14">
        <v>0</v>
      </c>
      <c r="F156" s="14">
        <v>0</v>
      </c>
      <c r="G156" s="14">
        <f t="shared" si="57"/>
        <v>0</v>
      </c>
      <c r="H156" s="14">
        <f t="shared" si="58"/>
        <v>47</v>
      </c>
      <c r="I156" s="14">
        <f t="shared" si="59"/>
        <v>76</v>
      </c>
      <c r="J156" s="14">
        <f t="shared" si="60"/>
        <v>123</v>
      </c>
      <c r="K156" s="15" t="s">
        <v>330</v>
      </c>
    </row>
    <row r="157" spans="1:11" ht="18" customHeight="1" x14ac:dyDescent="0.2">
      <c r="A157" s="13" t="s">
        <v>22</v>
      </c>
      <c r="B157" s="14">
        <v>31</v>
      </c>
      <c r="C157" s="14">
        <v>49</v>
      </c>
      <c r="D157" s="14">
        <f t="shared" si="56"/>
        <v>80</v>
      </c>
      <c r="E157" s="14">
        <v>0</v>
      </c>
      <c r="F157" s="14">
        <v>0</v>
      </c>
      <c r="G157" s="14">
        <f t="shared" si="57"/>
        <v>0</v>
      </c>
      <c r="H157" s="14">
        <f t="shared" si="58"/>
        <v>31</v>
      </c>
      <c r="I157" s="14">
        <f t="shared" si="59"/>
        <v>49</v>
      </c>
      <c r="J157" s="14">
        <f t="shared" si="60"/>
        <v>80</v>
      </c>
      <c r="K157" s="15" t="s">
        <v>23</v>
      </c>
    </row>
    <row r="158" spans="1:11" ht="18" customHeight="1" x14ac:dyDescent="0.2">
      <c r="A158" s="13" t="s">
        <v>24</v>
      </c>
      <c r="B158" s="14">
        <v>248</v>
      </c>
      <c r="C158" s="14">
        <v>174</v>
      </c>
      <c r="D158" s="14">
        <f t="shared" si="56"/>
        <v>422</v>
      </c>
      <c r="E158" s="14">
        <v>0</v>
      </c>
      <c r="F158" s="14">
        <v>0</v>
      </c>
      <c r="G158" s="14">
        <f t="shared" si="57"/>
        <v>0</v>
      </c>
      <c r="H158" s="14">
        <f t="shared" si="58"/>
        <v>248</v>
      </c>
      <c r="I158" s="14">
        <f t="shared" si="59"/>
        <v>174</v>
      </c>
      <c r="J158" s="14">
        <f t="shared" si="60"/>
        <v>422</v>
      </c>
      <c r="K158" s="15" t="s">
        <v>25</v>
      </c>
    </row>
    <row r="159" spans="1:11" ht="18" customHeight="1" x14ac:dyDescent="0.2">
      <c r="A159" s="13" t="s">
        <v>26</v>
      </c>
      <c r="B159" s="14">
        <v>95</v>
      </c>
      <c r="C159" s="14">
        <v>46</v>
      </c>
      <c r="D159" s="14">
        <f t="shared" si="56"/>
        <v>141</v>
      </c>
      <c r="E159" s="14">
        <v>0</v>
      </c>
      <c r="F159" s="14">
        <v>0</v>
      </c>
      <c r="G159" s="14">
        <f t="shared" si="57"/>
        <v>0</v>
      </c>
      <c r="H159" s="14">
        <f t="shared" si="58"/>
        <v>95</v>
      </c>
      <c r="I159" s="14">
        <f t="shared" si="59"/>
        <v>46</v>
      </c>
      <c r="J159" s="14">
        <f t="shared" si="60"/>
        <v>141</v>
      </c>
      <c r="K159" s="15" t="s">
        <v>286</v>
      </c>
    </row>
    <row r="160" spans="1:11" ht="18" customHeight="1" x14ac:dyDescent="0.2">
      <c r="A160" s="13" t="s">
        <v>28</v>
      </c>
      <c r="B160" s="14">
        <v>251</v>
      </c>
      <c r="C160" s="14">
        <v>224</v>
      </c>
      <c r="D160" s="14">
        <f t="shared" si="56"/>
        <v>475</v>
      </c>
      <c r="E160" s="14">
        <v>0</v>
      </c>
      <c r="F160" s="14">
        <v>0</v>
      </c>
      <c r="G160" s="14">
        <f t="shared" si="57"/>
        <v>0</v>
      </c>
      <c r="H160" s="14">
        <f t="shared" si="58"/>
        <v>251</v>
      </c>
      <c r="I160" s="14">
        <f t="shared" si="59"/>
        <v>224</v>
      </c>
      <c r="J160" s="14">
        <f t="shared" si="60"/>
        <v>475</v>
      </c>
      <c r="K160" s="15" t="s">
        <v>29</v>
      </c>
    </row>
    <row r="161" spans="1:11" ht="18" customHeight="1" x14ac:dyDescent="0.2">
      <c r="A161" s="13" t="s">
        <v>68</v>
      </c>
      <c r="B161" s="14">
        <v>135</v>
      </c>
      <c r="C161" s="14">
        <v>147</v>
      </c>
      <c r="D161" s="14">
        <f t="shared" si="56"/>
        <v>282</v>
      </c>
      <c r="E161" s="14">
        <v>1</v>
      </c>
      <c r="F161" s="14">
        <v>0</v>
      </c>
      <c r="G161" s="14">
        <f>SUM(E161:F161)</f>
        <v>1</v>
      </c>
      <c r="H161" s="14">
        <f t="shared" si="58"/>
        <v>136</v>
      </c>
      <c r="I161" s="14">
        <f t="shared" si="59"/>
        <v>147</v>
      </c>
      <c r="J161" s="14">
        <f t="shared" si="60"/>
        <v>283</v>
      </c>
      <c r="K161" s="15" t="s">
        <v>31</v>
      </c>
    </row>
    <row r="162" spans="1:11" ht="18" customHeight="1" x14ac:dyDescent="0.2">
      <c r="A162" s="8" t="s">
        <v>32</v>
      </c>
      <c r="B162" s="7">
        <v>285</v>
      </c>
      <c r="C162" s="7">
        <v>429</v>
      </c>
      <c r="D162" s="7">
        <f t="shared" si="56"/>
        <v>714</v>
      </c>
      <c r="E162" s="7">
        <v>0</v>
      </c>
      <c r="F162" s="7">
        <v>0</v>
      </c>
      <c r="G162" s="7">
        <f>SUM(E162:F162)</f>
        <v>0</v>
      </c>
      <c r="H162" s="7">
        <f t="shared" si="58"/>
        <v>285</v>
      </c>
      <c r="I162" s="7">
        <f t="shared" si="59"/>
        <v>429</v>
      </c>
      <c r="J162" s="7">
        <f t="shared" si="60"/>
        <v>714</v>
      </c>
      <c r="K162" s="9" t="s">
        <v>33</v>
      </c>
    </row>
    <row r="163" spans="1:11" ht="18" customHeight="1" x14ac:dyDescent="0.2">
      <c r="A163" s="13" t="s">
        <v>34</v>
      </c>
      <c r="B163" s="14">
        <v>63</v>
      </c>
      <c r="C163" s="14">
        <v>213</v>
      </c>
      <c r="D163" s="14">
        <f t="shared" si="56"/>
        <v>276</v>
      </c>
      <c r="E163" s="14">
        <v>0</v>
      </c>
      <c r="F163" s="14">
        <v>1</v>
      </c>
      <c r="G163" s="14">
        <f>SUM(E163:F163)</f>
        <v>1</v>
      </c>
      <c r="H163" s="14">
        <f t="shared" si="58"/>
        <v>63</v>
      </c>
      <c r="I163" s="14">
        <f t="shared" si="59"/>
        <v>214</v>
      </c>
      <c r="J163" s="14">
        <f t="shared" si="60"/>
        <v>277</v>
      </c>
      <c r="K163" s="15" t="s">
        <v>35</v>
      </c>
    </row>
    <row r="164" spans="1:11" ht="18" customHeight="1" x14ac:dyDescent="0.2">
      <c r="A164" s="13" t="s">
        <v>36</v>
      </c>
      <c r="B164" s="14">
        <v>115</v>
      </c>
      <c r="C164" s="14">
        <v>121</v>
      </c>
      <c r="D164" s="14">
        <f t="shared" si="56"/>
        <v>236</v>
      </c>
      <c r="E164" s="14">
        <v>0</v>
      </c>
      <c r="F164" s="14">
        <v>0</v>
      </c>
      <c r="G164" s="14">
        <f t="shared" ref="G164:G166" si="61">SUM(E164:F164)</f>
        <v>0</v>
      </c>
      <c r="H164" s="14">
        <f t="shared" si="58"/>
        <v>115</v>
      </c>
      <c r="I164" s="14">
        <f t="shared" si="59"/>
        <v>121</v>
      </c>
      <c r="J164" s="14">
        <f t="shared" si="60"/>
        <v>236</v>
      </c>
      <c r="K164" s="15" t="s">
        <v>37</v>
      </c>
    </row>
    <row r="165" spans="1:11" ht="39.75" customHeight="1" x14ac:dyDescent="0.2">
      <c r="A165" s="8" t="s">
        <v>38</v>
      </c>
      <c r="B165" s="7">
        <v>144</v>
      </c>
      <c r="C165" s="7">
        <v>176</v>
      </c>
      <c r="D165" s="7">
        <f t="shared" si="56"/>
        <v>320</v>
      </c>
      <c r="E165" s="7">
        <v>0</v>
      </c>
      <c r="F165" s="7">
        <v>0</v>
      </c>
      <c r="G165" s="7">
        <f t="shared" si="61"/>
        <v>0</v>
      </c>
      <c r="H165" s="7">
        <f t="shared" si="58"/>
        <v>144</v>
      </c>
      <c r="I165" s="7">
        <f t="shared" si="59"/>
        <v>176</v>
      </c>
      <c r="J165" s="7">
        <f t="shared" si="60"/>
        <v>320</v>
      </c>
      <c r="K165" s="26" t="s">
        <v>365</v>
      </c>
    </row>
    <row r="166" spans="1:11" ht="18" customHeight="1" x14ac:dyDescent="0.2">
      <c r="A166" s="13" t="s">
        <v>39</v>
      </c>
      <c r="B166" s="67">
        <v>180</v>
      </c>
      <c r="C166" s="67">
        <v>345</v>
      </c>
      <c r="D166" s="67">
        <f t="shared" si="56"/>
        <v>525</v>
      </c>
      <c r="E166" s="67">
        <v>2</v>
      </c>
      <c r="F166" s="67">
        <v>1</v>
      </c>
      <c r="G166" s="67">
        <f t="shared" si="61"/>
        <v>3</v>
      </c>
      <c r="H166" s="67">
        <f t="shared" si="58"/>
        <v>182</v>
      </c>
      <c r="I166" s="67">
        <f t="shared" si="59"/>
        <v>346</v>
      </c>
      <c r="J166" s="67">
        <f t="shared" si="60"/>
        <v>528</v>
      </c>
      <c r="K166" s="15" t="s">
        <v>40</v>
      </c>
    </row>
    <row r="167" spans="1:11" ht="18" customHeight="1" x14ac:dyDescent="0.2">
      <c r="A167" s="13" t="s">
        <v>41</v>
      </c>
      <c r="B167" s="67">
        <v>53</v>
      </c>
      <c r="C167" s="67">
        <v>248</v>
      </c>
      <c r="D167" s="67">
        <f>SUM(B167:C167)</f>
        <v>301</v>
      </c>
      <c r="E167" s="67">
        <v>0</v>
      </c>
      <c r="F167" s="67">
        <v>0</v>
      </c>
      <c r="G167" s="67">
        <f>SUM(E167:F167)</f>
        <v>0</v>
      </c>
      <c r="H167" s="67">
        <f>SUM(E167,B167)</f>
        <v>53</v>
      </c>
      <c r="I167" s="67">
        <f t="shared" ref="I167:J167" si="62">SUM(F167,C167)</f>
        <v>248</v>
      </c>
      <c r="J167" s="67">
        <f t="shared" si="62"/>
        <v>301</v>
      </c>
      <c r="K167" s="15" t="s">
        <v>42</v>
      </c>
    </row>
    <row r="168" spans="1:11" ht="18" customHeight="1" x14ac:dyDescent="0.2">
      <c r="A168" s="13" t="s">
        <v>108</v>
      </c>
      <c r="B168" s="67">
        <v>127</v>
      </c>
      <c r="C168" s="67">
        <v>50</v>
      </c>
      <c r="D168" s="67">
        <f t="shared" ref="D168:D196" si="63">SUM(B168:C168)</f>
        <v>177</v>
      </c>
      <c r="E168" s="67">
        <v>0</v>
      </c>
      <c r="F168" s="67">
        <v>0</v>
      </c>
      <c r="G168" s="67">
        <f t="shared" ref="G168:G174" si="64">SUM(E168:F168)</f>
        <v>0</v>
      </c>
      <c r="H168" s="67">
        <f t="shared" ref="H168:H196" si="65">SUM(E168,B168)</f>
        <v>127</v>
      </c>
      <c r="I168" s="67">
        <f t="shared" ref="I168:I196" si="66">SUM(F168,C168)</f>
        <v>50</v>
      </c>
      <c r="J168" s="67">
        <f t="shared" ref="J168:J196" si="67">SUM(G168,D168)</f>
        <v>177</v>
      </c>
      <c r="K168" s="15" t="s">
        <v>117</v>
      </c>
    </row>
    <row r="169" spans="1:11" ht="18" customHeight="1" x14ac:dyDescent="0.2">
      <c r="A169" s="13" t="s">
        <v>109</v>
      </c>
      <c r="B169" s="67">
        <v>1</v>
      </c>
      <c r="C169" s="67">
        <v>59</v>
      </c>
      <c r="D169" s="67">
        <f t="shared" si="63"/>
        <v>60</v>
      </c>
      <c r="E169" s="67">
        <v>0</v>
      </c>
      <c r="F169" s="67">
        <v>0</v>
      </c>
      <c r="G169" s="67">
        <f t="shared" si="64"/>
        <v>0</v>
      </c>
      <c r="H169" s="67">
        <f t="shared" si="65"/>
        <v>1</v>
      </c>
      <c r="I169" s="67">
        <f t="shared" si="66"/>
        <v>59</v>
      </c>
      <c r="J169" s="67">
        <f t="shared" si="67"/>
        <v>60</v>
      </c>
      <c r="K169" s="15" t="s">
        <v>118</v>
      </c>
    </row>
    <row r="170" spans="1:11" ht="18" customHeight="1" x14ac:dyDescent="0.2">
      <c r="A170" s="13" t="s">
        <v>43</v>
      </c>
      <c r="B170" s="67">
        <v>149</v>
      </c>
      <c r="C170" s="67">
        <v>138</v>
      </c>
      <c r="D170" s="67">
        <f t="shared" si="63"/>
        <v>287</v>
      </c>
      <c r="E170" s="67">
        <v>0</v>
      </c>
      <c r="F170" s="67">
        <v>1</v>
      </c>
      <c r="G170" s="67">
        <f>SUM(E170:F170)</f>
        <v>1</v>
      </c>
      <c r="H170" s="67">
        <f t="shared" si="65"/>
        <v>149</v>
      </c>
      <c r="I170" s="67">
        <f t="shared" si="66"/>
        <v>139</v>
      </c>
      <c r="J170" s="67">
        <f t="shared" si="67"/>
        <v>288</v>
      </c>
      <c r="K170" s="15" t="s">
        <v>152</v>
      </c>
    </row>
    <row r="171" spans="1:11" ht="18" customHeight="1" x14ac:dyDescent="0.2">
      <c r="A171" s="13" t="s">
        <v>44</v>
      </c>
      <c r="B171" s="14">
        <v>171</v>
      </c>
      <c r="C171" s="14">
        <v>162</v>
      </c>
      <c r="D171" s="14">
        <f t="shared" si="63"/>
        <v>333</v>
      </c>
      <c r="E171" s="14">
        <v>0</v>
      </c>
      <c r="F171" s="14">
        <v>1</v>
      </c>
      <c r="G171" s="14">
        <f t="shared" si="64"/>
        <v>1</v>
      </c>
      <c r="H171" s="14">
        <f t="shared" si="65"/>
        <v>171</v>
      </c>
      <c r="I171" s="14">
        <f t="shared" si="66"/>
        <v>163</v>
      </c>
      <c r="J171" s="14">
        <f t="shared" si="67"/>
        <v>334</v>
      </c>
      <c r="K171" s="15" t="s">
        <v>45</v>
      </c>
    </row>
    <row r="172" spans="1:11" ht="18" customHeight="1" x14ac:dyDescent="0.2">
      <c r="A172" s="13" t="s">
        <v>46</v>
      </c>
      <c r="B172" s="14">
        <v>57</v>
      </c>
      <c r="C172" s="14">
        <v>39</v>
      </c>
      <c r="D172" s="14">
        <f t="shared" si="63"/>
        <v>96</v>
      </c>
      <c r="E172" s="14">
        <v>0</v>
      </c>
      <c r="F172" s="14">
        <v>0</v>
      </c>
      <c r="G172" s="14">
        <f>SUM(E172:F172)</f>
        <v>0</v>
      </c>
      <c r="H172" s="14">
        <f t="shared" si="65"/>
        <v>57</v>
      </c>
      <c r="I172" s="14">
        <f t="shared" si="66"/>
        <v>39</v>
      </c>
      <c r="J172" s="14">
        <f t="shared" si="67"/>
        <v>96</v>
      </c>
      <c r="K172" s="15" t="s">
        <v>47</v>
      </c>
    </row>
    <row r="173" spans="1:11" ht="18" customHeight="1" x14ac:dyDescent="0.2">
      <c r="A173" s="13" t="s">
        <v>48</v>
      </c>
      <c r="B173" s="14">
        <v>26</v>
      </c>
      <c r="C173" s="14">
        <v>21</v>
      </c>
      <c r="D173" s="14">
        <f t="shared" si="63"/>
        <v>47</v>
      </c>
      <c r="E173" s="14">
        <v>0</v>
      </c>
      <c r="F173" s="14">
        <v>0</v>
      </c>
      <c r="G173" s="14">
        <f t="shared" si="64"/>
        <v>0</v>
      </c>
      <c r="H173" s="14">
        <f t="shared" si="65"/>
        <v>26</v>
      </c>
      <c r="I173" s="14">
        <f t="shared" si="66"/>
        <v>21</v>
      </c>
      <c r="J173" s="14">
        <f t="shared" si="67"/>
        <v>47</v>
      </c>
      <c r="K173" s="15" t="s">
        <v>49</v>
      </c>
    </row>
    <row r="174" spans="1:11" ht="18" customHeight="1" x14ac:dyDescent="0.2">
      <c r="A174" s="13" t="s">
        <v>50</v>
      </c>
      <c r="B174" s="14">
        <v>43</v>
      </c>
      <c r="C174" s="14">
        <v>39</v>
      </c>
      <c r="D174" s="14">
        <f t="shared" si="63"/>
        <v>82</v>
      </c>
      <c r="E174" s="14">
        <v>0</v>
      </c>
      <c r="F174" s="14">
        <v>0</v>
      </c>
      <c r="G174" s="14">
        <f t="shared" si="64"/>
        <v>0</v>
      </c>
      <c r="H174" s="14">
        <f t="shared" si="65"/>
        <v>43</v>
      </c>
      <c r="I174" s="14">
        <f t="shared" si="66"/>
        <v>39</v>
      </c>
      <c r="J174" s="14">
        <f t="shared" si="67"/>
        <v>82</v>
      </c>
      <c r="K174" s="15" t="s">
        <v>51</v>
      </c>
    </row>
    <row r="175" spans="1:11" ht="18" customHeight="1" x14ac:dyDescent="0.2">
      <c r="A175" s="13" t="s">
        <v>52</v>
      </c>
      <c r="B175" s="14">
        <v>187</v>
      </c>
      <c r="C175" s="14">
        <v>76</v>
      </c>
      <c r="D175" s="14">
        <f t="shared" si="63"/>
        <v>263</v>
      </c>
      <c r="E175" s="14">
        <v>0</v>
      </c>
      <c r="F175" s="14">
        <v>0</v>
      </c>
      <c r="G175" s="14">
        <f>SUM(E175:F175)</f>
        <v>0</v>
      </c>
      <c r="H175" s="14">
        <f t="shared" si="65"/>
        <v>187</v>
      </c>
      <c r="I175" s="14">
        <f t="shared" si="66"/>
        <v>76</v>
      </c>
      <c r="J175" s="14">
        <f t="shared" si="67"/>
        <v>263</v>
      </c>
      <c r="K175" s="15" t="s">
        <v>53</v>
      </c>
    </row>
    <row r="176" spans="1:11" ht="18" customHeight="1" thickBot="1" x14ac:dyDescent="0.25">
      <c r="A176" s="22" t="s">
        <v>54</v>
      </c>
      <c r="B176" s="23">
        <v>96</v>
      </c>
      <c r="C176" s="23">
        <v>39</v>
      </c>
      <c r="D176" s="23">
        <f t="shared" si="63"/>
        <v>135</v>
      </c>
      <c r="E176" s="23">
        <v>2</v>
      </c>
      <c r="F176" s="23">
        <v>0</v>
      </c>
      <c r="G176" s="23">
        <f>SUM(E176:F176)</f>
        <v>2</v>
      </c>
      <c r="H176" s="23">
        <f t="shared" si="65"/>
        <v>98</v>
      </c>
      <c r="I176" s="23">
        <f t="shared" si="66"/>
        <v>39</v>
      </c>
      <c r="J176" s="23">
        <f t="shared" si="67"/>
        <v>137</v>
      </c>
      <c r="K176" s="24" t="s">
        <v>55</v>
      </c>
    </row>
    <row r="177" spans="1:11" s="76" customFormat="1" ht="19.5" customHeight="1" thickTop="1" x14ac:dyDescent="0.2">
      <c r="A177" s="69"/>
      <c r="B177" s="74"/>
      <c r="C177" s="74"/>
      <c r="D177" s="74"/>
      <c r="E177" s="74"/>
      <c r="F177" s="74"/>
      <c r="G177" s="74"/>
      <c r="H177" s="74"/>
      <c r="I177" s="74"/>
      <c r="J177" s="74"/>
      <c r="K177" s="77"/>
    </row>
    <row r="178" spans="1:11" s="76" customFormat="1" ht="19.5" customHeight="1" x14ac:dyDescent="0.2">
      <c r="A178" s="69"/>
      <c r="B178" s="74"/>
      <c r="C178" s="74"/>
      <c r="D178" s="74"/>
      <c r="E178" s="74"/>
      <c r="F178" s="74"/>
      <c r="G178" s="74"/>
      <c r="H178" s="74"/>
      <c r="I178" s="74"/>
      <c r="J178" s="74"/>
      <c r="K178" s="77"/>
    </row>
    <row r="179" spans="1:11" s="76" customFormat="1" ht="19.5" customHeight="1" x14ac:dyDescent="0.2">
      <c r="A179" s="69"/>
      <c r="B179" s="74"/>
      <c r="C179" s="74"/>
      <c r="D179" s="74"/>
      <c r="E179" s="74"/>
      <c r="F179" s="74"/>
      <c r="G179" s="74"/>
      <c r="H179" s="74"/>
      <c r="I179" s="74"/>
      <c r="J179" s="74"/>
      <c r="K179" s="77"/>
    </row>
    <row r="180" spans="1:11" ht="23.25" customHeight="1" x14ac:dyDescent="0.2"/>
    <row r="181" spans="1:11" s="92" customFormat="1" ht="23.25" customHeight="1" x14ac:dyDescent="0.25">
      <c r="A181" s="4"/>
      <c r="K181" s="3"/>
    </row>
    <row r="182" spans="1:11" s="92" customFormat="1" ht="23.25" customHeight="1" x14ac:dyDescent="0.25">
      <c r="A182" s="4"/>
      <c r="K182" s="3"/>
    </row>
    <row r="183" spans="1:11" s="92" customFormat="1" ht="23.25" customHeight="1" x14ac:dyDescent="0.25">
      <c r="A183" s="4"/>
      <c r="K183" s="3"/>
    </row>
    <row r="184" spans="1:11" s="92" customFormat="1" ht="23.25" customHeight="1" thickBot="1" x14ac:dyDescent="0.3">
      <c r="A184" s="4" t="s">
        <v>116</v>
      </c>
      <c r="B184"/>
      <c r="C184"/>
      <c r="D184"/>
      <c r="E184"/>
      <c r="F184"/>
      <c r="G184"/>
      <c r="H184"/>
      <c r="I184"/>
      <c r="J184"/>
      <c r="K184" s="3" t="s">
        <v>265</v>
      </c>
    </row>
    <row r="185" spans="1:11" ht="18" customHeight="1" thickTop="1" x14ac:dyDescent="0.25">
      <c r="A185" s="111" t="s">
        <v>0</v>
      </c>
      <c r="B185" s="110" t="s">
        <v>1</v>
      </c>
      <c r="C185" s="110"/>
      <c r="D185" s="110"/>
      <c r="E185" s="110" t="s">
        <v>2</v>
      </c>
      <c r="F185" s="110"/>
      <c r="G185" s="110"/>
      <c r="H185" s="110" t="s">
        <v>3</v>
      </c>
      <c r="I185" s="110"/>
      <c r="J185" s="110"/>
      <c r="K185" s="111" t="s">
        <v>4</v>
      </c>
    </row>
    <row r="186" spans="1:11" ht="16.5" customHeight="1" x14ac:dyDescent="0.25">
      <c r="A186" s="112"/>
      <c r="B186" s="109" t="s">
        <v>5</v>
      </c>
      <c r="C186" s="109"/>
      <c r="D186" s="109"/>
      <c r="E186" s="109" t="s">
        <v>6</v>
      </c>
      <c r="F186" s="109"/>
      <c r="G186" s="109"/>
      <c r="H186" s="109" t="s">
        <v>7</v>
      </c>
      <c r="I186" s="109"/>
      <c r="J186" s="109"/>
      <c r="K186" s="112"/>
    </row>
    <row r="187" spans="1:11" ht="21" customHeight="1" x14ac:dyDescent="0.25">
      <c r="A187" s="112"/>
      <c r="B187" s="5" t="s">
        <v>8</v>
      </c>
      <c r="C187" s="5" t="s">
        <v>9</v>
      </c>
      <c r="D187" s="5" t="s">
        <v>10</v>
      </c>
      <c r="E187" s="5" t="s">
        <v>8</v>
      </c>
      <c r="F187" s="5" t="s">
        <v>9</v>
      </c>
      <c r="G187" s="5" t="s">
        <v>10</v>
      </c>
      <c r="H187" s="5" t="s">
        <v>8</v>
      </c>
      <c r="I187" s="5" t="s">
        <v>9</v>
      </c>
      <c r="J187" s="5" t="s">
        <v>10</v>
      </c>
      <c r="K187" s="112"/>
    </row>
    <row r="188" spans="1:11" ht="16.5" customHeight="1" thickBot="1" x14ac:dyDescent="0.3">
      <c r="A188" s="113"/>
      <c r="B188" s="6" t="s">
        <v>11</v>
      </c>
      <c r="C188" s="6" t="s">
        <v>12</v>
      </c>
      <c r="D188" s="6" t="s">
        <v>7</v>
      </c>
      <c r="E188" s="6" t="s">
        <v>11</v>
      </c>
      <c r="F188" s="6" t="s">
        <v>12</v>
      </c>
      <c r="G188" s="6" t="s">
        <v>7</v>
      </c>
      <c r="H188" s="6" t="s">
        <v>11</v>
      </c>
      <c r="I188" s="6" t="s">
        <v>12</v>
      </c>
      <c r="J188" s="6" t="s">
        <v>7</v>
      </c>
      <c r="K188" s="113"/>
    </row>
    <row r="189" spans="1:11" ht="26.25" customHeight="1" x14ac:dyDescent="0.2">
      <c r="A189" s="83" t="s">
        <v>69</v>
      </c>
      <c r="B189" s="84">
        <v>21</v>
      </c>
      <c r="C189" s="84">
        <v>12</v>
      </c>
      <c r="D189" s="84">
        <f t="shared" si="63"/>
        <v>33</v>
      </c>
      <c r="E189" s="84">
        <v>0</v>
      </c>
      <c r="F189" s="84">
        <v>0</v>
      </c>
      <c r="G189" s="84">
        <f t="shared" ref="G189:G194" si="68">SUM(E189:F189)</f>
        <v>0</v>
      </c>
      <c r="H189" s="84">
        <f t="shared" si="65"/>
        <v>21</v>
      </c>
      <c r="I189" s="84">
        <f t="shared" si="66"/>
        <v>12</v>
      </c>
      <c r="J189" s="84">
        <f t="shared" si="67"/>
        <v>33</v>
      </c>
      <c r="K189" s="85" t="s">
        <v>70</v>
      </c>
    </row>
    <row r="190" spans="1:11" ht="19.5" customHeight="1" x14ac:dyDescent="0.2">
      <c r="A190" s="13" t="s">
        <v>71</v>
      </c>
      <c r="B190" s="67">
        <v>18</v>
      </c>
      <c r="C190" s="67">
        <v>10</v>
      </c>
      <c r="D190" s="67">
        <f t="shared" si="63"/>
        <v>28</v>
      </c>
      <c r="E190" s="67">
        <v>0</v>
      </c>
      <c r="F190" s="67">
        <v>0</v>
      </c>
      <c r="G190" s="67">
        <f t="shared" si="68"/>
        <v>0</v>
      </c>
      <c r="H190" s="67">
        <f t="shared" si="65"/>
        <v>18</v>
      </c>
      <c r="I190" s="67">
        <f t="shared" si="66"/>
        <v>10</v>
      </c>
      <c r="J190" s="67">
        <f t="shared" si="67"/>
        <v>28</v>
      </c>
      <c r="K190" s="15" t="s">
        <v>72</v>
      </c>
    </row>
    <row r="191" spans="1:11" ht="21" customHeight="1" x14ac:dyDescent="0.2">
      <c r="A191" s="13" t="s">
        <v>73</v>
      </c>
      <c r="B191" s="67">
        <v>22</v>
      </c>
      <c r="C191" s="67">
        <v>24</v>
      </c>
      <c r="D191" s="67">
        <f t="shared" si="63"/>
        <v>46</v>
      </c>
      <c r="E191" s="67">
        <v>0</v>
      </c>
      <c r="F191" s="67">
        <v>0</v>
      </c>
      <c r="G191" s="67">
        <f>SUM(E191:F191)</f>
        <v>0</v>
      </c>
      <c r="H191" s="67">
        <f t="shared" si="65"/>
        <v>22</v>
      </c>
      <c r="I191" s="67">
        <f t="shared" si="66"/>
        <v>24</v>
      </c>
      <c r="J191" s="67">
        <f t="shared" si="67"/>
        <v>46</v>
      </c>
      <c r="K191" s="15" t="s">
        <v>2075</v>
      </c>
    </row>
    <row r="192" spans="1:11" ht="33" customHeight="1" x14ac:dyDescent="0.2">
      <c r="A192" s="13" t="s">
        <v>74</v>
      </c>
      <c r="B192" s="67">
        <v>14</v>
      </c>
      <c r="C192" s="67">
        <v>14</v>
      </c>
      <c r="D192" s="67">
        <f t="shared" si="63"/>
        <v>28</v>
      </c>
      <c r="E192" s="67">
        <v>0</v>
      </c>
      <c r="F192" s="67">
        <v>0</v>
      </c>
      <c r="G192" s="67">
        <f t="shared" si="68"/>
        <v>0</v>
      </c>
      <c r="H192" s="67">
        <f t="shared" si="65"/>
        <v>14</v>
      </c>
      <c r="I192" s="67">
        <f t="shared" si="66"/>
        <v>14</v>
      </c>
      <c r="J192" s="67">
        <f t="shared" si="67"/>
        <v>28</v>
      </c>
      <c r="K192" s="26" t="s">
        <v>75</v>
      </c>
    </row>
    <row r="193" spans="1:11" ht="29.25" customHeight="1" x14ac:dyDescent="0.2">
      <c r="A193" s="13" t="s">
        <v>76</v>
      </c>
      <c r="B193" s="67">
        <v>7</v>
      </c>
      <c r="C193" s="67">
        <v>16</v>
      </c>
      <c r="D193" s="67">
        <f t="shared" si="63"/>
        <v>23</v>
      </c>
      <c r="E193" s="67">
        <v>0</v>
      </c>
      <c r="F193" s="67">
        <v>0</v>
      </c>
      <c r="G193" s="67">
        <f>SUM(E193:F193)</f>
        <v>0</v>
      </c>
      <c r="H193" s="67">
        <f t="shared" si="65"/>
        <v>7</v>
      </c>
      <c r="I193" s="67">
        <f t="shared" si="66"/>
        <v>16</v>
      </c>
      <c r="J193" s="67">
        <f t="shared" si="67"/>
        <v>23</v>
      </c>
      <c r="K193" s="15" t="s">
        <v>77</v>
      </c>
    </row>
    <row r="194" spans="1:11" ht="19.5" customHeight="1" x14ac:dyDescent="0.2">
      <c r="A194" s="13" t="s">
        <v>78</v>
      </c>
      <c r="B194" s="67">
        <v>9</v>
      </c>
      <c r="C194" s="67">
        <v>6</v>
      </c>
      <c r="D194" s="67">
        <f t="shared" si="63"/>
        <v>15</v>
      </c>
      <c r="E194" s="67">
        <v>0</v>
      </c>
      <c r="F194" s="67">
        <v>0</v>
      </c>
      <c r="G194" s="67">
        <f t="shared" si="68"/>
        <v>0</v>
      </c>
      <c r="H194" s="67">
        <f t="shared" si="65"/>
        <v>9</v>
      </c>
      <c r="I194" s="67">
        <f t="shared" si="66"/>
        <v>6</v>
      </c>
      <c r="J194" s="67">
        <f t="shared" si="67"/>
        <v>15</v>
      </c>
      <c r="K194" s="15" t="s">
        <v>79</v>
      </c>
    </row>
    <row r="195" spans="1:11" ht="19.5" customHeight="1" x14ac:dyDescent="0.2">
      <c r="A195" s="13" t="s">
        <v>80</v>
      </c>
      <c r="B195" s="67">
        <v>12</v>
      </c>
      <c r="C195" s="67">
        <v>17</v>
      </c>
      <c r="D195" s="67">
        <f t="shared" si="63"/>
        <v>29</v>
      </c>
      <c r="E195" s="67">
        <v>0</v>
      </c>
      <c r="F195" s="67">
        <v>0</v>
      </c>
      <c r="G195" s="67">
        <f>SUM(E195:F195)</f>
        <v>0</v>
      </c>
      <c r="H195" s="67">
        <f t="shared" si="65"/>
        <v>12</v>
      </c>
      <c r="I195" s="67">
        <f t="shared" si="66"/>
        <v>17</v>
      </c>
      <c r="J195" s="67">
        <f t="shared" si="67"/>
        <v>29</v>
      </c>
      <c r="K195" s="15" t="s">
        <v>81</v>
      </c>
    </row>
    <row r="196" spans="1:11" ht="19.5" customHeight="1" x14ac:dyDescent="0.2">
      <c r="A196" s="13" t="s">
        <v>82</v>
      </c>
      <c r="B196" s="67">
        <v>6</v>
      </c>
      <c r="C196" s="67">
        <v>8</v>
      </c>
      <c r="D196" s="67">
        <f t="shared" si="63"/>
        <v>14</v>
      </c>
      <c r="E196" s="67">
        <v>0</v>
      </c>
      <c r="F196" s="67">
        <v>1</v>
      </c>
      <c r="G196" s="67">
        <f>SUM(E196:F196)</f>
        <v>1</v>
      </c>
      <c r="H196" s="67">
        <f t="shared" si="65"/>
        <v>6</v>
      </c>
      <c r="I196" s="67">
        <f t="shared" si="66"/>
        <v>9</v>
      </c>
      <c r="J196" s="67">
        <f t="shared" si="67"/>
        <v>15</v>
      </c>
      <c r="K196" s="15" t="s">
        <v>83</v>
      </c>
    </row>
    <row r="197" spans="1:11" ht="35.25" customHeight="1" x14ac:dyDescent="0.2">
      <c r="A197" s="13" t="s">
        <v>84</v>
      </c>
      <c r="B197" s="67">
        <v>18</v>
      </c>
      <c r="C197" s="67">
        <v>18</v>
      </c>
      <c r="D197" s="67">
        <f>SUM(B197:C197)</f>
        <v>36</v>
      </c>
      <c r="E197" s="67">
        <v>1</v>
      </c>
      <c r="F197" s="67">
        <v>1</v>
      </c>
      <c r="G197" s="67">
        <f>SUM(E197:F197)</f>
        <v>2</v>
      </c>
      <c r="H197" s="67">
        <f>SUM(E197,B197)</f>
        <v>19</v>
      </c>
      <c r="I197" s="67">
        <f t="shared" ref="I197:J197" si="69">SUM(F197,C197)</f>
        <v>19</v>
      </c>
      <c r="J197" s="67">
        <f t="shared" si="69"/>
        <v>38</v>
      </c>
      <c r="K197" s="26" t="s">
        <v>85</v>
      </c>
    </row>
    <row r="198" spans="1:11" ht="26.25" customHeight="1" x14ac:dyDescent="0.2">
      <c r="A198" s="13" t="s">
        <v>86</v>
      </c>
      <c r="B198" s="67">
        <v>3</v>
      </c>
      <c r="C198" s="67">
        <v>6</v>
      </c>
      <c r="D198" s="67">
        <f t="shared" ref="D198:D203" si="70">SUM(B198:C198)</f>
        <v>9</v>
      </c>
      <c r="E198" s="67">
        <v>0</v>
      </c>
      <c r="F198" s="67">
        <v>0</v>
      </c>
      <c r="G198" s="67">
        <f t="shared" ref="G198:G199" si="71">SUM(E198:F198)</f>
        <v>0</v>
      </c>
      <c r="H198" s="67">
        <f t="shared" ref="H198:H203" si="72">SUM(E198,B198)</f>
        <v>3</v>
      </c>
      <c r="I198" s="67">
        <f t="shared" ref="I198:I203" si="73">SUM(F198,C198)</f>
        <v>6</v>
      </c>
      <c r="J198" s="67">
        <f t="shared" ref="J198:J203" si="74">SUM(G198,D198)</f>
        <v>9</v>
      </c>
      <c r="K198" s="15" t="s">
        <v>87</v>
      </c>
    </row>
    <row r="199" spans="1:11" ht="27" customHeight="1" x14ac:dyDescent="0.2">
      <c r="A199" s="13" t="s">
        <v>1446</v>
      </c>
      <c r="B199" s="67">
        <v>4</v>
      </c>
      <c r="C199" s="67">
        <v>7</v>
      </c>
      <c r="D199" s="67">
        <f t="shared" si="70"/>
        <v>11</v>
      </c>
      <c r="E199" s="67">
        <v>0</v>
      </c>
      <c r="F199" s="67">
        <v>0</v>
      </c>
      <c r="G199" s="67">
        <f t="shared" si="71"/>
        <v>0</v>
      </c>
      <c r="H199" s="67">
        <f t="shared" si="72"/>
        <v>4</v>
      </c>
      <c r="I199" s="67">
        <f t="shared" si="73"/>
        <v>7</v>
      </c>
      <c r="J199" s="67">
        <f t="shared" si="74"/>
        <v>11</v>
      </c>
      <c r="K199" s="15" t="s">
        <v>1712</v>
      </c>
    </row>
    <row r="200" spans="1:11" ht="27" customHeight="1" x14ac:dyDescent="0.2">
      <c r="A200" s="13" t="s">
        <v>88</v>
      </c>
      <c r="B200" s="67">
        <v>10</v>
      </c>
      <c r="C200" s="67"/>
      <c r="D200" s="67">
        <f t="shared" si="70"/>
        <v>10</v>
      </c>
      <c r="E200" s="67">
        <v>0</v>
      </c>
      <c r="F200" s="67">
        <v>1</v>
      </c>
      <c r="G200" s="67">
        <f>SUM(E200:F200)</f>
        <v>1</v>
      </c>
      <c r="H200" s="67">
        <f t="shared" si="72"/>
        <v>10</v>
      </c>
      <c r="I200" s="67">
        <f t="shared" si="73"/>
        <v>1</v>
      </c>
      <c r="J200" s="67">
        <f t="shared" si="74"/>
        <v>11</v>
      </c>
      <c r="K200" s="15" t="s">
        <v>89</v>
      </c>
    </row>
    <row r="201" spans="1:11" ht="27" customHeight="1" x14ac:dyDescent="0.2">
      <c r="A201" s="13" t="s">
        <v>90</v>
      </c>
      <c r="B201" s="67">
        <v>2</v>
      </c>
      <c r="C201" s="67">
        <v>6</v>
      </c>
      <c r="D201" s="67">
        <f t="shared" si="70"/>
        <v>8</v>
      </c>
      <c r="E201" s="67">
        <v>0</v>
      </c>
      <c r="F201" s="67">
        <v>0</v>
      </c>
      <c r="G201" s="67">
        <f>SUM(E201:F201)</f>
        <v>0</v>
      </c>
      <c r="H201" s="67">
        <f t="shared" si="72"/>
        <v>2</v>
      </c>
      <c r="I201" s="67">
        <f t="shared" si="73"/>
        <v>6</v>
      </c>
      <c r="J201" s="67">
        <f t="shared" si="74"/>
        <v>8</v>
      </c>
      <c r="K201" s="15" t="s">
        <v>91</v>
      </c>
    </row>
    <row r="202" spans="1:11" ht="38.25" customHeight="1" x14ac:dyDescent="0.2">
      <c r="A202" s="13" t="s">
        <v>92</v>
      </c>
      <c r="B202" s="67">
        <v>7</v>
      </c>
      <c r="C202" s="67">
        <v>11</v>
      </c>
      <c r="D202" s="67">
        <f t="shared" si="70"/>
        <v>18</v>
      </c>
      <c r="E202" s="67">
        <v>0</v>
      </c>
      <c r="F202" s="67">
        <v>0</v>
      </c>
      <c r="G202" s="67">
        <f t="shared" ref="G202:G203" si="75">SUM(E202:F202)</f>
        <v>0</v>
      </c>
      <c r="H202" s="67">
        <f t="shared" si="72"/>
        <v>7</v>
      </c>
      <c r="I202" s="67">
        <f t="shared" si="73"/>
        <v>11</v>
      </c>
      <c r="J202" s="67">
        <f t="shared" si="74"/>
        <v>18</v>
      </c>
      <c r="K202" s="26" t="s">
        <v>93</v>
      </c>
    </row>
    <row r="203" spans="1:11" ht="35.25" customHeight="1" thickBot="1" x14ac:dyDescent="0.25">
      <c r="A203" s="69" t="s">
        <v>94</v>
      </c>
      <c r="B203" s="78">
        <v>100</v>
      </c>
      <c r="C203" s="78">
        <v>68</v>
      </c>
      <c r="D203" s="78">
        <f t="shared" si="70"/>
        <v>168</v>
      </c>
      <c r="E203" s="78">
        <v>0</v>
      </c>
      <c r="F203" s="78">
        <v>0</v>
      </c>
      <c r="G203" s="78">
        <f t="shared" si="75"/>
        <v>0</v>
      </c>
      <c r="H203" s="7">
        <f t="shared" si="72"/>
        <v>100</v>
      </c>
      <c r="I203" s="7">
        <f t="shared" si="73"/>
        <v>68</v>
      </c>
      <c r="J203" s="7">
        <f t="shared" si="74"/>
        <v>168</v>
      </c>
      <c r="K203" s="79" t="s">
        <v>95</v>
      </c>
    </row>
    <row r="204" spans="1:11" ht="35.25" customHeight="1" thickBot="1" x14ac:dyDescent="0.25">
      <c r="A204" s="19" t="s">
        <v>261</v>
      </c>
      <c r="B204" s="20">
        <f t="shared" ref="B204:J204" si="76">SUM(B153:B166,B167:B196,B197:B203)</f>
        <v>3042</v>
      </c>
      <c r="C204" s="20">
        <f t="shared" si="76"/>
        <v>3376</v>
      </c>
      <c r="D204" s="20">
        <f t="shared" si="76"/>
        <v>6418</v>
      </c>
      <c r="E204" s="20">
        <f t="shared" si="76"/>
        <v>6</v>
      </c>
      <c r="F204" s="20">
        <f t="shared" si="76"/>
        <v>7</v>
      </c>
      <c r="G204" s="20">
        <f t="shared" si="76"/>
        <v>13</v>
      </c>
      <c r="H204" s="20">
        <f t="shared" si="76"/>
        <v>3048</v>
      </c>
      <c r="I204" s="20">
        <f t="shared" si="76"/>
        <v>3383</v>
      </c>
      <c r="J204" s="20">
        <f t="shared" si="76"/>
        <v>6431</v>
      </c>
      <c r="K204" s="21" t="s">
        <v>63</v>
      </c>
    </row>
    <row r="205" spans="1:11" ht="23.25" customHeight="1" thickTop="1" x14ac:dyDescent="0.2"/>
    <row r="206" spans="1:11" ht="23.25" customHeight="1" x14ac:dyDescent="0.2"/>
    <row r="207" spans="1:11" ht="18.95" customHeight="1" x14ac:dyDescent="0.2"/>
    <row r="208" spans="1:11" ht="18.95" customHeight="1" x14ac:dyDescent="0.2"/>
    <row r="209" ht="18.95" customHeight="1" x14ac:dyDescent="0.2"/>
    <row r="210" ht="18.95" customHeight="1" x14ac:dyDescent="0.2"/>
    <row r="211" ht="18.95" customHeight="1" x14ac:dyDescent="0.2"/>
    <row r="212" ht="18.95" customHeight="1" x14ac:dyDescent="0.2"/>
    <row r="213" ht="18.95" customHeight="1" x14ac:dyDescent="0.2"/>
    <row r="214" ht="18.95" customHeight="1" x14ac:dyDescent="0.2"/>
    <row r="215" ht="18.95" customHeight="1" x14ac:dyDescent="0.2"/>
    <row r="216" ht="18.95" customHeight="1" x14ac:dyDescent="0.2"/>
    <row r="217" ht="18.95" customHeight="1" x14ac:dyDescent="0.2"/>
    <row r="218" ht="18.95" customHeight="1" x14ac:dyDescent="0.2"/>
    <row r="219" ht="18.95" customHeight="1" x14ac:dyDescent="0.2"/>
    <row r="220" ht="18.95" customHeight="1" x14ac:dyDescent="0.2"/>
    <row r="221" ht="18.95" customHeight="1" x14ac:dyDescent="0.2"/>
    <row r="222" ht="18.95" customHeight="1" x14ac:dyDescent="0.2"/>
    <row r="223" ht="18.95" customHeight="1" x14ac:dyDescent="0.2"/>
    <row r="224" ht="18.95" customHeight="1" x14ac:dyDescent="0.2"/>
    <row r="225" ht="18.95" customHeight="1" x14ac:dyDescent="0.2"/>
    <row r="226" ht="18.95" customHeight="1" x14ac:dyDescent="0.2"/>
    <row r="227" ht="18.95" customHeight="1" x14ac:dyDescent="0.2"/>
    <row r="228" ht="18.95" customHeight="1" x14ac:dyDescent="0.2"/>
    <row r="229" ht="18.95" customHeight="1" x14ac:dyDescent="0.2"/>
    <row r="230" ht="18.95" customHeight="1" x14ac:dyDescent="0.2"/>
    <row r="231" ht="18.95" customHeight="1" x14ac:dyDescent="0.2"/>
    <row r="232" ht="18.95" customHeight="1" x14ac:dyDescent="0.2"/>
    <row r="233" ht="18.95" customHeight="1" x14ac:dyDescent="0.2"/>
    <row r="234" ht="18.95" customHeight="1" x14ac:dyDescent="0.2"/>
    <row r="235" ht="18.95" customHeight="1" x14ac:dyDescent="0.2"/>
    <row r="236" ht="18.95" customHeight="1" x14ac:dyDescent="0.2"/>
    <row r="237" ht="18.95" customHeight="1" x14ac:dyDescent="0.2"/>
    <row r="238" ht="18.95" customHeight="1" x14ac:dyDescent="0.2"/>
    <row r="239" ht="18.95" customHeight="1" x14ac:dyDescent="0.2"/>
    <row r="240" ht="18.95" customHeight="1" x14ac:dyDescent="0.2"/>
    <row r="241" ht="18.95" customHeight="1" x14ac:dyDescent="0.2"/>
    <row r="242" ht="18.95" customHeight="1" x14ac:dyDescent="0.2"/>
    <row r="243" ht="18.95" customHeight="1" x14ac:dyDescent="0.2"/>
  </sheetData>
  <mergeCells count="54">
    <mergeCell ref="A185:A188"/>
    <mergeCell ref="B185:D185"/>
    <mergeCell ref="E185:G185"/>
    <mergeCell ref="H185:J185"/>
    <mergeCell ref="K185:K188"/>
    <mergeCell ref="B186:D186"/>
    <mergeCell ref="E186:G186"/>
    <mergeCell ref="H186:J186"/>
    <mergeCell ref="E111:G111"/>
    <mergeCell ref="H111:J111"/>
    <mergeCell ref="K111:K114"/>
    <mergeCell ref="B112:D112"/>
    <mergeCell ref="E112:G112"/>
    <mergeCell ref="H112:J112"/>
    <mergeCell ref="A4:A7"/>
    <mergeCell ref="B4:D4"/>
    <mergeCell ref="E4:G4"/>
    <mergeCell ref="H4:J4"/>
    <mergeCell ref="A146:K146"/>
    <mergeCell ref="K4:K7"/>
    <mergeCell ref="B5:D5"/>
    <mergeCell ref="E5:G5"/>
    <mergeCell ref="H5:J5"/>
    <mergeCell ref="K43:K46"/>
    <mergeCell ref="B44:D44"/>
    <mergeCell ref="E44:G44"/>
    <mergeCell ref="H44:J44"/>
    <mergeCell ref="H43:J43"/>
    <mergeCell ref="A111:A114"/>
    <mergeCell ref="B111:D111"/>
    <mergeCell ref="A148:A151"/>
    <mergeCell ref="B148:D148"/>
    <mergeCell ref="E148:G148"/>
    <mergeCell ref="H148:J148"/>
    <mergeCell ref="K148:K151"/>
    <mergeCell ref="B149:D149"/>
    <mergeCell ref="E149:G149"/>
    <mergeCell ref="H149:J149"/>
    <mergeCell ref="A1:K1"/>
    <mergeCell ref="A2:K2"/>
    <mergeCell ref="A75:K75"/>
    <mergeCell ref="A76:K76"/>
    <mergeCell ref="A145:K145"/>
    <mergeCell ref="K78:K81"/>
    <mergeCell ref="B79:D79"/>
    <mergeCell ref="E79:G79"/>
    <mergeCell ref="H79:J79"/>
    <mergeCell ref="A78:A81"/>
    <mergeCell ref="B78:D78"/>
    <mergeCell ref="E78:G78"/>
    <mergeCell ref="H78:J78"/>
    <mergeCell ref="A43:A46"/>
    <mergeCell ref="B43:D43"/>
    <mergeCell ref="E43:G43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30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95"/>
  <sheetViews>
    <sheetView rightToLeft="1" view="pageBreakPreview" zoomScale="80" zoomScaleSheetLayoutView="80" workbookViewId="0">
      <selection activeCell="A80" sqref="A80:A86"/>
    </sheetView>
  </sheetViews>
  <sheetFormatPr defaultRowHeight="14.25" x14ac:dyDescent="0.2"/>
  <cols>
    <col min="1" max="1" width="19.875" customWidth="1"/>
    <col min="2" max="2" width="7.875" customWidth="1"/>
    <col min="3" max="3" width="9.25" customWidth="1"/>
    <col min="4" max="5" width="8.5" customWidth="1"/>
    <col min="6" max="6" width="9.625" customWidth="1"/>
    <col min="7" max="7" width="8" customWidth="1"/>
    <col min="8" max="8" width="8.625" customWidth="1"/>
    <col min="9" max="10" width="10.375" customWidth="1"/>
    <col min="11" max="11" width="33" customWidth="1"/>
  </cols>
  <sheetData>
    <row r="1" spans="1:11" ht="26.25" customHeight="1" x14ac:dyDescent="0.2">
      <c r="A1" s="118" t="s">
        <v>736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2.75" customHeight="1" x14ac:dyDescent="0.25">
      <c r="A2" s="114" t="s">
        <v>737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3">
      <c r="A3" s="4" t="s">
        <v>1795</v>
      </c>
      <c r="K3" s="30" t="s">
        <v>1796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623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4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0.25" customHeight="1" x14ac:dyDescent="0.2">
      <c r="A9" s="13" t="s">
        <v>15</v>
      </c>
      <c r="B9" s="14">
        <v>30</v>
      </c>
      <c r="C9" s="14">
        <v>35</v>
      </c>
      <c r="D9" s="14">
        <f>SUM(B9:C9)</f>
        <v>65</v>
      </c>
      <c r="E9" s="14">
        <v>0</v>
      </c>
      <c r="F9" s="14">
        <v>0</v>
      </c>
      <c r="G9" s="14">
        <v>0</v>
      </c>
      <c r="H9" s="14">
        <f>SUM(B9,E9)</f>
        <v>30</v>
      </c>
      <c r="I9" s="14">
        <f>SUM(C9,F9)</f>
        <v>35</v>
      </c>
      <c r="J9" s="14">
        <f>SUM(H9:I9)</f>
        <v>65</v>
      </c>
      <c r="K9" s="15" t="s">
        <v>16</v>
      </c>
    </row>
    <row r="10" spans="1:11" ht="20.25" customHeight="1" x14ac:dyDescent="0.2">
      <c r="A10" s="13" t="s">
        <v>30</v>
      </c>
      <c r="B10" s="14">
        <v>51</v>
      </c>
      <c r="C10" s="14">
        <v>19</v>
      </c>
      <c r="D10" s="14">
        <f t="shared" ref="D10:D14" si="0">SUM(B10:C10)</f>
        <v>70</v>
      </c>
      <c r="E10" s="14">
        <v>0</v>
      </c>
      <c r="F10" s="14">
        <v>0</v>
      </c>
      <c r="G10" s="14">
        <v>0</v>
      </c>
      <c r="H10" s="14">
        <f t="shared" ref="H10:I13" si="1">SUM(B10,E10)</f>
        <v>51</v>
      </c>
      <c r="I10" s="14">
        <f t="shared" si="1"/>
        <v>19</v>
      </c>
      <c r="J10" s="14">
        <f t="shared" ref="J10:J14" si="2">SUM(H10:I10)</f>
        <v>70</v>
      </c>
      <c r="K10" s="15" t="s">
        <v>31</v>
      </c>
    </row>
    <row r="11" spans="1:11" ht="20.25" customHeight="1" x14ac:dyDescent="0.2">
      <c r="A11" s="13" t="s">
        <v>36</v>
      </c>
      <c r="B11" s="14">
        <v>190</v>
      </c>
      <c r="C11" s="14">
        <v>59</v>
      </c>
      <c r="D11" s="14">
        <f t="shared" si="0"/>
        <v>249</v>
      </c>
      <c r="E11" s="14">
        <v>0</v>
      </c>
      <c r="F11" s="14">
        <v>0</v>
      </c>
      <c r="G11" s="14">
        <v>0</v>
      </c>
      <c r="H11" s="14">
        <f t="shared" si="1"/>
        <v>190</v>
      </c>
      <c r="I11" s="14">
        <f t="shared" si="1"/>
        <v>59</v>
      </c>
      <c r="J11" s="14">
        <f t="shared" si="2"/>
        <v>249</v>
      </c>
      <c r="K11" s="15" t="s">
        <v>738</v>
      </c>
    </row>
    <row r="12" spans="1:11" ht="20.25" customHeight="1" x14ac:dyDescent="0.2">
      <c r="A12" s="13" t="s">
        <v>298</v>
      </c>
      <c r="B12" s="14">
        <v>90</v>
      </c>
      <c r="C12" s="14">
        <v>18</v>
      </c>
      <c r="D12" s="14">
        <f t="shared" si="0"/>
        <v>108</v>
      </c>
      <c r="E12" s="14">
        <v>0</v>
      </c>
      <c r="F12" s="14">
        <v>0</v>
      </c>
      <c r="G12" s="14">
        <v>0</v>
      </c>
      <c r="H12" s="14">
        <f t="shared" si="1"/>
        <v>90</v>
      </c>
      <c r="I12" s="14">
        <f t="shared" si="1"/>
        <v>18</v>
      </c>
      <c r="J12" s="14">
        <f t="shared" si="2"/>
        <v>108</v>
      </c>
      <c r="K12" s="15" t="s">
        <v>49</v>
      </c>
    </row>
    <row r="13" spans="1:11" ht="20.25" customHeight="1" x14ac:dyDescent="0.2">
      <c r="A13" s="13" t="s">
        <v>54</v>
      </c>
      <c r="B13" s="14">
        <v>27</v>
      </c>
      <c r="C13" s="14">
        <v>63</v>
      </c>
      <c r="D13" s="14">
        <f t="shared" si="0"/>
        <v>90</v>
      </c>
      <c r="E13" s="14">
        <v>0</v>
      </c>
      <c r="F13" s="14">
        <v>0</v>
      </c>
      <c r="G13" s="14">
        <v>0</v>
      </c>
      <c r="H13" s="14">
        <f t="shared" si="1"/>
        <v>27</v>
      </c>
      <c r="I13" s="14">
        <f t="shared" si="1"/>
        <v>63</v>
      </c>
      <c r="J13" s="14">
        <f t="shared" si="2"/>
        <v>90</v>
      </c>
      <c r="K13" s="15" t="s">
        <v>55</v>
      </c>
    </row>
    <row r="14" spans="1:11" ht="20.25" customHeight="1" x14ac:dyDescent="0.2">
      <c r="A14" s="13" t="s">
        <v>56</v>
      </c>
      <c r="B14" s="14">
        <f>SUM(B9:B13)</f>
        <v>388</v>
      </c>
      <c r="C14" s="14">
        <f>SUM(C9:C13)</f>
        <v>194</v>
      </c>
      <c r="D14" s="14">
        <f t="shared" si="0"/>
        <v>582</v>
      </c>
      <c r="E14" s="14">
        <v>0</v>
      </c>
      <c r="F14" s="14">
        <v>0</v>
      </c>
      <c r="G14" s="14">
        <v>0</v>
      </c>
      <c r="H14" s="14">
        <f>SUM(H9:H13)</f>
        <v>388</v>
      </c>
      <c r="I14" s="14">
        <f>SUM(I9:I13)</f>
        <v>194</v>
      </c>
      <c r="J14" s="14">
        <f t="shared" si="2"/>
        <v>582</v>
      </c>
      <c r="K14" s="15" t="s">
        <v>379</v>
      </c>
    </row>
    <row r="15" spans="1:11" ht="20.25" customHeight="1" x14ac:dyDescent="0.2">
      <c r="A15" s="13" t="s">
        <v>58</v>
      </c>
      <c r="B15" s="14"/>
      <c r="C15" s="14"/>
      <c r="D15" s="14"/>
      <c r="E15" s="14"/>
      <c r="F15" s="14"/>
      <c r="G15" s="14"/>
      <c r="H15" s="14"/>
      <c r="I15" s="14"/>
      <c r="J15" s="14"/>
      <c r="K15" s="15" t="s">
        <v>739</v>
      </c>
    </row>
    <row r="16" spans="1:11" ht="20.25" customHeight="1" x14ac:dyDescent="0.2">
      <c r="A16" s="13" t="s">
        <v>140</v>
      </c>
      <c r="B16" s="14">
        <v>60</v>
      </c>
      <c r="C16" s="14">
        <v>16</v>
      </c>
      <c r="D16" s="14">
        <f>SUM(B16:C16)</f>
        <v>76</v>
      </c>
      <c r="E16" s="14">
        <v>0</v>
      </c>
      <c r="F16" s="14">
        <v>0</v>
      </c>
      <c r="G16" s="14">
        <v>0</v>
      </c>
      <c r="H16" s="14">
        <f>SUM(B16,E16)</f>
        <v>60</v>
      </c>
      <c r="I16" s="14">
        <f>SUM(C16,F16)</f>
        <v>16</v>
      </c>
      <c r="J16" s="14">
        <f>SUM(H16:I16)</f>
        <v>76</v>
      </c>
      <c r="K16" s="15" t="s">
        <v>37</v>
      </c>
    </row>
    <row r="17" spans="1:11" ht="20.25" customHeight="1" x14ac:dyDescent="0.2">
      <c r="A17" s="13" t="s">
        <v>54</v>
      </c>
      <c r="B17" s="14">
        <v>52</v>
      </c>
      <c r="C17" s="14">
        <v>30</v>
      </c>
      <c r="D17" s="14">
        <f>SUM(B17:C17)</f>
        <v>82</v>
      </c>
      <c r="E17" s="14">
        <v>0</v>
      </c>
      <c r="F17" s="14">
        <v>0</v>
      </c>
      <c r="G17" s="14">
        <v>0</v>
      </c>
      <c r="H17" s="14">
        <f t="shared" ref="H17:I18" si="3">SUM(B17,E17)</f>
        <v>52</v>
      </c>
      <c r="I17" s="14">
        <f t="shared" si="3"/>
        <v>30</v>
      </c>
      <c r="J17" s="14">
        <f>SUM(H17:I17)</f>
        <v>82</v>
      </c>
      <c r="K17" s="15" t="s">
        <v>55</v>
      </c>
    </row>
    <row r="18" spans="1:11" ht="20.25" customHeight="1" thickBot="1" x14ac:dyDescent="0.25">
      <c r="A18" s="13" t="s">
        <v>740</v>
      </c>
      <c r="B18" s="14">
        <f>SUM(B16:B17)</f>
        <v>112</v>
      </c>
      <c r="C18" s="14">
        <f>SUM(C16:C17)</f>
        <v>46</v>
      </c>
      <c r="D18" s="14">
        <f t="shared" ref="D18" si="4">SUM(B18:C18)</f>
        <v>158</v>
      </c>
      <c r="E18" s="14">
        <v>0</v>
      </c>
      <c r="F18" s="14">
        <v>0</v>
      </c>
      <c r="G18" s="14">
        <v>0</v>
      </c>
      <c r="H18" s="14">
        <f t="shared" si="3"/>
        <v>112</v>
      </c>
      <c r="I18" s="14">
        <f t="shared" si="3"/>
        <v>46</v>
      </c>
      <c r="J18" s="14">
        <f t="shared" ref="J18" si="5">SUM(H18:I18)</f>
        <v>158</v>
      </c>
      <c r="K18" s="15" t="s">
        <v>381</v>
      </c>
    </row>
    <row r="19" spans="1:11" ht="20.25" customHeight="1" thickBot="1" x14ac:dyDescent="0.25">
      <c r="A19" s="19" t="s">
        <v>151</v>
      </c>
      <c r="B19" s="20">
        <f>SUM(B18,B14)</f>
        <v>500</v>
      </c>
      <c r="C19" s="20">
        <f t="shared" ref="C19:D19" si="6">SUM(C18,C14)</f>
        <v>240</v>
      </c>
      <c r="D19" s="20">
        <f t="shared" si="6"/>
        <v>740</v>
      </c>
      <c r="E19" s="20">
        <v>0</v>
      </c>
      <c r="F19" s="20">
        <v>0</v>
      </c>
      <c r="G19" s="20">
        <v>0</v>
      </c>
      <c r="H19" s="20">
        <f>SUM(H18,H14)</f>
        <v>500</v>
      </c>
      <c r="I19" s="20">
        <f t="shared" ref="I19" si="7">SUM(I18,I14)</f>
        <v>240</v>
      </c>
      <c r="J19" s="20">
        <f>SUM(H19:I19)</f>
        <v>740</v>
      </c>
      <c r="K19" s="21" t="s">
        <v>63</v>
      </c>
    </row>
    <row r="20" spans="1:11" ht="15" thickTop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7" spans="1:11" s="92" customFormat="1" x14ac:dyDescent="0.2"/>
    <row r="38" spans="1:11" s="92" customFormat="1" x14ac:dyDescent="0.2"/>
    <row r="39" spans="1:11" s="92" customFormat="1" x14ac:dyDescent="0.2"/>
    <row r="40" spans="1:11" s="92" customFormat="1" x14ac:dyDescent="0.2"/>
    <row r="41" spans="1:11" ht="22.5" customHeight="1" x14ac:dyDescent="0.2">
      <c r="A41" s="118" t="s">
        <v>741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22.5" customHeight="1" x14ac:dyDescent="0.25">
      <c r="A42" s="114" t="s">
        <v>742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20.25" customHeight="1" thickBot="1" x14ac:dyDescent="0.3">
      <c r="A43" s="4" t="s">
        <v>1797</v>
      </c>
      <c r="K43" s="30" t="s">
        <v>1798</v>
      </c>
    </row>
    <row r="44" spans="1:11" ht="20.25" customHeight="1" thickTop="1" x14ac:dyDescent="0.25">
      <c r="A44" s="111" t="s">
        <v>0</v>
      </c>
      <c r="B44" s="110" t="s">
        <v>1</v>
      </c>
      <c r="C44" s="110"/>
      <c r="D44" s="110"/>
      <c r="E44" s="110" t="s">
        <v>2</v>
      </c>
      <c r="F44" s="110"/>
      <c r="G44" s="110"/>
      <c r="H44" s="110" t="s">
        <v>3</v>
      </c>
      <c r="I44" s="110"/>
      <c r="J44" s="110"/>
      <c r="K44" s="111" t="s">
        <v>4</v>
      </c>
    </row>
    <row r="45" spans="1:11" ht="20.25" customHeight="1" x14ac:dyDescent="0.25">
      <c r="A45" s="112"/>
      <c r="B45" s="109" t="s">
        <v>623</v>
      </c>
      <c r="C45" s="109"/>
      <c r="D45" s="109"/>
      <c r="E45" s="109" t="s">
        <v>6</v>
      </c>
      <c r="F45" s="109"/>
      <c r="G45" s="109"/>
      <c r="H45" s="109" t="s">
        <v>7</v>
      </c>
      <c r="I45" s="109"/>
      <c r="J45" s="109"/>
      <c r="K45" s="112"/>
    </row>
    <row r="46" spans="1:11" ht="20.25" customHeight="1" x14ac:dyDescent="0.25">
      <c r="A46" s="112"/>
      <c r="B46" s="31" t="s">
        <v>8</v>
      </c>
      <c r="C46" s="31" t="s">
        <v>67</v>
      </c>
      <c r="D46" s="31" t="s">
        <v>10</v>
      </c>
      <c r="E46" s="31" t="s">
        <v>8</v>
      </c>
      <c r="F46" s="31" t="s">
        <v>67</v>
      </c>
      <c r="G46" s="31" t="s">
        <v>10</v>
      </c>
      <c r="H46" s="31" t="s">
        <v>8</v>
      </c>
      <c r="I46" s="31" t="s">
        <v>67</v>
      </c>
      <c r="J46" s="31" t="s">
        <v>10</v>
      </c>
      <c r="K46" s="112"/>
    </row>
    <row r="47" spans="1:11" ht="20.25" customHeight="1" thickBot="1" x14ac:dyDescent="0.3">
      <c r="A47" s="113"/>
      <c r="B47" s="6" t="s">
        <v>11</v>
      </c>
      <c r="C47" s="6" t="s">
        <v>12</v>
      </c>
      <c r="D47" s="6" t="s">
        <v>7</v>
      </c>
      <c r="E47" s="6" t="s">
        <v>11</v>
      </c>
      <c r="F47" s="6" t="s">
        <v>12</v>
      </c>
      <c r="G47" s="6" t="s">
        <v>7</v>
      </c>
      <c r="H47" s="6" t="s">
        <v>11</v>
      </c>
      <c r="I47" s="6" t="s">
        <v>12</v>
      </c>
      <c r="J47" s="6" t="s">
        <v>7</v>
      </c>
      <c r="K47" s="113"/>
    </row>
    <row r="48" spans="1:11" ht="24" customHeight="1" x14ac:dyDescent="0.2">
      <c r="A48" s="13" t="s">
        <v>13</v>
      </c>
      <c r="B48" s="14"/>
      <c r="C48" s="14"/>
      <c r="D48" s="14"/>
      <c r="E48" s="14"/>
      <c r="F48" s="14"/>
      <c r="G48" s="14"/>
      <c r="H48" s="14"/>
      <c r="I48" s="14"/>
      <c r="J48" s="14"/>
      <c r="K48" s="15" t="s">
        <v>14</v>
      </c>
    </row>
    <row r="49" spans="1:11" ht="24" customHeight="1" x14ac:dyDescent="0.2">
      <c r="A49" s="13" t="s">
        <v>15</v>
      </c>
      <c r="B49" s="14">
        <v>70</v>
      </c>
      <c r="C49" s="14">
        <v>100</v>
      </c>
      <c r="D49" s="14">
        <f>SUM(B49:C49)</f>
        <v>170</v>
      </c>
      <c r="E49" s="14">
        <v>0</v>
      </c>
      <c r="F49" s="14">
        <v>0</v>
      </c>
      <c r="G49" s="14">
        <f>SUM(E49:F49)</f>
        <v>0</v>
      </c>
      <c r="H49" s="14">
        <f>SUM(B49,E49)</f>
        <v>70</v>
      </c>
      <c r="I49" s="14">
        <f>SUM(C49,F49)</f>
        <v>100</v>
      </c>
      <c r="J49" s="14">
        <f>SUM(H49:I49)</f>
        <v>170</v>
      </c>
      <c r="K49" s="15" t="s">
        <v>16</v>
      </c>
    </row>
    <row r="50" spans="1:11" ht="24" customHeight="1" x14ac:dyDescent="0.2">
      <c r="A50" s="13" t="s">
        <v>30</v>
      </c>
      <c r="B50" s="14">
        <v>133</v>
      </c>
      <c r="C50" s="14">
        <v>45</v>
      </c>
      <c r="D50" s="14">
        <f t="shared" ref="D50:D52" si="8">SUM(B50:C50)</f>
        <v>178</v>
      </c>
      <c r="E50" s="14">
        <v>0</v>
      </c>
      <c r="F50" s="14">
        <v>0</v>
      </c>
      <c r="G50" s="14">
        <f t="shared" ref="G50:G53" si="9">SUM(E50:F50)</f>
        <v>0</v>
      </c>
      <c r="H50" s="14">
        <f t="shared" ref="H50:I53" si="10">SUM(B50,E50)</f>
        <v>133</v>
      </c>
      <c r="I50" s="14">
        <f t="shared" si="10"/>
        <v>45</v>
      </c>
      <c r="J50" s="14">
        <f t="shared" ref="J50:J52" si="11">SUM(H50:I50)</f>
        <v>178</v>
      </c>
      <c r="K50" s="15" t="s">
        <v>31</v>
      </c>
    </row>
    <row r="51" spans="1:11" ht="24" customHeight="1" x14ac:dyDescent="0.2">
      <c r="A51" s="13" t="s">
        <v>36</v>
      </c>
      <c r="B51" s="14">
        <v>984</v>
      </c>
      <c r="C51" s="14">
        <v>156</v>
      </c>
      <c r="D51" s="14">
        <f t="shared" si="8"/>
        <v>1140</v>
      </c>
      <c r="E51" s="14">
        <v>0</v>
      </c>
      <c r="F51" s="14">
        <v>0</v>
      </c>
      <c r="G51" s="14">
        <f t="shared" si="9"/>
        <v>0</v>
      </c>
      <c r="H51" s="14">
        <f t="shared" si="10"/>
        <v>984</v>
      </c>
      <c r="I51" s="14">
        <f t="shared" si="10"/>
        <v>156</v>
      </c>
      <c r="J51" s="14">
        <f t="shared" si="11"/>
        <v>1140</v>
      </c>
      <c r="K51" s="15" t="s">
        <v>738</v>
      </c>
    </row>
    <row r="52" spans="1:11" ht="24" customHeight="1" x14ac:dyDescent="0.2">
      <c r="A52" s="13" t="s">
        <v>48</v>
      </c>
      <c r="B52" s="14">
        <v>221</v>
      </c>
      <c r="C52" s="14">
        <v>61</v>
      </c>
      <c r="D52" s="14">
        <f t="shared" si="8"/>
        <v>282</v>
      </c>
      <c r="E52" s="14">
        <v>0</v>
      </c>
      <c r="F52" s="14">
        <v>0</v>
      </c>
      <c r="G52" s="14">
        <f t="shared" si="9"/>
        <v>0</v>
      </c>
      <c r="H52" s="14">
        <f t="shared" si="10"/>
        <v>221</v>
      </c>
      <c r="I52" s="14">
        <f t="shared" si="10"/>
        <v>61</v>
      </c>
      <c r="J52" s="14">
        <f t="shared" si="11"/>
        <v>282</v>
      </c>
      <c r="K52" s="15" t="s">
        <v>49</v>
      </c>
    </row>
    <row r="53" spans="1:11" ht="24" customHeight="1" x14ac:dyDescent="0.2">
      <c r="A53" s="13" t="s">
        <v>743</v>
      </c>
      <c r="B53" s="14">
        <v>157</v>
      </c>
      <c r="C53" s="14">
        <v>296</v>
      </c>
      <c r="D53" s="14">
        <f>SUM(B53:C53)</f>
        <v>453</v>
      </c>
      <c r="E53" s="14">
        <v>0</v>
      </c>
      <c r="F53" s="14">
        <v>0</v>
      </c>
      <c r="G53" s="14">
        <f t="shared" si="9"/>
        <v>0</v>
      </c>
      <c r="H53" s="14">
        <f t="shared" si="10"/>
        <v>157</v>
      </c>
      <c r="I53" s="14">
        <f t="shared" si="10"/>
        <v>296</v>
      </c>
      <c r="J53" s="14">
        <f>SUM(H53:I53)</f>
        <v>453</v>
      </c>
      <c r="K53" s="15" t="s">
        <v>55</v>
      </c>
    </row>
    <row r="54" spans="1:11" ht="24" customHeight="1" x14ac:dyDescent="0.2">
      <c r="A54" s="13" t="s">
        <v>56</v>
      </c>
      <c r="B54" s="14">
        <f>SUM(B49:B53)</f>
        <v>1565</v>
      </c>
      <c r="C54" s="14">
        <f t="shared" ref="C54:J54" si="12">SUM(C49:C53)</f>
        <v>658</v>
      </c>
      <c r="D54" s="14">
        <f t="shared" si="12"/>
        <v>2223</v>
      </c>
      <c r="E54" s="14">
        <f t="shared" si="12"/>
        <v>0</v>
      </c>
      <c r="F54" s="14">
        <f t="shared" si="12"/>
        <v>0</v>
      </c>
      <c r="G54" s="14">
        <f t="shared" si="12"/>
        <v>0</v>
      </c>
      <c r="H54" s="14">
        <f t="shared" si="12"/>
        <v>1565</v>
      </c>
      <c r="I54" s="14">
        <f t="shared" si="12"/>
        <v>658</v>
      </c>
      <c r="J54" s="14">
        <f t="shared" si="12"/>
        <v>2223</v>
      </c>
      <c r="K54" s="15" t="s">
        <v>379</v>
      </c>
    </row>
    <row r="55" spans="1:11" ht="24" customHeight="1" x14ac:dyDescent="0.2">
      <c r="A55" s="13" t="s">
        <v>58</v>
      </c>
      <c r="B55" s="14"/>
      <c r="C55" s="14"/>
      <c r="D55" s="14"/>
      <c r="E55" s="14"/>
      <c r="F55" s="14"/>
      <c r="G55" s="14"/>
      <c r="H55" s="14"/>
      <c r="I55" s="14"/>
      <c r="J55" s="14"/>
      <c r="K55" s="15" t="s">
        <v>739</v>
      </c>
    </row>
    <row r="56" spans="1:11" ht="24" customHeight="1" x14ac:dyDescent="0.2">
      <c r="A56" s="13" t="s">
        <v>36</v>
      </c>
      <c r="B56" s="14">
        <v>388</v>
      </c>
      <c r="C56" s="14">
        <v>72</v>
      </c>
      <c r="D56" s="14">
        <f>SUM(B56:C56)</f>
        <v>460</v>
      </c>
      <c r="E56" s="14">
        <v>0</v>
      </c>
      <c r="F56" s="14">
        <v>0</v>
      </c>
      <c r="G56" s="14">
        <v>0</v>
      </c>
      <c r="H56" s="14">
        <f>SUM(B56,E56)</f>
        <v>388</v>
      </c>
      <c r="I56" s="14">
        <f>SUM(C56,F56)</f>
        <v>72</v>
      </c>
      <c r="J56" s="14">
        <f>SUM(H56:I56)</f>
        <v>460</v>
      </c>
      <c r="K56" s="15" t="s">
        <v>37</v>
      </c>
    </row>
    <row r="57" spans="1:11" ht="24" customHeight="1" x14ac:dyDescent="0.2">
      <c r="A57" s="13" t="s">
        <v>743</v>
      </c>
      <c r="B57" s="14">
        <v>52</v>
      </c>
      <c r="C57" s="14">
        <v>30</v>
      </c>
      <c r="D57" s="14">
        <f>SUM(B57:C57)</f>
        <v>82</v>
      </c>
      <c r="E57" s="14">
        <v>0</v>
      </c>
      <c r="F57" s="14">
        <v>0</v>
      </c>
      <c r="G57" s="14">
        <v>0</v>
      </c>
      <c r="H57" s="14">
        <f>SUM(B57,E57)</f>
        <v>52</v>
      </c>
      <c r="I57" s="14">
        <f>SUM(C57,F57)</f>
        <v>30</v>
      </c>
      <c r="J57" s="14">
        <f>SUM(H57:I57)</f>
        <v>82</v>
      </c>
      <c r="K57" s="15" t="s">
        <v>55</v>
      </c>
    </row>
    <row r="58" spans="1:11" ht="24" customHeight="1" thickBot="1" x14ac:dyDescent="0.25">
      <c r="A58" s="13" t="s">
        <v>740</v>
      </c>
      <c r="B58" s="14">
        <f>SUM(B56:B57)</f>
        <v>440</v>
      </c>
      <c r="C58" s="14">
        <f>SUM(C56:C57)</f>
        <v>102</v>
      </c>
      <c r="D58" s="14">
        <f>SUM(B58:C58)</f>
        <v>542</v>
      </c>
      <c r="E58" s="14">
        <v>0</v>
      </c>
      <c r="F58" s="14">
        <v>0</v>
      </c>
      <c r="G58" s="14">
        <v>0</v>
      </c>
      <c r="H58" s="14">
        <f>SUM(H56:H57)</f>
        <v>440</v>
      </c>
      <c r="I58" s="14">
        <f>SUM(I56:I57)</f>
        <v>102</v>
      </c>
      <c r="J58" s="14">
        <f>SUM(H58:I58)</f>
        <v>542</v>
      </c>
      <c r="K58" s="15" t="s">
        <v>381</v>
      </c>
    </row>
    <row r="59" spans="1:11" ht="24" customHeight="1" thickBot="1" x14ac:dyDescent="0.25">
      <c r="A59" s="19" t="s">
        <v>151</v>
      </c>
      <c r="B59" s="20">
        <f>SUM(B58,B54)</f>
        <v>2005</v>
      </c>
      <c r="C59" s="20">
        <f t="shared" ref="C59:D59" si="13">SUM(C58,C54)</f>
        <v>760</v>
      </c>
      <c r="D59" s="20">
        <f t="shared" si="13"/>
        <v>2765</v>
      </c>
      <c r="E59" s="20">
        <v>0</v>
      </c>
      <c r="F59" s="20">
        <v>0</v>
      </c>
      <c r="G59" s="20">
        <v>0</v>
      </c>
      <c r="H59" s="20">
        <f>SUM(H58,H54)</f>
        <v>2005</v>
      </c>
      <c r="I59" s="20">
        <f t="shared" ref="I59" si="14">SUM(I58,I54)</f>
        <v>760</v>
      </c>
      <c r="J59" s="20">
        <f>SUM(H59:I59)</f>
        <v>2765</v>
      </c>
      <c r="K59" s="21" t="s">
        <v>63</v>
      </c>
    </row>
    <row r="60" spans="1:11" ht="21.95" customHeight="1" thickTop="1" x14ac:dyDescent="0.2"/>
    <row r="69" spans="1:11" s="92" customFormat="1" x14ac:dyDescent="0.2"/>
    <row r="70" spans="1:11" s="92" customFormat="1" x14ac:dyDescent="0.2"/>
    <row r="71" spans="1:11" s="92" customFormat="1" x14ac:dyDescent="0.2"/>
    <row r="72" spans="1:11" s="92" customFormat="1" x14ac:dyDescent="0.2"/>
    <row r="73" spans="1:11" s="92" customFormat="1" x14ac:dyDescent="0.2"/>
    <row r="74" spans="1:11" s="92" customFormat="1" x14ac:dyDescent="0.2"/>
    <row r="75" spans="1:11" s="92" customFormat="1" x14ac:dyDescent="0.2"/>
    <row r="76" spans="1:11" s="92" customFormat="1" x14ac:dyDescent="0.2"/>
    <row r="77" spans="1:11" ht="27.75" customHeight="1" x14ac:dyDescent="0.2">
      <c r="A77" s="118" t="s">
        <v>744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</row>
    <row r="78" spans="1:11" ht="37.5" customHeight="1" x14ac:dyDescent="0.25">
      <c r="A78" s="114" t="s">
        <v>745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ht="16.5" thickBot="1" x14ac:dyDescent="0.3">
      <c r="A79" s="4" t="s">
        <v>1799</v>
      </c>
      <c r="K79" s="30" t="s">
        <v>1800</v>
      </c>
    </row>
    <row r="80" spans="1:11" ht="16.5" thickTop="1" x14ac:dyDescent="0.25">
      <c r="A80" s="111" t="s">
        <v>0</v>
      </c>
      <c r="B80" s="110" t="s">
        <v>1</v>
      </c>
      <c r="C80" s="110"/>
      <c r="D80" s="110"/>
      <c r="E80" s="110" t="s">
        <v>2</v>
      </c>
      <c r="F80" s="110"/>
      <c r="G80" s="110"/>
      <c r="H80" s="110" t="s">
        <v>3</v>
      </c>
      <c r="I80" s="110"/>
      <c r="J80" s="110"/>
      <c r="K80" s="111" t="s">
        <v>4</v>
      </c>
    </row>
    <row r="81" spans="1:11" ht="15.75" x14ac:dyDescent="0.25">
      <c r="A81" s="112"/>
      <c r="B81" s="109" t="s">
        <v>623</v>
      </c>
      <c r="C81" s="109"/>
      <c r="D81" s="109"/>
      <c r="E81" s="109" t="s">
        <v>6</v>
      </c>
      <c r="F81" s="109"/>
      <c r="G81" s="109"/>
      <c r="H81" s="109" t="s">
        <v>7</v>
      </c>
      <c r="I81" s="109"/>
      <c r="J81" s="109"/>
      <c r="K81" s="112"/>
    </row>
    <row r="82" spans="1:11" ht="15.75" x14ac:dyDescent="0.25">
      <c r="A82" s="112"/>
      <c r="B82" s="31" t="s">
        <v>8</v>
      </c>
      <c r="C82" s="31" t="s">
        <v>67</v>
      </c>
      <c r="D82" s="31" t="s">
        <v>10</v>
      </c>
      <c r="E82" s="31" t="s">
        <v>8</v>
      </c>
      <c r="F82" s="31" t="s">
        <v>67</v>
      </c>
      <c r="G82" s="31" t="s">
        <v>10</v>
      </c>
      <c r="H82" s="31" t="s">
        <v>8</v>
      </c>
      <c r="I82" s="31" t="s">
        <v>67</v>
      </c>
      <c r="J82" s="31" t="s">
        <v>10</v>
      </c>
      <c r="K82" s="112"/>
    </row>
    <row r="83" spans="1:11" ht="16.5" thickBot="1" x14ac:dyDescent="0.3">
      <c r="A83" s="113"/>
      <c r="B83" s="6" t="s">
        <v>11</v>
      </c>
      <c r="C83" s="6" t="s">
        <v>12</v>
      </c>
      <c r="D83" s="6" t="s">
        <v>7</v>
      </c>
      <c r="E83" s="6" t="s">
        <v>11</v>
      </c>
      <c r="F83" s="6" t="s">
        <v>12</v>
      </c>
      <c r="G83" s="6" t="s">
        <v>7</v>
      </c>
      <c r="H83" s="6" t="s">
        <v>11</v>
      </c>
      <c r="I83" s="6" t="s">
        <v>12</v>
      </c>
      <c r="J83" s="6" t="s">
        <v>7</v>
      </c>
      <c r="K83" s="113"/>
    </row>
    <row r="84" spans="1:11" ht="21.95" customHeight="1" x14ac:dyDescent="0.2">
      <c r="A84" s="13" t="s">
        <v>13</v>
      </c>
      <c r="B84" s="14"/>
      <c r="C84" s="14"/>
      <c r="D84" s="14"/>
      <c r="E84" s="14"/>
      <c r="F84" s="14"/>
      <c r="G84" s="14"/>
      <c r="H84" s="14"/>
      <c r="I84" s="14"/>
      <c r="J84" s="14"/>
      <c r="K84" s="15" t="s">
        <v>14</v>
      </c>
    </row>
    <row r="85" spans="1:11" ht="21.95" customHeight="1" x14ac:dyDescent="0.2">
      <c r="A85" s="13" t="s">
        <v>15</v>
      </c>
      <c r="B85" s="14">
        <v>26</v>
      </c>
      <c r="C85" s="14">
        <v>11</v>
      </c>
      <c r="D85" s="14">
        <f>SUM(B85:C85)</f>
        <v>37</v>
      </c>
      <c r="E85" s="14">
        <v>0</v>
      </c>
      <c r="F85" s="14">
        <v>0</v>
      </c>
      <c r="G85" s="14">
        <f>SUM(E85:F85)</f>
        <v>0</v>
      </c>
      <c r="H85" s="14">
        <f>SUM(E85,B85)</f>
        <v>26</v>
      </c>
      <c r="I85" s="14">
        <f>SUM(C85,F85)</f>
        <v>11</v>
      </c>
      <c r="J85" s="14">
        <f>SUM(H85:I85)</f>
        <v>37</v>
      </c>
      <c r="K85" s="15" t="s">
        <v>16</v>
      </c>
    </row>
    <row r="86" spans="1:11" ht="21.95" customHeight="1" x14ac:dyDescent="0.2">
      <c r="A86" s="13" t="s">
        <v>30</v>
      </c>
      <c r="B86" s="14">
        <v>42</v>
      </c>
      <c r="C86" s="14">
        <v>8</v>
      </c>
      <c r="D86" s="14">
        <f t="shared" ref="D86:D94" si="15">SUM(B86:C86)</f>
        <v>50</v>
      </c>
      <c r="E86" s="14">
        <v>0</v>
      </c>
      <c r="F86" s="14">
        <v>0</v>
      </c>
      <c r="G86" s="14">
        <f t="shared" ref="G86:G94" si="16">SUM(E86:F86)</f>
        <v>0</v>
      </c>
      <c r="H86" s="14">
        <f t="shared" ref="H86:H94" si="17">SUM(E86,B86)</f>
        <v>42</v>
      </c>
      <c r="I86" s="14">
        <f t="shared" ref="I86:I94" si="18">SUM(C86,F86)</f>
        <v>8</v>
      </c>
      <c r="J86" s="14">
        <f t="shared" ref="J86:J94" si="19">SUM(H86:I86)</f>
        <v>50</v>
      </c>
      <c r="K86" s="15" t="s">
        <v>31</v>
      </c>
    </row>
    <row r="87" spans="1:11" ht="21.95" customHeight="1" x14ac:dyDescent="0.2">
      <c r="A87" s="13" t="s">
        <v>36</v>
      </c>
      <c r="B87" s="14">
        <v>41</v>
      </c>
      <c r="C87" s="14">
        <v>6</v>
      </c>
      <c r="D87" s="14">
        <f t="shared" si="15"/>
        <v>47</v>
      </c>
      <c r="E87" s="14">
        <v>0</v>
      </c>
      <c r="F87" s="14">
        <v>0</v>
      </c>
      <c r="G87" s="14">
        <f t="shared" si="16"/>
        <v>0</v>
      </c>
      <c r="H87" s="14">
        <f t="shared" si="17"/>
        <v>41</v>
      </c>
      <c r="I87" s="14">
        <f t="shared" si="18"/>
        <v>6</v>
      </c>
      <c r="J87" s="14">
        <f t="shared" si="19"/>
        <v>47</v>
      </c>
      <c r="K87" s="15" t="s">
        <v>37</v>
      </c>
    </row>
    <row r="88" spans="1:11" ht="21.95" customHeight="1" x14ac:dyDescent="0.2">
      <c r="A88" s="13" t="s">
        <v>48</v>
      </c>
      <c r="B88" s="14">
        <v>28</v>
      </c>
      <c r="C88" s="14">
        <v>3</v>
      </c>
      <c r="D88" s="14">
        <f t="shared" si="15"/>
        <v>31</v>
      </c>
      <c r="E88" s="14">
        <v>0</v>
      </c>
      <c r="F88" s="14">
        <v>0</v>
      </c>
      <c r="G88" s="14">
        <f t="shared" si="16"/>
        <v>0</v>
      </c>
      <c r="H88" s="14">
        <f t="shared" si="17"/>
        <v>28</v>
      </c>
      <c r="I88" s="14">
        <f t="shared" si="18"/>
        <v>3</v>
      </c>
      <c r="J88" s="14">
        <f t="shared" si="19"/>
        <v>31</v>
      </c>
      <c r="K88" s="15" t="s">
        <v>49</v>
      </c>
    </row>
    <row r="89" spans="1:11" ht="21.95" customHeight="1" x14ac:dyDescent="0.2">
      <c r="A89" s="13" t="s">
        <v>54</v>
      </c>
      <c r="B89" s="14">
        <v>65</v>
      </c>
      <c r="C89" s="14">
        <v>3</v>
      </c>
      <c r="D89" s="14">
        <f t="shared" si="15"/>
        <v>68</v>
      </c>
      <c r="E89" s="14">
        <v>0</v>
      </c>
      <c r="F89" s="14">
        <v>0</v>
      </c>
      <c r="G89" s="14">
        <f t="shared" si="16"/>
        <v>0</v>
      </c>
      <c r="H89" s="14">
        <f t="shared" si="17"/>
        <v>65</v>
      </c>
      <c r="I89" s="14">
        <f t="shared" si="18"/>
        <v>3</v>
      </c>
      <c r="J89" s="14">
        <f t="shared" si="19"/>
        <v>68</v>
      </c>
      <c r="K89" s="15" t="s">
        <v>55</v>
      </c>
    </row>
    <row r="90" spans="1:11" ht="21.95" customHeight="1" x14ac:dyDescent="0.2">
      <c r="A90" s="13" t="s">
        <v>260</v>
      </c>
      <c r="B90" s="14">
        <v>1</v>
      </c>
      <c r="C90" s="14">
        <v>1</v>
      </c>
      <c r="D90" s="14">
        <f>SUM(B90:C90)</f>
        <v>2</v>
      </c>
      <c r="E90" s="14">
        <v>0</v>
      </c>
      <c r="F90" s="14">
        <v>0</v>
      </c>
      <c r="G90" s="14">
        <f>SUM(E90:F90)</f>
        <v>0</v>
      </c>
      <c r="H90" s="14">
        <f>SUM(E90,B90)</f>
        <v>1</v>
      </c>
      <c r="I90" s="14">
        <f>SUM(C90,F90)</f>
        <v>1</v>
      </c>
      <c r="J90" s="14">
        <f t="shared" si="19"/>
        <v>2</v>
      </c>
      <c r="K90" s="15" t="s">
        <v>91</v>
      </c>
    </row>
    <row r="91" spans="1:11" ht="21.95" customHeight="1" x14ac:dyDescent="0.2">
      <c r="A91" s="13" t="s">
        <v>1458</v>
      </c>
      <c r="B91" s="14">
        <v>5</v>
      </c>
      <c r="C91" s="14">
        <v>2</v>
      </c>
      <c r="D91" s="14">
        <f t="shared" si="15"/>
        <v>7</v>
      </c>
      <c r="E91" s="14">
        <v>0</v>
      </c>
      <c r="F91" s="14">
        <v>0</v>
      </c>
      <c r="G91" s="14">
        <f t="shared" si="16"/>
        <v>0</v>
      </c>
      <c r="H91" s="14">
        <f t="shared" si="17"/>
        <v>5</v>
      </c>
      <c r="I91" s="14">
        <f t="shared" si="18"/>
        <v>2</v>
      </c>
      <c r="J91" s="14">
        <f t="shared" si="19"/>
        <v>7</v>
      </c>
      <c r="K91" s="15" t="s">
        <v>1520</v>
      </c>
    </row>
    <row r="92" spans="1:11" ht="21.95" customHeight="1" x14ac:dyDescent="0.2">
      <c r="A92" s="13" t="s">
        <v>149</v>
      </c>
      <c r="B92" s="14">
        <v>7</v>
      </c>
      <c r="C92" s="14">
        <v>1</v>
      </c>
      <c r="D92" s="14">
        <f t="shared" si="15"/>
        <v>8</v>
      </c>
      <c r="E92" s="14">
        <v>0</v>
      </c>
      <c r="F92" s="14">
        <v>0</v>
      </c>
      <c r="G92" s="14">
        <f t="shared" si="16"/>
        <v>0</v>
      </c>
      <c r="H92" s="14">
        <f t="shared" si="17"/>
        <v>7</v>
      </c>
      <c r="I92" s="14">
        <f t="shared" si="18"/>
        <v>1</v>
      </c>
      <c r="J92" s="14">
        <f t="shared" si="19"/>
        <v>8</v>
      </c>
      <c r="K92" s="15" t="s">
        <v>89</v>
      </c>
    </row>
    <row r="93" spans="1:11" ht="21.95" customHeight="1" thickBot="1" x14ac:dyDescent="0.25">
      <c r="A93" s="16" t="s">
        <v>94</v>
      </c>
      <c r="B93" s="17">
        <v>17</v>
      </c>
      <c r="C93" s="17">
        <v>6</v>
      </c>
      <c r="D93" s="17">
        <f>SUM(B93:C93)</f>
        <v>23</v>
      </c>
      <c r="E93" s="17">
        <v>0</v>
      </c>
      <c r="F93" s="17">
        <v>0</v>
      </c>
      <c r="G93" s="17">
        <f>SUM(E93:F93)</f>
        <v>0</v>
      </c>
      <c r="H93" s="17">
        <f>SUM(E93,B93)</f>
        <v>17</v>
      </c>
      <c r="I93" s="17">
        <f>SUM(C93,F93)</f>
        <v>6</v>
      </c>
      <c r="J93" s="17">
        <f t="shared" si="19"/>
        <v>23</v>
      </c>
      <c r="K93" s="18" t="s">
        <v>95</v>
      </c>
    </row>
    <row r="94" spans="1:11" ht="21.95" customHeight="1" thickBot="1" x14ac:dyDescent="0.25">
      <c r="A94" s="19" t="s">
        <v>2037</v>
      </c>
      <c r="B94" s="20">
        <f>SUM(B85:B93)</f>
        <v>232</v>
      </c>
      <c r="C94" s="20">
        <f t="shared" ref="C94:F94" si="20">SUM(C85:C93)</f>
        <v>41</v>
      </c>
      <c r="D94" s="20">
        <f t="shared" si="15"/>
        <v>273</v>
      </c>
      <c r="E94" s="20">
        <f t="shared" si="20"/>
        <v>0</v>
      </c>
      <c r="F94" s="20">
        <f t="shared" si="20"/>
        <v>0</v>
      </c>
      <c r="G94" s="20">
        <f t="shared" si="16"/>
        <v>0</v>
      </c>
      <c r="H94" s="20">
        <f t="shared" si="17"/>
        <v>232</v>
      </c>
      <c r="I94" s="20">
        <f t="shared" si="18"/>
        <v>41</v>
      </c>
      <c r="J94" s="20">
        <f t="shared" si="19"/>
        <v>273</v>
      </c>
      <c r="K94" s="21" t="s">
        <v>747</v>
      </c>
    </row>
    <row r="95" spans="1:11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78:K78"/>
    <mergeCell ref="A41:K41"/>
    <mergeCell ref="A42:K42"/>
    <mergeCell ref="A44:A47"/>
    <mergeCell ref="B44:D44"/>
    <mergeCell ref="E44:G44"/>
    <mergeCell ref="H44:J44"/>
    <mergeCell ref="K44:K47"/>
    <mergeCell ref="B45:D45"/>
    <mergeCell ref="E45:G45"/>
    <mergeCell ref="H45:J45"/>
    <mergeCell ref="A77:K77"/>
    <mergeCell ref="A80:A83"/>
    <mergeCell ref="B80:D80"/>
    <mergeCell ref="E80:G80"/>
    <mergeCell ref="H80:J80"/>
    <mergeCell ref="K80:K83"/>
    <mergeCell ref="B81:D81"/>
    <mergeCell ref="E81:G81"/>
    <mergeCell ref="H81:J81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19"/>
  <sheetViews>
    <sheetView rightToLeft="1" view="pageBreakPreview" topLeftCell="A4" zoomScale="86" zoomScaleSheetLayoutView="86" workbookViewId="0">
      <selection activeCell="A83" sqref="A83:A86"/>
    </sheetView>
  </sheetViews>
  <sheetFormatPr defaultRowHeight="14.25" x14ac:dyDescent="0.2"/>
  <cols>
    <col min="1" max="1" width="21.5" customWidth="1"/>
    <col min="2" max="2" width="7.5" customWidth="1"/>
    <col min="3" max="4" width="8.375" customWidth="1"/>
    <col min="5" max="5" width="6.625" customWidth="1"/>
    <col min="6" max="7" width="8.375" customWidth="1"/>
    <col min="8" max="8" width="6.875" customWidth="1"/>
    <col min="9" max="9" width="8.125" customWidth="1"/>
    <col min="10" max="11" width="6.875" customWidth="1"/>
    <col min="12" max="12" width="7.75" customWidth="1"/>
    <col min="13" max="13" width="7.375" customWidth="1"/>
    <col min="14" max="14" width="31.125" customWidth="1"/>
  </cols>
  <sheetData>
    <row r="1" spans="1:14" ht="38.25" customHeight="1" x14ac:dyDescent="0.2">
      <c r="A1" s="118" t="s">
        <v>748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47.25" customHeight="1" x14ac:dyDescent="0.25">
      <c r="A2" s="114" t="s">
        <v>749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6.5" thickBot="1" x14ac:dyDescent="0.3">
      <c r="A3" s="4" t="s">
        <v>1801</v>
      </c>
      <c r="N3" s="30" t="s">
        <v>1652</v>
      </c>
    </row>
    <row r="4" spans="1:14" ht="16.5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5.75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31" t="s">
        <v>8</v>
      </c>
      <c r="L6" s="31" t="s">
        <v>67</v>
      </c>
      <c r="M6" s="31" t="s">
        <v>10</v>
      </c>
      <c r="N6" s="112"/>
    </row>
    <row r="7" spans="1:14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2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22.5" customHeight="1" x14ac:dyDescent="0.2">
      <c r="A9" s="13" t="s">
        <v>15</v>
      </c>
      <c r="B9" s="14">
        <v>3</v>
      </c>
      <c r="C9" s="14">
        <v>3</v>
      </c>
      <c r="D9" s="14">
        <f>SUM(B9:C9)</f>
        <v>6</v>
      </c>
      <c r="E9" s="14">
        <v>0</v>
      </c>
      <c r="F9" s="14">
        <v>0</v>
      </c>
      <c r="G9" s="14">
        <f>SUM(E9:F9)</f>
        <v>0</v>
      </c>
      <c r="H9" s="14">
        <v>2</v>
      </c>
      <c r="I9" s="14">
        <v>0</v>
      </c>
      <c r="J9" s="14">
        <f>SUM(H9:I9)</f>
        <v>2</v>
      </c>
      <c r="K9" s="14">
        <f t="shared" ref="K9:M14" si="0">SUM(H9,E9,B9)</f>
        <v>5</v>
      </c>
      <c r="L9" s="14">
        <f t="shared" si="0"/>
        <v>3</v>
      </c>
      <c r="M9" s="14">
        <f t="shared" si="0"/>
        <v>8</v>
      </c>
      <c r="N9" s="15" t="s">
        <v>16</v>
      </c>
    </row>
    <row r="10" spans="1:14" ht="22.5" customHeight="1" x14ac:dyDescent="0.2">
      <c r="A10" s="13" t="s">
        <v>104</v>
      </c>
      <c r="B10" s="14">
        <v>19</v>
      </c>
      <c r="C10" s="14">
        <v>6</v>
      </c>
      <c r="D10" s="14">
        <f t="shared" ref="D10:D14" si="1">SUM(B10:C10)</f>
        <v>25</v>
      </c>
      <c r="E10" s="14">
        <v>12</v>
      </c>
      <c r="F10" s="14">
        <v>2</v>
      </c>
      <c r="G10" s="14">
        <f t="shared" ref="G10:G13" si="2">SUM(E10:F10)</f>
        <v>14</v>
      </c>
      <c r="H10" s="14">
        <v>0</v>
      </c>
      <c r="I10" s="14">
        <v>0</v>
      </c>
      <c r="J10" s="14">
        <f t="shared" ref="J10:J13" si="3">SUM(H10:I10)</f>
        <v>0</v>
      </c>
      <c r="K10" s="14">
        <f t="shared" si="0"/>
        <v>31</v>
      </c>
      <c r="L10" s="14">
        <f t="shared" si="0"/>
        <v>8</v>
      </c>
      <c r="M10" s="14">
        <f t="shared" si="0"/>
        <v>39</v>
      </c>
      <c r="N10" s="15" t="s">
        <v>31</v>
      </c>
    </row>
    <row r="11" spans="1:14" ht="22.5" customHeight="1" x14ac:dyDescent="0.2">
      <c r="A11" s="13" t="s">
        <v>140</v>
      </c>
      <c r="B11" s="14">
        <v>381</v>
      </c>
      <c r="C11" s="14">
        <v>43</v>
      </c>
      <c r="D11" s="14">
        <f t="shared" si="1"/>
        <v>424</v>
      </c>
      <c r="E11" s="14">
        <v>91</v>
      </c>
      <c r="F11" s="14">
        <v>18</v>
      </c>
      <c r="G11" s="14">
        <f t="shared" si="2"/>
        <v>109</v>
      </c>
      <c r="H11" s="14">
        <v>0</v>
      </c>
      <c r="I11" s="14">
        <v>0</v>
      </c>
      <c r="J11" s="14">
        <f t="shared" si="3"/>
        <v>0</v>
      </c>
      <c r="K11" s="14">
        <f t="shared" si="0"/>
        <v>472</v>
      </c>
      <c r="L11" s="14">
        <f t="shared" si="0"/>
        <v>61</v>
      </c>
      <c r="M11" s="14">
        <f t="shared" si="0"/>
        <v>533</v>
      </c>
      <c r="N11" s="15" t="s">
        <v>37</v>
      </c>
    </row>
    <row r="12" spans="1:14" ht="22.5" customHeight="1" x14ac:dyDescent="0.2">
      <c r="A12" s="13" t="s">
        <v>298</v>
      </c>
      <c r="B12" s="14">
        <v>82</v>
      </c>
      <c r="C12" s="14">
        <v>11</v>
      </c>
      <c r="D12" s="14">
        <f t="shared" si="1"/>
        <v>93</v>
      </c>
      <c r="E12" s="14">
        <v>28</v>
      </c>
      <c r="F12" s="14">
        <v>7</v>
      </c>
      <c r="G12" s="14">
        <f t="shared" si="2"/>
        <v>35</v>
      </c>
      <c r="H12" s="14">
        <v>2</v>
      </c>
      <c r="I12" s="14">
        <v>0</v>
      </c>
      <c r="J12" s="14">
        <f t="shared" si="3"/>
        <v>2</v>
      </c>
      <c r="K12" s="14">
        <f t="shared" si="0"/>
        <v>112</v>
      </c>
      <c r="L12" s="14">
        <f t="shared" si="0"/>
        <v>18</v>
      </c>
      <c r="M12" s="14">
        <f t="shared" si="0"/>
        <v>130</v>
      </c>
      <c r="N12" s="15" t="s">
        <v>49</v>
      </c>
    </row>
    <row r="13" spans="1:14" ht="22.5" customHeight="1" x14ac:dyDescent="0.2">
      <c r="A13" s="13" t="s">
        <v>299</v>
      </c>
      <c r="B13" s="14">
        <v>62</v>
      </c>
      <c r="C13" s="14">
        <v>112</v>
      </c>
      <c r="D13" s="14">
        <f t="shared" si="1"/>
        <v>174</v>
      </c>
      <c r="E13" s="14">
        <v>11</v>
      </c>
      <c r="F13" s="14">
        <v>13</v>
      </c>
      <c r="G13" s="14">
        <f t="shared" si="2"/>
        <v>24</v>
      </c>
      <c r="H13" s="14">
        <v>3</v>
      </c>
      <c r="I13" s="14">
        <v>1</v>
      </c>
      <c r="J13" s="14">
        <f t="shared" si="3"/>
        <v>4</v>
      </c>
      <c r="K13" s="14">
        <f t="shared" si="0"/>
        <v>76</v>
      </c>
      <c r="L13" s="14">
        <f t="shared" si="0"/>
        <v>126</v>
      </c>
      <c r="M13" s="14">
        <f t="shared" si="0"/>
        <v>202</v>
      </c>
      <c r="N13" s="15" t="s">
        <v>25</v>
      </c>
    </row>
    <row r="14" spans="1:14" ht="22.5" customHeight="1" x14ac:dyDescent="0.2">
      <c r="A14" s="13" t="s">
        <v>56</v>
      </c>
      <c r="B14" s="14">
        <f>SUM(B9:B13)</f>
        <v>547</v>
      </c>
      <c r="C14" s="14">
        <f>SUM(C9:C13)</f>
        <v>175</v>
      </c>
      <c r="D14" s="14">
        <f t="shared" si="1"/>
        <v>722</v>
      </c>
      <c r="E14" s="14">
        <f t="shared" ref="E14:J14" si="4">SUM(E9:E13)</f>
        <v>142</v>
      </c>
      <c r="F14" s="14">
        <f t="shared" si="4"/>
        <v>40</v>
      </c>
      <c r="G14" s="14">
        <f t="shared" si="4"/>
        <v>182</v>
      </c>
      <c r="H14" s="14">
        <f t="shared" si="4"/>
        <v>7</v>
      </c>
      <c r="I14" s="14">
        <f t="shared" si="4"/>
        <v>1</v>
      </c>
      <c r="J14" s="14">
        <f t="shared" si="4"/>
        <v>8</v>
      </c>
      <c r="K14" s="14">
        <f t="shared" si="0"/>
        <v>696</v>
      </c>
      <c r="L14" s="14">
        <f t="shared" si="0"/>
        <v>216</v>
      </c>
      <c r="M14" s="14">
        <f t="shared" si="0"/>
        <v>912</v>
      </c>
      <c r="N14" s="15" t="s">
        <v>498</v>
      </c>
    </row>
    <row r="15" spans="1:14" ht="22.5" customHeight="1" x14ac:dyDescent="0.2">
      <c r="A15" s="13" t="s">
        <v>58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 t="s">
        <v>59</v>
      </c>
    </row>
    <row r="16" spans="1:14" ht="22.5" customHeight="1" x14ac:dyDescent="0.2">
      <c r="A16" s="13" t="s">
        <v>140</v>
      </c>
      <c r="B16" s="14">
        <v>251</v>
      </c>
      <c r="C16" s="14">
        <v>38</v>
      </c>
      <c r="D16" s="14">
        <f>SUM(B16:C16)</f>
        <v>289</v>
      </c>
      <c r="E16" s="14">
        <v>2</v>
      </c>
      <c r="F16" s="14">
        <v>0</v>
      </c>
      <c r="G16" s="14">
        <f>SUM(E16:F16)</f>
        <v>2</v>
      </c>
      <c r="H16" s="14">
        <v>0</v>
      </c>
      <c r="I16" s="14">
        <v>0</v>
      </c>
      <c r="J16" s="14">
        <f>SUM(H16:I16)</f>
        <v>0</v>
      </c>
      <c r="K16" s="14">
        <f>SUM(B16,E16,H16)</f>
        <v>253</v>
      </c>
      <c r="L16" s="14">
        <f>SUM(C16,F16,I16)</f>
        <v>38</v>
      </c>
      <c r="M16" s="14">
        <f>SUM(K16:L16)</f>
        <v>291</v>
      </c>
      <c r="N16" s="15" t="s">
        <v>37</v>
      </c>
    </row>
    <row r="17" spans="1:14" ht="22.5" customHeight="1" thickBot="1" x14ac:dyDescent="0.25">
      <c r="A17" s="13" t="s">
        <v>61</v>
      </c>
      <c r="B17" s="14">
        <f>SUM(B16)</f>
        <v>251</v>
      </c>
      <c r="C17" s="14">
        <f>SUM(C16)</f>
        <v>38</v>
      </c>
      <c r="D17" s="14">
        <f>SUM(D16)</f>
        <v>289</v>
      </c>
      <c r="E17" s="14">
        <f>SUM(E16)</f>
        <v>2</v>
      </c>
      <c r="F17" s="14">
        <v>0</v>
      </c>
      <c r="G17" s="14">
        <f>SUM(E17:F17)</f>
        <v>2</v>
      </c>
      <c r="H17" s="14">
        <v>0</v>
      </c>
      <c r="I17" s="14">
        <v>0</v>
      </c>
      <c r="J17" s="14">
        <v>0</v>
      </c>
      <c r="K17" s="14">
        <f>SUM(B17,E17,H17)</f>
        <v>253</v>
      </c>
      <c r="L17" s="14">
        <f>SUM(C17,F17,I17)</f>
        <v>38</v>
      </c>
      <c r="M17" s="14">
        <f>SUM(M16)</f>
        <v>291</v>
      </c>
      <c r="N17" s="15" t="s">
        <v>751</v>
      </c>
    </row>
    <row r="18" spans="1:14" ht="22.5" customHeight="1" thickBot="1" x14ac:dyDescent="0.25">
      <c r="A18" s="19" t="s">
        <v>151</v>
      </c>
      <c r="B18" s="20">
        <f>SUM(B17,B14)</f>
        <v>798</v>
      </c>
      <c r="C18" s="20">
        <f>SUM(C17,C14)</f>
        <v>213</v>
      </c>
      <c r="D18" s="20">
        <f>SUM(B18:C18)</f>
        <v>1011</v>
      </c>
      <c r="E18" s="20">
        <f t="shared" ref="E18:L18" si="5">SUM(E14,E17)</f>
        <v>144</v>
      </c>
      <c r="F18" s="20">
        <f t="shared" si="5"/>
        <v>40</v>
      </c>
      <c r="G18" s="20">
        <f t="shared" si="5"/>
        <v>184</v>
      </c>
      <c r="H18" s="20">
        <f t="shared" si="5"/>
        <v>7</v>
      </c>
      <c r="I18" s="20">
        <f t="shared" si="5"/>
        <v>1</v>
      </c>
      <c r="J18" s="20">
        <f t="shared" si="5"/>
        <v>8</v>
      </c>
      <c r="K18" s="21">
        <f t="shared" si="5"/>
        <v>949</v>
      </c>
      <c r="L18" s="19">
        <f t="shared" si="5"/>
        <v>254</v>
      </c>
      <c r="M18" s="20">
        <f>SUM(M14,M17)</f>
        <v>1203</v>
      </c>
      <c r="N18" s="20" t="s">
        <v>63</v>
      </c>
    </row>
    <row r="19" spans="1:14" ht="15" thickTop="1" x14ac:dyDescent="0.2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59"/>
  <sheetViews>
    <sheetView rightToLeft="1" view="pageBreakPreview" topLeftCell="A34" zoomScale="85" zoomScaleSheetLayoutView="85" workbookViewId="0">
      <selection activeCell="A83" sqref="A83:A86"/>
    </sheetView>
  </sheetViews>
  <sheetFormatPr defaultRowHeight="14.25" x14ac:dyDescent="0.2"/>
  <cols>
    <col min="1" max="1" width="20.75" customWidth="1"/>
    <col min="2" max="10" width="9.875" customWidth="1"/>
    <col min="11" max="11" width="31.125" customWidth="1"/>
  </cols>
  <sheetData>
    <row r="1" spans="1:11" ht="43.5" customHeight="1" x14ac:dyDescent="0.2">
      <c r="A1" s="118" t="s">
        <v>752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.75" customHeight="1" x14ac:dyDescent="0.25">
      <c r="A2" s="114" t="s">
        <v>753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3">
      <c r="A3" s="4" t="s">
        <v>1802</v>
      </c>
      <c r="K3" s="30" t="s">
        <v>1653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623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4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4" customHeight="1" x14ac:dyDescent="0.2">
      <c r="A9" s="13" t="s">
        <v>15</v>
      </c>
      <c r="B9" s="14">
        <v>42</v>
      </c>
      <c r="C9" s="14">
        <v>71</v>
      </c>
      <c r="D9" s="14">
        <f>SUM(B9:C9)</f>
        <v>113</v>
      </c>
      <c r="E9" s="14">
        <v>0</v>
      </c>
      <c r="F9" s="14">
        <v>0</v>
      </c>
      <c r="G9" s="14">
        <v>0</v>
      </c>
      <c r="H9" s="14">
        <f>SUM(B9,E9)</f>
        <v>42</v>
      </c>
      <c r="I9" s="14">
        <f>SUM(C9,F9)</f>
        <v>71</v>
      </c>
      <c r="J9" s="14">
        <f>SUM(H9:I9)</f>
        <v>113</v>
      </c>
      <c r="K9" s="15" t="s">
        <v>16</v>
      </c>
    </row>
    <row r="10" spans="1:11" ht="24" customHeight="1" x14ac:dyDescent="0.2">
      <c r="A10" s="13" t="s">
        <v>30</v>
      </c>
      <c r="B10" s="14">
        <v>95</v>
      </c>
      <c r="C10" s="14">
        <v>42</v>
      </c>
      <c r="D10" s="14">
        <f t="shared" ref="D10:D14" si="0">SUM(B10:C10)</f>
        <v>137</v>
      </c>
      <c r="E10" s="14">
        <v>0</v>
      </c>
      <c r="F10" s="14">
        <v>0</v>
      </c>
      <c r="G10" s="14">
        <v>0</v>
      </c>
      <c r="H10" s="14">
        <f t="shared" ref="H10:I13" si="1">SUM(B10,E10)</f>
        <v>95</v>
      </c>
      <c r="I10" s="14">
        <f t="shared" si="1"/>
        <v>42</v>
      </c>
      <c r="J10" s="14">
        <f t="shared" ref="J10:J14" si="2">SUM(H10:I10)</f>
        <v>137</v>
      </c>
      <c r="K10" s="15" t="s">
        <v>31</v>
      </c>
    </row>
    <row r="11" spans="1:11" ht="24" customHeight="1" x14ac:dyDescent="0.2">
      <c r="A11" s="13" t="s">
        <v>36</v>
      </c>
      <c r="B11" s="14">
        <v>626</v>
      </c>
      <c r="C11" s="14">
        <v>62</v>
      </c>
      <c r="D11" s="14">
        <f t="shared" si="0"/>
        <v>688</v>
      </c>
      <c r="E11" s="14">
        <v>0</v>
      </c>
      <c r="F11" s="14">
        <v>0</v>
      </c>
      <c r="G11" s="14">
        <v>0</v>
      </c>
      <c r="H11" s="14">
        <f t="shared" si="1"/>
        <v>626</v>
      </c>
      <c r="I11" s="14">
        <f t="shared" si="1"/>
        <v>62</v>
      </c>
      <c r="J11" s="14">
        <f t="shared" si="2"/>
        <v>688</v>
      </c>
      <c r="K11" s="15" t="s">
        <v>738</v>
      </c>
    </row>
    <row r="12" spans="1:11" ht="24" customHeight="1" x14ac:dyDescent="0.2">
      <c r="A12" s="13" t="s">
        <v>298</v>
      </c>
      <c r="B12" s="14">
        <v>169</v>
      </c>
      <c r="C12" s="14">
        <v>48</v>
      </c>
      <c r="D12" s="14">
        <f t="shared" si="0"/>
        <v>217</v>
      </c>
      <c r="E12" s="14">
        <v>0</v>
      </c>
      <c r="F12" s="14">
        <v>0</v>
      </c>
      <c r="G12" s="14">
        <v>0</v>
      </c>
      <c r="H12" s="14">
        <f t="shared" si="1"/>
        <v>169</v>
      </c>
      <c r="I12" s="14">
        <f t="shared" si="1"/>
        <v>48</v>
      </c>
      <c r="J12" s="14">
        <f t="shared" si="2"/>
        <v>217</v>
      </c>
      <c r="K12" s="15" t="s">
        <v>49</v>
      </c>
    </row>
    <row r="13" spans="1:11" ht="24" customHeight="1" x14ac:dyDescent="0.2">
      <c r="A13" s="13" t="s">
        <v>54</v>
      </c>
      <c r="B13" s="14">
        <v>106</v>
      </c>
      <c r="C13" s="14">
        <v>174</v>
      </c>
      <c r="D13" s="14">
        <f t="shared" si="0"/>
        <v>280</v>
      </c>
      <c r="E13" s="14">
        <v>0</v>
      </c>
      <c r="F13" s="14">
        <v>0</v>
      </c>
      <c r="G13" s="14">
        <v>0</v>
      </c>
      <c r="H13" s="14">
        <f t="shared" si="1"/>
        <v>106</v>
      </c>
      <c r="I13" s="14">
        <f t="shared" si="1"/>
        <v>174</v>
      </c>
      <c r="J13" s="14">
        <f t="shared" si="2"/>
        <v>280</v>
      </c>
      <c r="K13" s="15" t="s">
        <v>55</v>
      </c>
    </row>
    <row r="14" spans="1:11" ht="24" customHeight="1" x14ac:dyDescent="0.2">
      <c r="A14" s="13" t="s">
        <v>56</v>
      </c>
      <c r="B14" s="14">
        <f>SUM(B9:B13)</f>
        <v>1038</v>
      </c>
      <c r="C14" s="14">
        <f>SUM(C9:C13)</f>
        <v>397</v>
      </c>
      <c r="D14" s="14">
        <f t="shared" si="0"/>
        <v>1435</v>
      </c>
      <c r="E14" s="14">
        <v>0</v>
      </c>
      <c r="F14" s="14">
        <v>0</v>
      </c>
      <c r="G14" s="14">
        <v>0</v>
      </c>
      <c r="H14" s="14">
        <f>SUM(H9:H13)</f>
        <v>1038</v>
      </c>
      <c r="I14" s="14">
        <f>SUM(I9:I13)</f>
        <v>397</v>
      </c>
      <c r="J14" s="14">
        <f t="shared" si="2"/>
        <v>1435</v>
      </c>
      <c r="K14" s="15" t="s">
        <v>379</v>
      </c>
    </row>
    <row r="15" spans="1:11" ht="24" customHeight="1" x14ac:dyDescent="0.2">
      <c r="A15" s="13" t="s">
        <v>58</v>
      </c>
      <c r="B15" s="14"/>
      <c r="C15" s="14"/>
      <c r="D15" s="14"/>
      <c r="E15" s="14"/>
      <c r="F15" s="14"/>
      <c r="G15" s="14"/>
      <c r="H15" s="14"/>
      <c r="I15" s="14"/>
      <c r="J15" s="14"/>
      <c r="K15" s="15" t="s">
        <v>739</v>
      </c>
    </row>
    <row r="16" spans="1:11" ht="24" customHeight="1" x14ac:dyDescent="0.2">
      <c r="A16" s="13" t="s">
        <v>140</v>
      </c>
      <c r="B16" s="14">
        <v>161</v>
      </c>
      <c r="C16" s="14">
        <v>41</v>
      </c>
      <c r="D16" s="14">
        <f>SUM(B16:C16)</f>
        <v>202</v>
      </c>
      <c r="E16" s="14">
        <v>0</v>
      </c>
      <c r="F16" s="14">
        <v>0</v>
      </c>
      <c r="G16" s="14">
        <v>0</v>
      </c>
      <c r="H16" s="14">
        <f>SUM(B16,E16)</f>
        <v>161</v>
      </c>
      <c r="I16" s="14">
        <f>SUM(C16,F16)</f>
        <v>41</v>
      </c>
      <c r="J16" s="14">
        <f>SUM(H16:I16)</f>
        <v>202</v>
      </c>
      <c r="K16" s="15" t="s">
        <v>37</v>
      </c>
    </row>
    <row r="17" spans="1:11" ht="24" customHeight="1" thickBot="1" x14ac:dyDescent="0.25">
      <c r="A17" s="13" t="s">
        <v>740</v>
      </c>
      <c r="B17" s="14">
        <f>SUM(B16)</f>
        <v>161</v>
      </c>
      <c r="C17" s="14">
        <f>SUM(C16)</f>
        <v>41</v>
      </c>
      <c r="D17" s="14">
        <f t="shared" ref="D17" si="3">SUM(B17:C17)</f>
        <v>202</v>
      </c>
      <c r="E17" s="14">
        <v>0</v>
      </c>
      <c r="F17" s="14">
        <v>0</v>
      </c>
      <c r="G17" s="14">
        <v>0</v>
      </c>
      <c r="H17" s="14">
        <f>SUM(B17,E17)</f>
        <v>161</v>
      </c>
      <c r="I17" s="14">
        <f>SUM(C17,F17)</f>
        <v>41</v>
      </c>
      <c r="J17" s="14">
        <f t="shared" ref="J17" si="4">SUM(H17:I17)</f>
        <v>202</v>
      </c>
      <c r="K17" s="15" t="s">
        <v>381</v>
      </c>
    </row>
    <row r="18" spans="1:11" ht="24" customHeight="1" thickBot="1" x14ac:dyDescent="0.25">
      <c r="A18" s="19" t="s">
        <v>151</v>
      </c>
      <c r="B18" s="20">
        <f>SUM(B17,B14)</f>
        <v>1199</v>
      </c>
      <c r="C18" s="20">
        <f t="shared" ref="C18:D18" si="5">SUM(C17,C14)</f>
        <v>438</v>
      </c>
      <c r="D18" s="20">
        <f t="shared" si="5"/>
        <v>1637</v>
      </c>
      <c r="E18" s="20">
        <v>0</v>
      </c>
      <c r="F18" s="20">
        <v>0</v>
      </c>
      <c r="G18" s="20">
        <v>0</v>
      </c>
      <c r="H18" s="20">
        <f>SUM(H17,H14)</f>
        <v>1199</v>
      </c>
      <c r="I18" s="20">
        <f t="shared" ref="I18" si="6">SUM(I17,I14)</f>
        <v>438</v>
      </c>
      <c r="J18" s="20">
        <f>SUM(H18:I18)</f>
        <v>1637</v>
      </c>
      <c r="K18" s="21" t="s">
        <v>63</v>
      </c>
    </row>
    <row r="19" spans="1:11" ht="15" thickTop="1" x14ac:dyDescent="0.2"/>
    <row r="24" spans="1:11" s="92" customFormat="1" x14ac:dyDescent="0.2"/>
    <row r="25" spans="1:11" s="92" customFormat="1" x14ac:dyDescent="0.2"/>
    <row r="26" spans="1:11" s="92" customFormat="1" x14ac:dyDescent="0.2"/>
    <row r="27" spans="1:11" s="92" customFormat="1" x14ac:dyDescent="0.2"/>
    <row r="28" spans="1:11" s="92" customFormat="1" x14ac:dyDescent="0.2"/>
    <row r="29" spans="1:11" s="92" customFormat="1" x14ac:dyDescent="0.2"/>
    <row r="30" spans="1:11" s="92" customFormat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7" spans="1:11" s="92" customFormat="1" x14ac:dyDescent="0.2"/>
    <row r="38" spans="1:11" s="92" customFormat="1" x14ac:dyDescent="0.2"/>
    <row r="41" spans="1:11" ht="33.75" customHeight="1" x14ac:dyDescent="0.2">
      <c r="A41" s="118" t="s">
        <v>755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33" customHeight="1" x14ac:dyDescent="0.25">
      <c r="A42" s="114" t="s">
        <v>756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6.5" thickBot="1" x14ac:dyDescent="0.3">
      <c r="A43" s="4" t="s">
        <v>1654</v>
      </c>
      <c r="K43" s="30" t="s">
        <v>1655</v>
      </c>
    </row>
    <row r="44" spans="1:11" ht="16.5" thickTop="1" x14ac:dyDescent="0.25">
      <c r="A44" s="111" t="s">
        <v>0</v>
      </c>
      <c r="B44" s="110" t="s">
        <v>1</v>
      </c>
      <c r="C44" s="110"/>
      <c r="D44" s="110"/>
      <c r="E44" s="110" t="s">
        <v>2</v>
      </c>
      <c r="F44" s="110"/>
      <c r="G44" s="110"/>
      <c r="H44" s="110" t="s">
        <v>3</v>
      </c>
      <c r="I44" s="110"/>
      <c r="J44" s="110"/>
      <c r="K44" s="111" t="s">
        <v>4</v>
      </c>
    </row>
    <row r="45" spans="1:11" ht="15.75" x14ac:dyDescent="0.25">
      <c r="A45" s="112"/>
      <c r="B45" s="109" t="s">
        <v>623</v>
      </c>
      <c r="C45" s="109"/>
      <c r="D45" s="109"/>
      <c r="E45" s="109" t="s">
        <v>6</v>
      </c>
      <c r="F45" s="109"/>
      <c r="G45" s="109"/>
      <c r="H45" s="109" t="s">
        <v>7</v>
      </c>
      <c r="I45" s="109"/>
      <c r="J45" s="109"/>
      <c r="K45" s="112"/>
    </row>
    <row r="46" spans="1:11" ht="15.75" x14ac:dyDescent="0.25">
      <c r="A46" s="112"/>
      <c r="B46" s="31" t="s">
        <v>8</v>
      </c>
      <c r="C46" s="31" t="s">
        <v>67</v>
      </c>
      <c r="D46" s="31" t="s">
        <v>10</v>
      </c>
      <c r="E46" s="31" t="s">
        <v>8</v>
      </c>
      <c r="F46" s="31" t="s">
        <v>67</v>
      </c>
      <c r="G46" s="31" t="s">
        <v>10</v>
      </c>
      <c r="H46" s="31" t="s">
        <v>8</v>
      </c>
      <c r="I46" s="31" t="s">
        <v>67</v>
      </c>
      <c r="J46" s="31" t="s">
        <v>10</v>
      </c>
      <c r="K46" s="112"/>
    </row>
    <row r="47" spans="1:11" ht="16.5" thickBot="1" x14ac:dyDescent="0.3">
      <c r="A47" s="113"/>
      <c r="B47" s="6" t="s">
        <v>11</v>
      </c>
      <c r="C47" s="6" t="s">
        <v>12</v>
      </c>
      <c r="D47" s="6" t="s">
        <v>7</v>
      </c>
      <c r="E47" s="6" t="s">
        <v>11</v>
      </c>
      <c r="F47" s="6" t="s">
        <v>12</v>
      </c>
      <c r="G47" s="6" t="s">
        <v>7</v>
      </c>
      <c r="H47" s="6" t="s">
        <v>11</v>
      </c>
      <c r="I47" s="6" t="s">
        <v>12</v>
      </c>
      <c r="J47" s="6" t="s">
        <v>7</v>
      </c>
      <c r="K47" s="113"/>
    </row>
    <row r="48" spans="1:11" ht="24" customHeight="1" x14ac:dyDescent="0.2">
      <c r="A48" s="13" t="s">
        <v>13</v>
      </c>
      <c r="B48" s="14"/>
      <c r="C48" s="14"/>
      <c r="D48" s="14"/>
      <c r="E48" s="14"/>
      <c r="F48" s="14"/>
      <c r="G48" s="14"/>
      <c r="H48" s="14"/>
      <c r="I48" s="14"/>
      <c r="J48" s="14"/>
      <c r="K48" s="15" t="s">
        <v>14</v>
      </c>
    </row>
    <row r="49" spans="1:11" ht="24" customHeight="1" x14ac:dyDescent="0.2">
      <c r="A49" s="13" t="s">
        <v>15</v>
      </c>
      <c r="B49" s="14">
        <v>39</v>
      </c>
      <c r="C49" s="14">
        <v>68</v>
      </c>
      <c r="D49" s="14">
        <f>SUM(B49:C49)</f>
        <v>107</v>
      </c>
      <c r="E49" s="14">
        <v>0</v>
      </c>
      <c r="F49" s="14">
        <v>0</v>
      </c>
      <c r="G49" s="14">
        <v>0</v>
      </c>
      <c r="H49" s="14">
        <f>SUM(B49,E49)</f>
        <v>39</v>
      </c>
      <c r="I49" s="14">
        <f>SUM(C49,F49)</f>
        <v>68</v>
      </c>
      <c r="J49" s="14">
        <f>SUM(H49:I49)</f>
        <v>107</v>
      </c>
      <c r="K49" s="15" t="s">
        <v>16</v>
      </c>
    </row>
    <row r="50" spans="1:11" ht="24" customHeight="1" x14ac:dyDescent="0.2">
      <c r="A50" s="13" t="s">
        <v>30</v>
      </c>
      <c r="B50" s="14">
        <v>77</v>
      </c>
      <c r="C50" s="14">
        <v>36</v>
      </c>
      <c r="D50" s="14">
        <f t="shared" ref="D50:D54" si="7">SUM(B50:C50)</f>
        <v>113</v>
      </c>
      <c r="E50" s="14">
        <v>0</v>
      </c>
      <c r="F50" s="14">
        <v>0</v>
      </c>
      <c r="G50" s="14">
        <v>0</v>
      </c>
      <c r="H50" s="14">
        <f t="shared" ref="H50:I53" si="8">SUM(B50,E50)</f>
        <v>77</v>
      </c>
      <c r="I50" s="14">
        <f t="shared" si="8"/>
        <v>36</v>
      </c>
      <c r="J50" s="14">
        <f t="shared" ref="J50:J54" si="9">SUM(H50:I50)</f>
        <v>113</v>
      </c>
      <c r="K50" s="15" t="s">
        <v>31</v>
      </c>
    </row>
    <row r="51" spans="1:11" ht="24" customHeight="1" x14ac:dyDescent="0.2">
      <c r="A51" s="13" t="s">
        <v>36</v>
      </c>
      <c r="B51" s="14">
        <v>426</v>
      </c>
      <c r="C51" s="14">
        <v>52</v>
      </c>
      <c r="D51" s="14">
        <f t="shared" si="7"/>
        <v>478</v>
      </c>
      <c r="E51" s="14">
        <v>0</v>
      </c>
      <c r="F51" s="14">
        <v>0</v>
      </c>
      <c r="G51" s="14">
        <v>0</v>
      </c>
      <c r="H51" s="14">
        <f t="shared" si="8"/>
        <v>426</v>
      </c>
      <c r="I51" s="14">
        <f t="shared" si="8"/>
        <v>52</v>
      </c>
      <c r="J51" s="14">
        <f t="shared" si="9"/>
        <v>478</v>
      </c>
      <c r="K51" s="15" t="s">
        <v>37</v>
      </c>
    </row>
    <row r="52" spans="1:11" ht="24" customHeight="1" x14ac:dyDescent="0.2">
      <c r="A52" s="13" t="s">
        <v>298</v>
      </c>
      <c r="B52" s="14">
        <v>130</v>
      </c>
      <c r="C52" s="14">
        <v>42</v>
      </c>
      <c r="D52" s="14">
        <f t="shared" si="7"/>
        <v>172</v>
      </c>
      <c r="E52" s="14">
        <v>0</v>
      </c>
      <c r="F52" s="14">
        <v>0</v>
      </c>
      <c r="G52" s="14">
        <v>0</v>
      </c>
      <c r="H52" s="14">
        <f t="shared" si="8"/>
        <v>130</v>
      </c>
      <c r="I52" s="14">
        <f t="shared" si="8"/>
        <v>42</v>
      </c>
      <c r="J52" s="14">
        <f t="shared" si="9"/>
        <v>172</v>
      </c>
      <c r="K52" s="15" t="s">
        <v>49</v>
      </c>
    </row>
    <row r="53" spans="1:11" ht="24" customHeight="1" x14ac:dyDescent="0.2">
      <c r="A53" s="13" t="s">
        <v>54</v>
      </c>
      <c r="B53" s="14">
        <v>87</v>
      </c>
      <c r="C53" s="14">
        <v>169</v>
      </c>
      <c r="D53" s="14">
        <f t="shared" si="7"/>
        <v>256</v>
      </c>
      <c r="E53" s="14">
        <v>0</v>
      </c>
      <c r="F53" s="14">
        <v>0</v>
      </c>
      <c r="G53" s="14">
        <v>0</v>
      </c>
      <c r="H53" s="14">
        <f t="shared" si="8"/>
        <v>87</v>
      </c>
      <c r="I53" s="14">
        <f t="shared" si="8"/>
        <v>169</v>
      </c>
      <c r="J53" s="14">
        <f t="shared" si="9"/>
        <v>256</v>
      </c>
      <c r="K53" s="15" t="s">
        <v>55</v>
      </c>
    </row>
    <row r="54" spans="1:11" ht="24" customHeight="1" x14ac:dyDescent="0.2">
      <c r="A54" s="13" t="s">
        <v>56</v>
      </c>
      <c r="B54" s="14">
        <f>SUM(B49:B53)</f>
        <v>759</v>
      </c>
      <c r="C54" s="14">
        <f>SUM(C49:C53)</f>
        <v>367</v>
      </c>
      <c r="D54" s="14">
        <f t="shared" si="7"/>
        <v>1126</v>
      </c>
      <c r="E54" s="14">
        <v>0</v>
      </c>
      <c r="F54" s="14">
        <v>0</v>
      </c>
      <c r="G54" s="14">
        <v>0</v>
      </c>
      <c r="H54" s="14">
        <f>SUM(H49:H53)</f>
        <v>759</v>
      </c>
      <c r="I54" s="14">
        <f>SUM(I49:I53)</f>
        <v>367</v>
      </c>
      <c r="J54" s="14">
        <f t="shared" si="9"/>
        <v>1126</v>
      </c>
      <c r="K54" s="15" t="s">
        <v>379</v>
      </c>
    </row>
    <row r="55" spans="1:11" ht="24" customHeight="1" x14ac:dyDescent="0.2">
      <c r="A55" s="13" t="s">
        <v>58</v>
      </c>
      <c r="B55" s="14"/>
      <c r="C55" s="14"/>
      <c r="D55" s="14"/>
      <c r="E55" s="14"/>
      <c r="F55" s="14"/>
      <c r="G55" s="14"/>
      <c r="H55" s="14"/>
      <c r="I55" s="14"/>
      <c r="J55" s="14"/>
      <c r="K55" s="15" t="s">
        <v>739</v>
      </c>
    </row>
    <row r="56" spans="1:11" ht="24" customHeight="1" x14ac:dyDescent="0.2">
      <c r="A56" s="13" t="s">
        <v>140</v>
      </c>
      <c r="B56" s="14">
        <v>117</v>
      </c>
      <c r="C56" s="14">
        <v>27</v>
      </c>
      <c r="D56" s="14">
        <f>SUM(B56:C56)</f>
        <v>144</v>
      </c>
      <c r="E56" s="14">
        <v>0</v>
      </c>
      <c r="F56" s="14">
        <v>0</v>
      </c>
      <c r="G56" s="14">
        <v>0</v>
      </c>
      <c r="H56" s="14">
        <f>SUM(B56,E56)</f>
        <v>117</v>
      </c>
      <c r="I56" s="14">
        <f>SUM(C56,F56)</f>
        <v>27</v>
      </c>
      <c r="J56" s="14">
        <f>SUM(H56:I56)</f>
        <v>144</v>
      </c>
      <c r="K56" s="15" t="s">
        <v>738</v>
      </c>
    </row>
    <row r="57" spans="1:11" ht="24" customHeight="1" thickBot="1" x14ac:dyDescent="0.25">
      <c r="A57" s="16" t="s">
        <v>740</v>
      </c>
      <c r="B57" s="17">
        <f>SUM(B56)</f>
        <v>117</v>
      </c>
      <c r="C57" s="17">
        <f>SUM(C56)</f>
        <v>27</v>
      </c>
      <c r="D57" s="17">
        <f t="shared" ref="D57" si="10">SUM(B57:C57)</f>
        <v>144</v>
      </c>
      <c r="E57" s="17">
        <v>0</v>
      </c>
      <c r="F57" s="17">
        <v>0</v>
      </c>
      <c r="G57" s="17">
        <v>0</v>
      </c>
      <c r="H57" s="17">
        <f>SUM(B57,E57)</f>
        <v>117</v>
      </c>
      <c r="I57" s="17">
        <f>SUM(C57,F57)</f>
        <v>27</v>
      </c>
      <c r="J57" s="17">
        <f t="shared" ref="J57" si="11">SUM(H57:I57)</f>
        <v>144</v>
      </c>
      <c r="K57" s="18" t="s">
        <v>381</v>
      </c>
    </row>
    <row r="58" spans="1:11" ht="24" customHeight="1" thickBot="1" x14ac:dyDescent="0.25">
      <c r="A58" s="19" t="s">
        <v>151</v>
      </c>
      <c r="B58" s="20">
        <f>SUM(B57,B54)</f>
        <v>876</v>
      </c>
      <c r="C58" s="20">
        <f t="shared" ref="C58:D58" si="12">SUM(C57,C54)</f>
        <v>394</v>
      </c>
      <c r="D58" s="20">
        <f t="shared" si="12"/>
        <v>1270</v>
      </c>
      <c r="E58" s="20">
        <v>0</v>
      </c>
      <c r="F58" s="20">
        <v>0</v>
      </c>
      <c r="G58" s="20">
        <v>0</v>
      </c>
      <c r="H58" s="20">
        <f>SUM(H57,H54)</f>
        <v>876</v>
      </c>
      <c r="I58" s="20">
        <f t="shared" ref="I58" si="13">SUM(I57,I54)</f>
        <v>394</v>
      </c>
      <c r="J58" s="20">
        <f>SUM(H58:I58)</f>
        <v>1270</v>
      </c>
      <c r="K58" s="21" t="s">
        <v>63</v>
      </c>
    </row>
    <row r="59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E45:G45"/>
    <mergeCell ref="H45:J45"/>
    <mergeCell ref="A41:K41"/>
    <mergeCell ref="A42:K42"/>
    <mergeCell ref="A44:A47"/>
    <mergeCell ref="B44:D44"/>
    <mergeCell ref="E44:G44"/>
    <mergeCell ref="H44:J44"/>
    <mergeCell ref="K44:K47"/>
    <mergeCell ref="B45:D4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196"/>
  <sheetViews>
    <sheetView rightToLeft="1" view="pageBreakPreview" topLeftCell="A70" zoomScale="80" zoomScaleSheetLayoutView="80" workbookViewId="0">
      <selection activeCell="A83" sqref="A83:A86"/>
    </sheetView>
  </sheetViews>
  <sheetFormatPr defaultRowHeight="14.25" x14ac:dyDescent="0.2"/>
  <cols>
    <col min="1" max="1" width="29.375" customWidth="1"/>
    <col min="2" max="2" width="7.875" customWidth="1"/>
    <col min="3" max="3" width="8.625" customWidth="1"/>
    <col min="4" max="4" width="8" customWidth="1"/>
    <col min="5" max="5" width="7.75" customWidth="1"/>
    <col min="6" max="6" width="8.625" customWidth="1"/>
    <col min="7" max="7" width="7.75" customWidth="1"/>
    <col min="8" max="8" width="8" customWidth="1"/>
    <col min="9" max="9" width="8.875" customWidth="1"/>
    <col min="10" max="10" width="7.875" customWidth="1"/>
    <col min="11" max="11" width="46.625" customWidth="1"/>
  </cols>
  <sheetData>
    <row r="1" spans="1:11" ht="28.5" customHeight="1" x14ac:dyDescent="0.2">
      <c r="A1" s="118" t="s">
        <v>758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8.25" customHeight="1" x14ac:dyDescent="0.25">
      <c r="A2" s="114" t="s">
        <v>1657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4" customHeight="1" thickBot="1" x14ac:dyDescent="0.3">
      <c r="A3" s="4" t="s">
        <v>1656</v>
      </c>
      <c r="K3" s="30" t="s">
        <v>1803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89" t="s">
        <v>8</v>
      </c>
      <c r="C6" s="89" t="s">
        <v>67</v>
      </c>
      <c r="D6" s="89" t="s">
        <v>10</v>
      </c>
      <c r="E6" s="89" t="s">
        <v>8</v>
      </c>
      <c r="F6" s="89" t="s">
        <v>67</v>
      </c>
      <c r="G6" s="89" t="s">
        <v>10</v>
      </c>
      <c r="H6" s="89" t="s">
        <v>8</v>
      </c>
      <c r="I6" s="89" t="s">
        <v>67</v>
      </c>
      <c r="J6" s="89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1.75" customHeight="1" x14ac:dyDescent="0.2">
      <c r="A8" s="49" t="s">
        <v>13</v>
      </c>
      <c r="B8" s="95"/>
      <c r="C8" s="95"/>
      <c r="D8" s="95"/>
      <c r="E8" s="95"/>
      <c r="F8" s="95"/>
      <c r="G8" s="95"/>
      <c r="H8" s="95"/>
      <c r="I8" s="95"/>
      <c r="J8" s="95"/>
      <c r="K8" s="51" t="s">
        <v>14</v>
      </c>
    </row>
    <row r="9" spans="1:11" ht="21" customHeight="1" x14ac:dyDescent="0.2">
      <c r="A9" s="13" t="s">
        <v>15</v>
      </c>
      <c r="B9" s="14">
        <v>47</v>
      </c>
      <c r="C9" s="14">
        <v>120</v>
      </c>
      <c r="D9" s="14">
        <v>167</v>
      </c>
      <c r="E9" s="14">
        <v>0</v>
      </c>
      <c r="F9" s="14">
        <v>0</v>
      </c>
      <c r="G9" s="14">
        <v>0</v>
      </c>
      <c r="H9" s="14">
        <f>SUM(B9,E9)</f>
        <v>47</v>
      </c>
      <c r="I9" s="14">
        <f t="shared" ref="I9:J24" si="0">SUM(C9,F9)</f>
        <v>120</v>
      </c>
      <c r="J9" s="14">
        <f t="shared" si="0"/>
        <v>167</v>
      </c>
      <c r="K9" s="15" t="s">
        <v>16</v>
      </c>
    </row>
    <row r="10" spans="1:11" ht="21" customHeight="1" x14ac:dyDescent="0.2">
      <c r="A10" s="13" t="s">
        <v>18</v>
      </c>
      <c r="B10" s="14">
        <v>48</v>
      </c>
      <c r="C10" s="14">
        <v>81</v>
      </c>
      <c r="D10" s="14">
        <v>129</v>
      </c>
      <c r="E10" s="14">
        <v>0</v>
      </c>
      <c r="F10" s="14">
        <v>0</v>
      </c>
      <c r="G10" s="14">
        <v>0</v>
      </c>
      <c r="H10" s="14">
        <f t="shared" ref="H10:J27" si="1">SUM(B10,E10)</f>
        <v>48</v>
      </c>
      <c r="I10" s="14">
        <f t="shared" si="0"/>
        <v>81</v>
      </c>
      <c r="J10" s="14">
        <f t="shared" si="0"/>
        <v>129</v>
      </c>
      <c r="K10" s="15" t="s">
        <v>19</v>
      </c>
    </row>
    <row r="11" spans="1:11" ht="21" customHeight="1" x14ac:dyDescent="0.2">
      <c r="A11" s="13" t="s">
        <v>490</v>
      </c>
      <c r="B11" s="14">
        <v>22</v>
      </c>
      <c r="C11" s="14">
        <v>121</v>
      </c>
      <c r="D11" s="14">
        <v>143</v>
      </c>
      <c r="E11" s="14">
        <v>0</v>
      </c>
      <c r="F11" s="14">
        <v>0</v>
      </c>
      <c r="G11" s="14">
        <v>0</v>
      </c>
      <c r="H11" s="14">
        <f t="shared" si="1"/>
        <v>22</v>
      </c>
      <c r="I11" s="14">
        <f t="shared" si="0"/>
        <v>121</v>
      </c>
      <c r="J11" s="14">
        <f t="shared" si="0"/>
        <v>143</v>
      </c>
      <c r="K11" s="15" t="s">
        <v>21</v>
      </c>
    </row>
    <row r="12" spans="1:11" ht="21" customHeight="1" x14ac:dyDescent="0.2">
      <c r="A12" s="13" t="s">
        <v>22</v>
      </c>
      <c r="B12" s="14">
        <v>21</v>
      </c>
      <c r="C12" s="14">
        <v>78</v>
      </c>
      <c r="D12" s="14">
        <v>99</v>
      </c>
      <c r="E12" s="14">
        <v>0</v>
      </c>
      <c r="F12" s="14">
        <v>0</v>
      </c>
      <c r="G12" s="14">
        <v>0</v>
      </c>
      <c r="H12" s="14">
        <f t="shared" si="1"/>
        <v>21</v>
      </c>
      <c r="I12" s="14">
        <f t="shared" si="0"/>
        <v>78</v>
      </c>
      <c r="J12" s="14">
        <f t="shared" si="0"/>
        <v>99</v>
      </c>
      <c r="K12" s="15" t="s">
        <v>23</v>
      </c>
    </row>
    <row r="13" spans="1:11" ht="21" customHeight="1" x14ac:dyDescent="0.2">
      <c r="A13" s="13" t="s">
        <v>24</v>
      </c>
      <c r="B13" s="14">
        <v>170</v>
      </c>
      <c r="C13" s="14">
        <v>257</v>
      </c>
      <c r="D13" s="14">
        <v>427</v>
      </c>
      <c r="E13" s="14">
        <v>0</v>
      </c>
      <c r="F13" s="14">
        <v>0</v>
      </c>
      <c r="G13" s="14">
        <v>0</v>
      </c>
      <c r="H13" s="14">
        <f t="shared" si="1"/>
        <v>170</v>
      </c>
      <c r="I13" s="14">
        <f t="shared" si="0"/>
        <v>257</v>
      </c>
      <c r="J13" s="14">
        <f t="shared" si="0"/>
        <v>427</v>
      </c>
      <c r="K13" s="15" t="s">
        <v>25</v>
      </c>
    </row>
    <row r="14" spans="1:11" ht="21" customHeight="1" x14ac:dyDescent="0.2">
      <c r="A14" s="13" t="s">
        <v>759</v>
      </c>
      <c r="B14" s="14">
        <v>64</v>
      </c>
      <c r="C14" s="14">
        <v>42</v>
      </c>
      <c r="D14" s="14">
        <v>106</v>
      </c>
      <c r="E14" s="14">
        <v>0</v>
      </c>
      <c r="F14" s="14">
        <v>0</v>
      </c>
      <c r="G14" s="14">
        <v>0</v>
      </c>
      <c r="H14" s="14">
        <f t="shared" si="1"/>
        <v>64</v>
      </c>
      <c r="I14" s="14">
        <f t="shared" si="0"/>
        <v>42</v>
      </c>
      <c r="J14" s="14">
        <f t="shared" si="0"/>
        <v>106</v>
      </c>
      <c r="K14" s="15" t="s">
        <v>760</v>
      </c>
    </row>
    <row r="15" spans="1:11" ht="21" customHeight="1" x14ac:dyDescent="0.2">
      <c r="A15" s="13" t="s">
        <v>432</v>
      </c>
      <c r="B15" s="14">
        <v>44</v>
      </c>
      <c r="C15" s="14">
        <v>78</v>
      </c>
      <c r="D15" s="14">
        <v>122</v>
      </c>
      <c r="E15" s="14">
        <v>0</v>
      </c>
      <c r="F15" s="14">
        <v>0</v>
      </c>
      <c r="G15" s="14">
        <v>0</v>
      </c>
      <c r="H15" s="14">
        <f t="shared" si="1"/>
        <v>44</v>
      </c>
      <c r="I15" s="14">
        <f t="shared" si="0"/>
        <v>78</v>
      </c>
      <c r="J15" s="14">
        <f t="shared" si="0"/>
        <v>122</v>
      </c>
      <c r="K15" s="15" t="s">
        <v>761</v>
      </c>
    </row>
    <row r="16" spans="1:11" ht="21" customHeight="1" x14ac:dyDescent="0.2">
      <c r="A16" s="13" t="s">
        <v>762</v>
      </c>
      <c r="B16" s="14">
        <v>41</v>
      </c>
      <c r="C16" s="14">
        <v>97</v>
      </c>
      <c r="D16" s="14">
        <v>138</v>
      </c>
      <c r="E16" s="14">
        <v>0</v>
      </c>
      <c r="F16" s="14">
        <v>0</v>
      </c>
      <c r="G16" s="14">
        <v>0</v>
      </c>
      <c r="H16" s="14">
        <f t="shared" si="1"/>
        <v>41</v>
      </c>
      <c r="I16" s="14">
        <f t="shared" si="0"/>
        <v>97</v>
      </c>
      <c r="J16" s="14">
        <f t="shared" si="0"/>
        <v>138</v>
      </c>
      <c r="K16" s="15" t="s">
        <v>763</v>
      </c>
    </row>
    <row r="17" spans="1:11" ht="21" customHeight="1" x14ac:dyDescent="0.2">
      <c r="A17" s="13" t="s">
        <v>32</v>
      </c>
      <c r="B17" s="14">
        <v>109</v>
      </c>
      <c r="C17" s="14">
        <v>188</v>
      </c>
      <c r="D17" s="14">
        <v>297</v>
      </c>
      <c r="E17" s="14">
        <v>0</v>
      </c>
      <c r="F17" s="14">
        <v>0</v>
      </c>
      <c r="G17" s="14">
        <v>0</v>
      </c>
      <c r="H17" s="14">
        <f t="shared" si="1"/>
        <v>109</v>
      </c>
      <c r="I17" s="14">
        <f t="shared" si="0"/>
        <v>188</v>
      </c>
      <c r="J17" s="14">
        <f t="shared" si="0"/>
        <v>297</v>
      </c>
      <c r="K17" s="15" t="s">
        <v>60</v>
      </c>
    </row>
    <row r="18" spans="1:11" ht="21" customHeight="1" x14ac:dyDescent="0.2">
      <c r="A18" s="13" t="s">
        <v>34</v>
      </c>
      <c r="B18" s="14">
        <v>0</v>
      </c>
      <c r="C18" s="14">
        <v>280</v>
      </c>
      <c r="D18" s="14">
        <v>280</v>
      </c>
      <c r="E18" s="14">
        <v>0</v>
      </c>
      <c r="F18" s="14">
        <v>0</v>
      </c>
      <c r="G18" s="14">
        <v>0</v>
      </c>
      <c r="H18" s="14">
        <f t="shared" si="1"/>
        <v>0</v>
      </c>
      <c r="I18" s="14">
        <f t="shared" si="0"/>
        <v>280</v>
      </c>
      <c r="J18" s="14">
        <f t="shared" si="0"/>
        <v>280</v>
      </c>
      <c r="K18" s="15" t="s">
        <v>65</v>
      </c>
    </row>
    <row r="19" spans="1:11" ht="21" customHeight="1" x14ac:dyDescent="0.2">
      <c r="A19" s="13" t="s">
        <v>36</v>
      </c>
      <c r="B19" s="14">
        <v>152</v>
      </c>
      <c r="C19" s="14">
        <v>133</v>
      </c>
      <c r="D19" s="14">
        <v>285</v>
      </c>
      <c r="E19" s="14">
        <v>0</v>
      </c>
      <c r="F19" s="14">
        <v>0</v>
      </c>
      <c r="G19" s="14">
        <v>0</v>
      </c>
      <c r="H19" s="14">
        <f t="shared" si="1"/>
        <v>152</v>
      </c>
      <c r="I19" s="14">
        <f t="shared" si="0"/>
        <v>133</v>
      </c>
      <c r="J19" s="14">
        <f t="shared" si="0"/>
        <v>285</v>
      </c>
      <c r="K19" s="15" t="s">
        <v>37</v>
      </c>
    </row>
    <row r="20" spans="1:11" ht="21" customHeight="1" x14ac:dyDescent="0.2">
      <c r="A20" s="13" t="s">
        <v>764</v>
      </c>
      <c r="B20" s="14">
        <v>206</v>
      </c>
      <c r="C20" s="14">
        <v>409</v>
      </c>
      <c r="D20" s="14">
        <v>615</v>
      </c>
      <c r="E20" s="14">
        <v>0</v>
      </c>
      <c r="F20" s="14">
        <v>0</v>
      </c>
      <c r="G20" s="14">
        <v>0</v>
      </c>
      <c r="H20" s="14">
        <f t="shared" si="1"/>
        <v>206</v>
      </c>
      <c r="I20" s="14">
        <f t="shared" si="0"/>
        <v>409</v>
      </c>
      <c r="J20" s="14">
        <f t="shared" si="0"/>
        <v>615</v>
      </c>
      <c r="K20" s="15" t="s">
        <v>138</v>
      </c>
    </row>
    <row r="21" spans="1:11" ht="21" customHeight="1" x14ac:dyDescent="0.2">
      <c r="A21" s="13" t="s">
        <v>137</v>
      </c>
      <c r="B21" s="14">
        <v>65</v>
      </c>
      <c r="C21" s="14">
        <v>97</v>
      </c>
      <c r="D21" s="14">
        <v>162</v>
      </c>
      <c r="E21" s="14">
        <v>0</v>
      </c>
      <c r="F21" s="14">
        <v>0</v>
      </c>
      <c r="G21" s="14">
        <v>0</v>
      </c>
      <c r="H21" s="14">
        <f t="shared" si="1"/>
        <v>65</v>
      </c>
      <c r="I21" s="14">
        <f t="shared" si="0"/>
        <v>97</v>
      </c>
      <c r="J21" s="14">
        <f t="shared" si="0"/>
        <v>162</v>
      </c>
      <c r="K21" s="15" t="s">
        <v>136</v>
      </c>
    </row>
    <row r="22" spans="1:11" ht="21" customHeight="1" x14ac:dyDescent="0.2">
      <c r="A22" s="13" t="s">
        <v>377</v>
      </c>
      <c r="B22" s="14">
        <v>207</v>
      </c>
      <c r="C22" s="14">
        <v>389</v>
      </c>
      <c r="D22" s="14">
        <v>596</v>
      </c>
      <c r="E22" s="14">
        <v>0</v>
      </c>
      <c r="F22" s="14">
        <v>0</v>
      </c>
      <c r="G22" s="14">
        <v>0</v>
      </c>
      <c r="H22" s="14">
        <f t="shared" si="1"/>
        <v>207</v>
      </c>
      <c r="I22" s="14">
        <f t="shared" si="0"/>
        <v>389</v>
      </c>
      <c r="J22" s="14">
        <f t="shared" si="0"/>
        <v>596</v>
      </c>
      <c r="K22" s="15" t="s">
        <v>378</v>
      </c>
    </row>
    <row r="23" spans="1:11" ht="21" customHeight="1" x14ac:dyDescent="0.2">
      <c r="A23" s="13" t="s">
        <v>108</v>
      </c>
      <c r="B23" s="14">
        <v>164</v>
      </c>
      <c r="C23" s="14">
        <v>25</v>
      </c>
      <c r="D23" s="14">
        <v>189</v>
      </c>
      <c r="E23" s="14">
        <v>0</v>
      </c>
      <c r="F23" s="14">
        <v>0</v>
      </c>
      <c r="G23" s="14">
        <v>0</v>
      </c>
      <c r="H23" s="14">
        <f t="shared" si="1"/>
        <v>164</v>
      </c>
      <c r="I23" s="14">
        <f t="shared" si="0"/>
        <v>25</v>
      </c>
      <c r="J23" s="14">
        <f t="shared" si="0"/>
        <v>189</v>
      </c>
      <c r="K23" s="15" t="s">
        <v>765</v>
      </c>
    </row>
    <row r="24" spans="1:11" ht="21" customHeight="1" x14ac:dyDescent="0.2">
      <c r="A24" s="13" t="s">
        <v>43</v>
      </c>
      <c r="B24" s="14">
        <v>81</v>
      </c>
      <c r="C24" s="14">
        <v>176</v>
      </c>
      <c r="D24" s="14">
        <v>257</v>
      </c>
      <c r="E24" s="14">
        <v>0</v>
      </c>
      <c r="F24" s="14">
        <v>0</v>
      </c>
      <c r="G24" s="14">
        <v>0</v>
      </c>
      <c r="H24" s="14">
        <f t="shared" si="1"/>
        <v>81</v>
      </c>
      <c r="I24" s="14">
        <f t="shared" si="0"/>
        <v>176</v>
      </c>
      <c r="J24" s="14">
        <f t="shared" si="0"/>
        <v>257</v>
      </c>
      <c r="K24" s="15" t="s">
        <v>152</v>
      </c>
    </row>
    <row r="25" spans="1:11" ht="21" customHeight="1" x14ac:dyDescent="0.2">
      <c r="A25" s="13" t="s">
        <v>48</v>
      </c>
      <c r="B25" s="14">
        <v>161</v>
      </c>
      <c r="C25" s="14">
        <v>131</v>
      </c>
      <c r="D25" s="14">
        <v>292</v>
      </c>
      <c r="E25" s="14">
        <v>0</v>
      </c>
      <c r="F25" s="14">
        <v>0</v>
      </c>
      <c r="G25" s="14">
        <v>0</v>
      </c>
      <c r="H25" s="14">
        <f t="shared" si="1"/>
        <v>161</v>
      </c>
      <c r="I25" s="14">
        <f t="shared" si="1"/>
        <v>131</v>
      </c>
      <c r="J25" s="14">
        <f t="shared" si="1"/>
        <v>292</v>
      </c>
      <c r="K25" s="15" t="s">
        <v>49</v>
      </c>
    </row>
    <row r="26" spans="1:11" ht="21" customHeight="1" x14ac:dyDescent="0.2">
      <c r="A26" s="13" t="s">
        <v>52</v>
      </c>
      <c r="B26" s="14">
        <v>209</v>
      </c>
      <c r="C26" s="14">
        <v>264</v>
      </c>
      <c r="D26" s="14">
        <v>473</v>
      </c>
      <c r="E26" s="14">
        <v>0</v>
      </c>
      <c r="F26" s="14">
        <v>0</v>
      </c>
      <c r="G26" s="14">
        <v>0</v>
      </c>
      <c r="H26" s="14">
        <f t="shared" si="1"/>
        <v>209</v>
      </c>
      <c r="I26" s="14">
        <f t="shared" si="1"/>
        <v>264</v>
      </c>
      <c r="J26" s="14">
        <f t="shared" si="1"/>
        <v>473</v>
      </c>
      <c r="K26" s="15" t="s">
        <v>53</v>
      </c>
    </row>
    <row r="27" spans="1:11" ht="21" customHeight="1" x14ac:dyDescent="0.2">
      <c r="A27" s="13" t="s">
        <v>766</v>
      </c>
      <c r="B27" s="14">
        <v>48</v>
      </c>
      <c r="C27" s="14">
        <v>106</v>
      </c>
      <c r="D27" s="14">
        <v>154</v>
      </c>
      <c r="E27" s="14">
        <v>0</v>
      </c>
      <c r="F27" s="14">
        <v>0</v>
      </c>
      <c r="G27" s="14">
        <v>0</v>
      </c>
      <c r="H27" s="14">
        <f t="shared" si="1"/>
        <v>48</v>
      </c>
      <c r="I27" s="14">
        <f t="shared" si="1"/>
        <v>106</v>
      </c>
      <c r="J27" s="14">
        <f t="shared" si="1"/>
        <v>154</v>
      </c>
      <c r="K27" s="15" t="s">
        <v>767</v>
      </c>
    </row>
    <row r="28" spans="1:11" ht="21" customHeight="1" thickBot="1" x14ac:dyDescent="0.25">
      <c r="A28" s="22" t="s">
        <v>56</v>
      </c>
      <c r="B28" s="23">
        <f>SUM(B9:B27)</f>
        <v>1859</v>
      </c>
      <c r="C28" s="23">
        <f t="shared" ref="C28:J28" si="2">SUM(C9:C27)</f>
        <v>3072</v>
      </c>
      <c r="D28" s="23">
        <f t="shared" si="2"/>
        <v>4931</v>
      </c>
      <c r="E28" s="23">
        <f t="shared" si="2"/>
        <v>0</v>
      </c>
      <c r="F28" s="23">
        <f t="shared" si="2"/>
        <v>0</v>
      </c>
      <c r="G28" s="23">
        <f t="shared" si="2"/>
        <v>0</v>
      </c>
      <c r="H28" s="23">
        <f t="shared" si="2"/>
        <v>1859</v>
      </c>
      <c r="I28" s="23">
        <f t="shared" si="2"/>
        <v>3072</v>
      </c>
      <c r="J28" s="23">
        <f t="shared" si="2"/>
        <v>4931</v>
      </c>
      <c r="K28" s="24" t="s">
        <v>57</v>
      </c>
    </row>
    <row r="29" spans="1:11" ht="15" thickTop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7" spans="1:11" ht="24" customHeight="1" thickBot="1" x14ac:dyDescent="0.3">
      <c r="A37" s="4" t="s">
        <v>1804</v>
      </c>
      <c r="K37" s="30" t="s">
        <v>1805</v>
      </c>
    </row>
    <row r="38" spans="1:11" ht="24" customHeight="1" thickTop="1" x14ac:dyDescent="0.25">
      <c r="A38" s="111" t="s">
        <v>0</v>
      </c>
      <c r="B38" s="110" t="s">
        <v>1</v>
      </c>
      <c r="C38" s="110"/>
      <c r="D38" s="110"/>
      <c r="E38" s="110" t="s">
        <v>2</v>
      </c>
      <c r="F38" s="110"/>
      <c r="G38" s="110"/>
      <c r="H38" s="110" t="s">
        <v>3</v>
      </c>
      <c r="I38" s="110"/>
      <c r="J38" s="110"/>
      <c r="K38" s="111" t="s">
        <v>4</v>
      </c>
    </row>
    <row r="39" spans="1:11" ht="24" customHeight="1" x14ac:dyDescent="0.25">
      <c r="A39" s="112"/>
      <c r="B39" s="109" t="s">
        <v>5</v>
      </c>
      <c r="C39" s="109"/>
      <c r="D39" s="109"/>
      <c r="E39" s="109" t="s">
        <v>6</v>
      </c>
      <c r="F39" s="109"/>
      <c r="G39" s="109"/>
      <c r="H39" s="109" t="s">
        <v>7</v>
      </c>
      <c r="I39" s="109"/>
      <c r="J39" s="109"/>
      <c r="K39" s="112"/>
    </row>
    <row r="40" spans="1:11" ht="24" customHeight="1" x14ac:dyDescent="0.25">
      <c r="A40" s="112"/>
      <c r="B40" s="31" t="s">
        <v>8</v>
      </c>
      <c r="C40" s="31" t="s">
        <v>67</v>
      </c>
      <c r="D40" s="31" t="s">
        <v>10</v>
      </c>
      <c r="E40" s="31" t="s">
        <v>8</v>
      </c>
      <c r="F40" s="31" t="s">
        <v>67</v>
      </c>
      <c r="G40" s="31" t="s">
        <v>10</v>
      </c>
      <c r="H40" s="31" t="s">
        <v>8</v>
      </c>
      <c r="I40" s="31" t="s">
        <v>67</v>
      </c>
      <c r="J40" s="31" t="s">
        <v>10</v>
      </c>
      <c r="K40" s="112"/>
    </row>
    <row r="41" spans="1:11" ht="24" customHeight="1" thickBot="1" x14ac:dyDescent="0.3">
      <c r="A41" s="113"/>
      <c r="B41" s="6" t="s">
        <v>11</v>
      </c>
      <c r="C41" s="6" t="s">
        <v>12</v>
      </c>
      <c r="D41" s="6" t="s">
        <v>7</v>
      </c>
      <c r="E41" s="6" t="s">
        <v>11</v>
      </c>
      <c r="F41" s="6" t="s">
        <v>12</v>
      </c>
      <c r="G41" s="6" t="s">
        <v>7</v>
      </c>
      <c r="H41" s="6" t="s">
        <v>11</v>
      </c>
      <c r="I41" s="6" t="s">
        <v>12</v>
      </c>
      <c r="J41" s="6" t="s">
        <v>7</v>
      </c>
      <c r="K41" s="113"/>
    </row>
    <row r="42" spans="1:11" ht="27.75" customHeight="1" x14ac:dyDescent="0.2">
      <c r="A42" s="13" t="s">
        <v>58</v>
      </c>
      <c r="B42" s="14"/>
      <c r="C42" s="14"/>
      <c r="D42" s="14"/>
      <c r="E42" s="14"/>
      <c r="F42" s="14"/>
      <c r="G42" s="14"/>
      <c r="H42" s="14"/>
      <c r="I42" s="14"/>
      <c r="J42" s="14"/>
      <c r="K42" s="15" t="s">
        <v>59</v>
      </c>
    </row>
    <row r="43" spans="1:11" ht="27.75" customHeight="1" x14ac:dyDescent="0.2">
      <c r="A43" s="13" t="s">
        <v>22</v>
      </c>
      <c r="B43" s="14">
        <v>64</v>
      </c>
      <c r="C43" s="14">
        <v>54</v>
      </c>
      <c r="D43" s="14">
        <v>118</v>
      </c>
      <c r="E43" s="14">
        <v>0</v>
      </c>
      <c r="F43" s="14">
        <v>0</v>
      </c>
      <c r="G43" s="14">
        <v>0</v>
      </c>
      <c r="H43" s="14">
        <f>SUM(B43,E43)</f>
        <v>64</v>
      </c>
      <c r="I43" s="14">
        <f t="shared" ref="I43:J53" si="3">SUM(C43,F43)</f>
        <v>54</v>
      </c>
      <c r="J43" s="14">
        <f t="shared" si="3"/>
        <v>118</v>
      </c>
      <c r="K43" s="15" t="s">
        <v>23</v>
      </c>
    </row>
    <row r="44" spans="1:11" ht="27.75" customHeight="1" x14ac:dyDescent="0.2">
      <c r="A44" s="13" t="s">
        <v>24</v>
      </c>
      <c r="B44" s="14">
        <v>37</v>
      </c>
      <c r="C44" s="14">
        <v>11</v>
      </c>
      <c r="D44" s="14">
        <v>48</v>
      </c>
      <c r="E44" s="14">
        <v>0</v>
      </c>
      <c r="F44" s="14">
        <v>0</v>
      </c>
      <c r="G44" s="14">
        <v>0</v>
      </c>
      <c r="H44" s="14">
        <f t="shared" ref="H44:H53" si="4">SUM(B44,E44)</f>
        <v>37</v>
      </c>
      <c r="I44" s="14">
        <f t="shared" si="3"/>
        <v>11</v>
      </c>
      <c r="J44" s="14">
        <f t="shared" si="3"/>
        <v>48</v>
      </c>
      <c r="K44" s="15" t="s">
        <v>25</v>
      </c>
    </row>
    <row r="45" spans="1:11" ht="27.75" customHeight="1" x14ac:dyDescent="0.2">
      <c r="A45" s="13" t="s">
        <v>759</v>
      </c>
      <c r="B45" s="14">
        <v>56</v>
      </c>
      <c r="C45" s="14">
        <v>13</v>
      </c>
      <c r="D45" s="14">
        <v>69</v>
      </c>
      <c r="E45" s="14">
        <v>0</v>
      </c>
      <c r="F45" s="14">
        <v>0</v>
      </c>
      <c r="G45" s="14">
        <v>0</v>
      </c>
      <c r="H45" s="14">
        <f t="shared" si="4"/>
        <v>56</v>
      </c>
      <c r="I45" s="14">
        <f t="shared" si="3"/>
        <v>13</v>
      </c>
      <c r="J45" s="14">
        <f t="shared" si="3"/>
        <v>69</v>
      </c>
      <c r="K45" s="15" t="s">
        <v>760</v>
      </c>
    </row>
    <row r="46" spans="1:11" ht="27.75" customHeight="1" x14ac:dyDescent="0.2">
      <c r="A46" s="13" t="s">
        <v>432</v>
      </c>
      <c r="B46" s="14">
        <v>23</v>
      </c>
      <c r="C46" s="14">
        <v>11</v>
      </c>
      <c r="D46" s="14">
        <v>34</v>
      </c>
      <c r="E46" s="14">
        <v>0</v>
      </c>
      <c r="F46" s="14">
        <v>0</v>
      </c>
      <c r="G46" s="14">
        <v>0</v>
      </c>
      <c r="H46" s="14">
        <f t="shared" si="4"/>
        <v>23</v>
      </c>
      <c r="I46" s="14">
        <f t="shared" si="3"/>
        <v>11</v>
      </c>
      <c r="J46" s="14">
        <f t="shared" si="3"/>
        <v>34</v>
      </c>
      <c r="K46" s="15" t="s">
        <v>761</v>
      </c>
    </row>
    <row r="47" spans="1:11" ht="27.75" customHeight="1" x14ac:dyDescent="0.2">
      <c r="A47" s="13" t="s">
        <v>762</v>
      </c>
      <c r="B47" s="14">
        <v>102</v>
      </c>
      <c r="C47" s="14">
        <v>21</v>
      </c>
      <c r="D47" s="14">
        <v>123</v>
      </c>
      <c r="E47" s="14">
        <v>0</v>
      </c>
      <c r="F47" s="14">
        <v>0</v>
      </c>
      <c r="G47" s="14">
        <v>0</v>
      </c>
      <c r="H47" s="14">
        <f t="shared" si="4"/>
        <v>102</v>
      </c>
      <c r="I47" s="14">
        <f t="shared" si="3"/>
        <v>21</v>
      </c>
      <c r="J47" s="14">
        <f t="shared" si="3"/>
        <v>123</v>
      </c>
      <c r="K47" s="15" t="s">
        <v>763</v>
      </c>
    </row>
    <row r="48" spans="1:11" ht="27.75" customHeight="1" x14ac:dyDescent="0.2">
      <c r="A48" s="13" t="s">
        <v>32</v>
      </c>
      <c r="B48" s="14">
        <v>84</v>
      </c>
      <c r="C48" s="14">
        <v>61</v>
      </c>
      <c r="D48" s="14">
        <v>145</v>
      </c>
      <c r="E48" s="14">
        <v>0</v>
      </c>
      <c r="F48" s="14">
        <v>0</v>
      </c>
      <c r="G48" s="14">
        <v>0</v>
      </c>
      <c r="H48" s="14">
        <f t="shared" si="4"/>
        <v>84</v>
      </c>
      <c r="I48" s="14">
        <f t="shared" si="3"/>
        <v>61</v>
      </c>
      <c r="J48" s="14">
        <f t="shared" si="3"/>
        <v>145</v>
      </c>
      <c r="K48" s="15" t="s">
        <v>60</v>
      </c>
    </row>
    <row r="49" spans="1:11" ht="27.75" customHeight="1" x14ac:dyDescent="0.2">
      <c r="A49" s="13" t="s">
        <v>36</v>
      </c>
      <c r="B49" s="14">
        <v>91</v>
      </c>
      <c r="C49" s="14">
        <v>64</v>
      </c>
      <c r="D49" s="14">
        <v>155</v>
      </c>
      <c r="E49" s="14">
        <v>0</v>
      </c>
      <c r="F49" s="14">
        <v>0</v>
      </c>
      <c r="G49" s="14">
        <v>0</v>
      </c>
      <c r="H49" s="14">
        <f t="shared" si="4"/>
        <v>91</v>
      </c>
      <c r="I49" s="14">
        <f t="shared" si="3"/>
        <v>64</v>
      </c>
      <c r="J49" s="14">
        <f t="shared" si="3"/>
        <v>155</v>
      </c>
      <c r="K49" s="15" t="s">
        <v>768</v>
      </c>
    </row>
    <row r="50" spans="1:11" ht="27.75" customHeight="1" x14ac:dyDescent="0.2">
      <c r="A50" s="13" t="s">
        <v>764</v>
      </c>
      <c r="B50" s="14">
        <v>106</v>
      </c>
      <c r="C50" s="14">
        <v>137</v>
      </c>
      <c r="D50" s="14">
        <v>243</v>
      </c>
      <c r="E50" s="14">
        <v>0</v>
      </c>
      <c r="F50" s="14">
        <v>0</v>
      </c>
      <c r="G50" s="14">
        <v>0</v>
      </c>
      <c r="H50" s="14">
        <f t="shared" si="4"/>
        <v>106</v>
      </c>
      <c r="I50" s="14">
        <f t="shared" si="3"/>
        <v>137</v>
      </c>
      <c r="J50" s="14">
        <f t="shared" si="3"/>
        <v>243</v>
      </c>
      <c r="K50" s="15" t="s">
        <v>138</v>
      </c>
    </row>
    <row r="51" spans="1:11" ht="27.75" customHeight="1" x14ac:dyDescent="0.2">
      <c r="A51" s="13" t="s">
        <v>604</v>
      </c>
      <c r="B51" s="14">
        <v>108</v>
      </c>
      <c r="C51" s="14">
        <v>119</v>
      </c>
      <c r="D51" s="14">
        <v>227</v>
      </c>
      <c r="E51" s="14">
        <v>0</v>
      </c>
      <c r="F51" s="14">
        <v>0</v>
      </c>
      <c r="G51" s="14">
        <v>0</v>
      </c>
      <c r="H51" s="14">
        <f t="shared" si="4"/>
        <v>108</v>
      </c>
      <c r="I51" s="14">
        <f t="shared" si="3"/>
        <v>119</v>
      </c>
      <c r="J51" s="14">
        <f t="shared" si="3"/>
        <v>227</v>
      </c>
      <c r="K51" s="15" t="s">
        <v>378</v>
      </c>
    </row>
    <row r="52" spans="1:11" ht="27.75" customHeight="1" x14ac:dyDescent="0.2">
      <c r="A52" s="13" t="s">
        <v>769</v>
      </c>
      <c r="B52" s="14">
        <v>59</v>
      </c>
      <c r="C52" s="14">
        <v>8</v>
      </c>
      <c r="D52" s="14">
        <v>67</v>
      </c>
      <c r="E52" s="14">
        <v>0</v>
      </c>
      <c r="F52" s="14">
        <v>0</v>
      </c>
      <c r="G52" s="14">
        <v>0</v>
      </c>
      <c r="H52" s="14">
        <f t="shared" si="4"/>
        <v>59</v>
      </c>
      <c r="I52" s="14">
        <f t="shared" si="3"/>
        <v>8</v>
      </c>
      <c r="J52" s="14">
        <f t="shared" si="3"/>
        <v>67</v>
      </c>
      <c r="K52" s="15" t="s">
        <v>765</v>
      </c>
    </row>
    <row r="53" spans="1:11" ht="27.75" customHeight="1" x14ac:dyDescent="0.2">
      <c r="A53" s="13" t="s">
        <v>298</v>
      </c>
      <c r="B53" s="14">
        <v>120</v>
      </c>
      <c r="C53" s="14">
        <v>19</v>
      </c>
      <c r="D53" s="14">
        <v>139</v>
      </c>
      <c r="E53" s="14">
        <v>0</v>
      </c>
      <c r="F53" s="14">
        <v>0</v>
      </c>
      <c r="G53" s="14">
        <v>0</v>
      </c>
      <c r="H53" s="14">
        <f t="shared" si="4"/>
        <v>120</v>
      </c>
      <c r="I53" s="14">
        <f t="shared" si="3"/>
        <v>19</v>
      </c>
      <c r="J53" s="14">
        <f t="shared" si="3"/>
        <v>139</v>
      </c>
      <c r="K53" s="15" t="s">
        <v>49</v>
      </c>
    </row>
    <row r="54" spans="1:11" ht="27.75" customHeight="1" thickBot="1" x14ac:dyDescent="0.25">
      <c r="A54" s="16" t="s">
        <v>770</v>
      </c>
      <c r="B54" s="17">
        <f>SUM(B43:B53)</f>
        <v>850</v>
      </c>
      <c r="C54" s="17">
        <f t="shared" ref="C54:J54" si="5">SUM(C43:C53)</f>
        <v>518</v>
      </c>
      <c r="D54" s="17">
        <f t="shared" si="5"/>
        <v>1368</v>
      </c>
      <c r="E54" s="17">
        <f t="shared" si="5"/>
        <v>0</v>
      </c>
      <c r="F54" s="17">
        <f t="shared" si="5"/>
        <v>0</v>
      </c>
      <c r="G54" s="17">
        <f t="shared" si="5"/>
        <v>0</v>
      </c>
      <c r="H54" s="17">
        <f t="shared" si="5"/>
        <v>850</v>
      </c>
      <c r="I54" s="17">
        <f t="shared" si="5"/>
        <v>518</v>
      </c>
      <c r="J54" s="17">
        <f t="shared" si="5"/>
        <v>1368</v>
      </c>
      <c r="K54" s="18" t="s">
        <v>105</v>
      </c>
    </row>
    <row r="55" spans="1:11" ht="27.75" customHeight="1" thickBot="1" x14ac:dyDescent="0.25">
      <c r="A55" s="19" t="s">
        <v>151</v>
      </c>
      <c r="B55" s="20">
        <f t="shared" ref="B55:J55" si="6">SUM(B54,B28)</f>
        <v>2709</v>
      </c>
      <c r="C55" s="20">
        <f t="shared" si="6"/>
        <v>3590</v>
      </c>
      <c r="D55" s="20">
        <f t="shared" si="6"/>
        <v>6299</v>
      </c>
      <c r="E55" s="20">
        <f t="shared" si="6"/>
        <v>0</v>
      </c>
      <c r="F55" s="20">
        <f t="shared" si="6"/>
        <v>0</v>
      </c>
      <c r="G55" s="20">
        <f t="shared" si="6"/>
        <v>0</v>
      </c>
      <c r="H55" s="20">
        <f t="shared" si="6"/>
        <v>2709</v>
      </c>
      <c r="I55" s="20">
        <f t="shared" si="6"/>
        <v>3590</v>
      </c>
      <c r="J55" s="20">
        <f t="shared" si="6"/>
        <v>6299</v>
      </c>
      <c r="K55" s="21" t="s">
        <v>771</v>
      </c>
    </row>
    <row r="56" spans="1:11" ht="15" thickTop="1" x14ac:dyDescent="0.2"/>
    <row r="58" spans="1:11" s="92" customFormat="1" x14ac:dyDescent="0.2"/>
    <row r="59" spans="1:11" s="92" customFormat="1" x14ac:dyDescent="0.2"/>
    <row r="60" spans="1:11" s="92" customFormat="1" x14ac:dyDescent="0.2"/>
    <row r="61" spans="1:11" s="92" customFormat="1" x14ac:dyDescent="0.2"/>
    <row r="62" spans="1:11" s="92" customFormat="1" x14ac:dyDescent="0.2"/>
    <row r="63" spans="1:11" s="92" customFormat="1" x14ac:dyDescent="0.2"/>
    <row r="64" spans="1:11" s="92" customFormat="1" x14ac:dyDescent="0.2"/>
    <row r="65" spans="1:11" s="92" customFormat="1" x14ac:dyDescent="0.2"/>
    <row r="66" spans="1:11" s="92" customFormat="1" x14ac:dyDescent="0.2"/>
    <row r="67" spans="1:11" s="92" customFormat="1" x14ac:dyDescent="0.2"/>
    <row r="68" spans="1:11" s="92" customFormat="1" x14ac:dyDescent="0.2"/>
    <row r="69" spans="1:11" s="92" customFormat="1" x14ac:dyDescent="0.2"/>
    <row r="75" spans="1:11" ht="22.5" customHeight="1" x14ac:dyDescent="0.2">
      <c r="A75" s="118" t="s">
        <v>772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</row>
    <row r="76" spans="1:11" ht="43.5" customHeight="1" x14ac:dyDescent="0.25">
      <c r="A76" s="114" t="s">
        <v>1670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22.5" customHeight="1" thickBot="1" x14ac:dyDescent="0.3">
      <c r="A77" s="4" t="s">
        <v>1806</v>
      </c>
      <c r="K77" s="30" t="s">
        <v>1807</v>
      </c>
    </row>
    <row r="78" spans="1:11" ht="19.5" customHeight="1" thickTop="1" x14ac:dyDescent="0.25">
      <c r="A78" s="111" t="s">
        <v>0</v>
      </c>
      <c r="B78" s="110" t="s">
        <v>1</v>
      </c>
      <c r="C78" s="110"/>
      <c r="D78" s="110"/>
      <c r="E78" s="110" t="s">
        <v>2</v>
      </c>
      <c r="F78" s="110"/>
      <c r="G78" s="110"/>
      <c r="H78" s="110" t="s">
        <v>3</v>
      </c>
      <c r="I78" s="110"/>
      <c r="J78" s="110"/>
      <c r="K78" s="111" t="s">
        <v>4</v>
      </c>
    </row>
    <row r="79" spans="1:11" ht="19.5" customHeight="1" x14ac:dyDescent="0.25">
      <c r="A79" s="112"/>
      <c r="B79" s="109" t="s">
        <v>5</v>
      </c>
      <c r="C79" s="109"/>
      <c r="D79" s="109"/>
      <c r="E79" s="109" t="s">
        <v>6</v>
      </c>
      <c r="F79" s="109"/>
      <c r="G79" s="109"/>
      <c r="H79" s="109" t="s">
        <v>7</v>
      </c>
      <c r="I79" s="109"/>
      <c r="J79" s="109"/>
      <c r="K79" s="112"/>
    </row>
    <row r="80" spans="1:11" ht="19.5" customHeight="1" x14ac:dyDescent="0.25">
      <c r="A80" s="112"/>
      <c r="B80" s="31" t="s">
        <v>8</v>
      </c>
      <c r="C80" s="31" t="s">
        <v>67</v>
      </c>
      <c r="D80" s="31" t="s">
        <v>10</v>
      </c>
      <c r="E80" s="31" t="s">
        <v>8</v>
      </c>
      <c r="F80" s="31" t="s">
        <v>67</v>
      </c>
      <c r="G80" s="31" t="s">
        <v>10</v>
      </c>
      <c r="H80" s="31" t="s">
        <v>8</v>
      </c>
      <c r="I80" s="31" t="s">
        <v>67</v>
      </c>
      <c r="J80" s="31" t="s">
        <v>10</v>
      </c>
      <c r="K80" s="112"/>
    </row>
    <row r="81" spans="1:11" ht="19.5" customHeight="1" thickBot="1" x14ac:dyDescent="0.3">
      <c r="A81" s="113"/>
      <c r="B81" s="6" t="s">
        <v>11</v>
      </c>
      <c r="C81" s="6" t="s">
        <v>12</v>
      </c>
      <c r="D81" s="6" t="s">
        <v>7</v>
      </c>
      <c r="E81" s="6" t="s">
        <v>11</v>
      </c>
      <c r="F81" s="6" t="s">
        <v>12</v>
      </c>
      <c r="G81" s="6" t="s">
        <v>7</v>
      </c>
      <c r="H81" s="6" t="s">
        <v>11</v>
      </c>
      <c r="I81" s="6" t="s">
        <v>12</v>
      </c>
      <c r="J81" s="6" t="s">
        <v>7</v>
      </c>
      <c r="K81" s="113"/>
    </row>
    <row r="82" spans="1:11" ht="19.5" customHeight="1" x14ac:dyDescent="0.2">
      <c r="A82" s="13" t="s">
        <v>13</v>
      </c>
      <c r="B82" s="14"/>
      <c r="C82" s="14"/>
      <c r="D82" s="14"/>
      <c r="E82" s="14"/>
      <c r="F82" s="14"/>
      <c r="G82" s="14"/>
      <c r="H82" s="14"/>
      <c r="I82" s="14"/>
      <c r="J82" s="14"/>
      <c r="K82" s="15" t="s">
        <v>14</v>
      </c>
    </row>
    <row r="83" spans="1:11" ht="19.5" customHeight="1" x14ac:dyDescent="0.2">
      <c r="A83" s="13" t="s">
        <v>15</v>
      </c>
      <c r="B83" s="14">
        <v>353</v>
      </c>
      <c r="C83" s="14">
        <v>719</v>
      </c>
      <c r="D83" s="14">
        <v>1072</v>
      </c>
      <c r="E83" s="14">
        <v>0</v>
      </c>
      <c r="F83" s="14">
        <v>0</v>
      </c>
      <c r="G83" s="14">
        <v>0</v>
      </c>
      <c r="H83" s="14">
        <f>SUM(B83,E83)</f>
        <v>353</v>
      </c>
      <c r="I83" s="14">
        <f t="shared" ref="I83:J98" si="7">SUM(C83,F83)</f>
        <v>719</v>
      </c>
      <c r="J83" s="14">
        <f t="shared" si="7"/>
        <v>1072</v>
      </c>
      <c r="K83" s="15" t="s">
        <v>16</v>
      </c>
    </row>
    <row r="84" spans="1:11" ht="19.5" customHeight="1" x14ac:dyDescent="0.2">
      <c r="A84" s="13" t="s">
        <v>18</v>
      </c>
      <c r="B84" s="14">
        <v>267</v>
      </c>
      <c r="C84" s="14">
        <v>408</v>
      </c>
      <c r="D84" s="14">
        <v>675</v>
      </c>
      <c r="E84" s="14">
        <v>0</v>
      </c>
      <c r="F84" s="14">
        <v>0</v>
      </c>
      <c r="G84" s="14">
        <v>0</v>
      </c>
      <c r="H84" s="14">
        <f t="shared" ref="H84:J100" si="8">SUM(B84,E84)</f>
        <v>267</v>
      </c>
      <c r="I84" s="14">
        <f t="shared" si="7"/>
        <v>408</v>
      </c>
      <c r="J84" s="14">
        <f t="shared" si="7"/>
        <v>675</v>
      </c>
      <c r="K84" s="15" t="s">
        <v>19</v>
      </c>
    </row>
    <row r="85" spans="1:11" ht="19.5" customHeight="1" x14ac:dyDescent="0.2">
      <c r="A85" s="13" t="s">
        <v>490</v>
      </c>
      <c r="B85" s="14">
        <v>211</v>
      </c>
      <c r="C85" s="14">
        <v>564</v>
      </c>
      <c r="D85" s="14">
        <v>775</v>
      </c>
      <c r="E85" s="14">
        <v>0</v>
      </c>
      <c r="F85" s="14">
        <v>0</v>
      </c>
      <c r="G85" s="14">
        <v>0</v>
      </c>
      <c r="H85" s="14">
        <f t="shared" si="8"/>
        <v>211</v>
      </c>
      <c r="I85" s="14">
        <f t="shared" si="7"/>
        <v>564</v>
      </c>
      <c r="J85" s="14">
        <f t="shared" si="7"/>
        <v>775</v>
      </c>
      <c r="K85" s="15" t="s">
        <v>21</v>
      </c>
    </row>
    <row r="86" spans="1:11" ht="19.5" customHeight="1" x14ac:dyDescent="0.2">
      <c r="A86" s="13" t="s">
        <v>22</v>
      </c>
      <c r="B86" s="14">
        <v>88</v>
      </c>
      <c r="C86" s="14">
        <v>340</v>
      </c>
      <c r="D86" s="14">
        <v>428</v>
      </c>
      <c r="E86" s="14">
        <v>0</v>
      </c>
      <c r="F86" s="14">
        <v>0</v>
      </c>
      <c r="G86" s="14">
        <v>0</v>
      </c>
      <c r="H86" s="14">
        <f t="shared" si="8"/>
        <v>88</v>
      </c>
      <c r="I86" s="14">
        <f t="shared" si="7"/>
        <v>340</v>
      </c>
      <c r="J86" s="14">
        <f t="shared" si="7"/>
        <v>428</v>
      </c>
      <c r="K86" s="15" t="s">
        <v>23</v>
      </c>
    </row>
    <row r="87" spans="1:11" ht="19.5" customHeight="1" x14ac:dyDescent="0.2">
      <c r="A87" s="13" t="s">
        <v>24</v>
      </c>
      <c r="B87" s="14">
        <v>565</v>
      </c>
      <c r="C87" s="14">
        <v>929</v>
      </c>
      <c r="D87" s="14">
        <v>1494</v>
      </c>
      <c r="E87" s="14">
        <v>0</v>
      </c>
      <c r="F87" s="14">
        <v>0</v>
      </c>
      <c r="G87" s="14">
        <v>0</v>
      </c>
      <c r="H87" s="14">
        <f t="shared" si="8"/>
        <v>565</v>
      </c>
      <c r="I87" s="14">
        <f t="shared" si="7"/>
        <v>929</v>
      </c>
      <c r="J87" s="14">
        <f t="shared" si="7"/>
        <v>1494</v>
      </c>
      <c r="K87" s="15" t="s">
        <v>25</v>
      </c>
    </row>
    <row r="88" spans="1:11" ht="19.5" customHeight="1" x14ac:dyDescent="0.2">
      <c r="A88" s="13" t="s">
        <v>759</v>
      </c>
      <c r="B88" s="14">
        <v>127</v>
      </c>
      <c r="C88" s="14">
        <v>97</v>
      </c>
      <c r="D88" s="14">
        <v>224</v>
      </c>
      <c r="E88" s="14">
        <v>0</v>
      </c>
      <c r="F88" s="14">
        <v>0</v>
      </c>
      <c r="G88" s="14">
        <v>0</v>
      </c>
      <c r="H88" s="14">
        <f t="shared" si="8"/>
        <v>127</v>
      </c>
      <c r="I88" s="14">
        <f t="shared" si="7"/>
        <v>97</v>
      </c>
      <c r="J88" s="14">
        <f t="shared" si="7"/>
        <v>224</v>
      </c>
      <c r="K88" s="15" t="s">
        <v>760</v>
      </c>
    </row>
    <row r="89" spans="1:11" ht="19.5" customHeight="1" x14ac:dyDescent="0.2">
      <c r="A89" s="13" t="s">
        <v>432</v>
      </c>
      <c r="B89" s="14">
        <v>158</v>
      </c>
      <c r="C89" s="14">
        <v>309</v>
      </c>
      <c r="D89" s="14">
        <v>467</v>
      </c>
      <c r="E89" s="14">
        <v>0</v>
      </c>
      <c r="F89" s="14">
        <v>0</v>
      </c>
      <c r="G89" s="14">
        <v>0</v>
      </c>
      <c r="H89" s="14">
        <f t="shared" si="8"/>
        <v>158</v>
      </c>
      <c r="I89" s="14">
        <f t="shared" si="7"/>
        <v>309</v>
      </c>
      <c r="J89" s="14">
        <f t="shared" si="7"/>
        <v>467</v>
      </c>
      <c r="K89" s="15" t="s">
        <v>761</v>
      </c>
    </row>
    <row r="90" spans="1:11" ht="19.5" customHeight="1" x14ac:dyDescent="0.2">
      <c r="A90" s="13" t="s">
        <v>762</v>
      </c>
      <c r="B90" s="14">
        <v>157</v>
      </c>
      <c r="C90" s="14">
        <v>321</v>
      </c>
      <c r="D90" s="14">
        <v>478</v>
      </c>
      <c r="E90" s="14">
        <v>0</v>
      </c>
      <c r="F90" s="14">
        <v>0</v>
      </c>
      <c r="G90" s="14">
        <v>0</v>
      </c>
      <c r="H90" s="14">
        <f t="shared" si="8"/>
        <v>157</v>
      </c>
      <c r="I90" s="14">
        <f t="shared" si="7"/>
        <v>321</v>
      </c>
      <c r="J90" s="14">
        <f t="shared" si="7"/>
        <v>478</v>
      </c>
      <c r="K90" s="15" t="s">
        <v>763</v>
      </c>
    </row>
    <row r="91" spans="1:11" ht="19.5" customHeight="1" x14ac:dyDescent="0.2">
      <c r="A91" s="13" t="s">
        <v>32</v>
      </c>
      <c r="B91" s="14">
        <v>452</v>
      </c>
      <c r="C91" s="14">
        <v>678</v>
      </c>
      <c r="D91" s="14">
        <v>1130</v>
      </c>
      <c r="E91" s="14">
        <v>0</v>
      </c>
      <c r="F91" s="14">
        <v>0</v>
      </c>
      <c r="G91" s="14">
        <v>0</v>
      </c>
      <c r="H91" s="14">
        <f t="shared" si="8"/>
        <v>452</v>
      </c>
      <c r="I91" s="14">
        <f t="shared" si="7"/>
        <v>678</v>
      </c>
      <c r="J91" s="14">
        <f t="shared" si="7"/>
        <v>1130</v>
      </c>
      <c r="K91" s="15" t="s">
        <v>60</v>
      </c>
    </row>
    <row r="92" spans="1:11" ht="19.5" customHeight="1" x14ac:dyDescent="0.2">
      <c r="A92" s="13" t="s">
        <v>34</v>
      </c>
      <c r="B92" s="14">
        <v>0</v>
      </c>
      <c r="C92" s="14">
        <v>923</v>
      </c>
      <c r="D92" s="14">
        <v>923</v>
      </c>
      <c r="E92" s="14">
        <v>0</v>
      </c>
      <c r="F92" s="14">
        <v>0</v>
      </c>
      <c r="G92" s="14">
        <v>0</v>
      </c>
      <c r="H92" s="14">
        <f t="shared" si="8"/>
        <v>0</v>
      </c>
      <c r="I92" s="14">
        <f t="shared" si="7"/>
        <v>923</v>
      </c>
      <c r="J92" s="14">
        <f t="shared" si="7"/>
        <v>923</v>
      </c>
      <c r="K92" s="15" t="s">
        <v>65</v>
      </c>
    </row>
    <row r="93" spans="1:11" ht="19.5" customHeight="1" x14ac:dyDescent="0.2">
      <c r="A93" s="13" t="s">
        <v>36</v>
      </c>
      <c r="B93" s="14">
        <v>521</v>
      </c>
      <c r="C93" s="14">
        <v>364</v>
      </c>
      <c r="D93" s="14">
        <v>885</v>
      </c>
      <c r="E93" s="14">
        <v>0</v>
      </c>
      <c r="F93" s="14">
        <v>0</v>
      </c>
      <c r="G93" s="14">
        <v>0</v>
      </c>
      <c r="H93" s="14">
        <f t="shared" si="8"/>
        <v>521</v>
      </c>
      <c r="I93" s="14">
        <f t="shared" si="7"/>
        <v>364</v>
      </c>
      <c r="J93" s="14">
        <f t="shared" si="7"/>
        <v>885</v>
      </c>
      <c r="K93" s="15" t="s">
        <v>768</v>
      </c>
    </row>
    <row r="94" spans="1:11" ht="19.5" customHeight="1" x14ac:dyDescent="0.2">
      <c r="A94" s="13" t="s">
        <v>764</v>
      </c>
      <c r="B94" s="14">
        <v>1187</v>
      </c>
      <c r="C94" s="14">
        <v>1875</v>
      </c>
      <c r="D94" s="14">
        <v>3062</v>
      </c>
      <c r="E94" s="14">
        <v>0</v>
      </c>
      <c r="F94" s="14">
        <v>0</v>
      </c>
      <c r="G94" s="14">
        <v>0</v>
      </c>
      <c r="H94" s="14">
        <f t="shared" si="8"/>
        <v>1187</v>
      </c>
      <c r="I94" s="14">
        <f t="shared" si="7"/>
        <v>1875</v>
      </c>
      <c r="J94" s="14">
        <f t="shared" si="7"/>
        <v>3062</v>
      </c>
      <c r="K94" s="15" t="s">
        <v>138</v>
      </c>
    </row>
    <row r="95" spans="1:11" ht="19.5" customHeight="1" x14ac:dyDescent="0.2">
      <c r="A95" s="13" t="s">
        <v>137</v>
      </c>
      <c r="B95" s="14">
        <v>349</v>
      </c>
      <c r="C95" s="14">
        <v>430</v>
      </c>
      <c r="D95" s="14">
        <v>779</v>
      </c>
      <c r="E95" s="14">
        <v>0</v>
      </c>
      <c r="F95" s="14">
        <v>0</v>
      </c>
      <c r="G95" s="14">
        <v>0</v>
      </c>
      <c r="H95" s="14">
        <f t="shared" si="8"/>
        <v>349</v>
      </c>
      <c r="I95" s="14">
        <f t="shared" si="7"/>
        <v>430</v>
      </c>
      <c r="J95" s="14">
        <f t="shared" si="7"/>
        <v>779</v>
      </c>
      <c r="K95" s="15" t="s">
        <v>136</v>
      </c>
    </row>
    <row r="96" spans="1:11" ht="19.5" customHeight="1" x14ac:dyDescent="0.2">
      <c r="A96" s="13" t="s">
        <v>377</v>
      </c>
      <c r="B96" s="14">
        <v>1430</v>
      </c>
      <c r="C96" s="14">
        <v>1861</v>
      </c>
      <c r="D96" s="14">
        <v>3291</v>
      </c>
      <c r="E96" s="14">
        <v>0</v>
      </c>
      <c r="F96" s="14">
        <v>0</v>
      </c>
      <c r="G96" s="14">
        <v>0</v>
      </c>
      <c r="H96" s="14">
        <f t="shared" si="8"/>
        <v>1430</v>
      </c>
      <c r="I96" s="14">
        <f t="shared" si="7"/>
        <v>1861</v>
      </c>
      <c r="J96" s="14">
        <f t="shared" si="7"/>
        <v>3291</v>
      </c>
      <c r="K96" s="15" t="s">
        <v>378</v>
      </c>
    </row>
    <row r="97" spans="1:11" ht="19.5" customHeight="1" x14ac:dyDescent="0.2">
      <c r="A97" s="13" t="s">
        <v>769</v>
      </c>
      <c r="B97" s="14">
        <v>530</v>
      </c>
      <c r="C97" s="14">
        <v>70</v>
      </c>
      <c r="D97" s="14">
        <v>600</v>
      </c>
      <c r="E97" s="14">
        <v>0</v>
      </c>
      <c r="F97" s="14">
        <v>0</v>
      </c>
      <c r="G97" s="14">
        <v>0</v>
      </c>
      <c r="H97" s="14">
        <f t="shared" si="8"/>
        <v>530</v>
      </c>
      <c r="I97" s="14">
        <f t="shared" si="7"/>
        <v>70</v>
      </c>
      <c r="J97" s="14">
        <f t="shared" si="7"/>
        <v>600</v>
      </c>
      <c r="K97" s="15" t="s">
        <v>765</v>
      </c>
    </row>
    <row r="98" spans="1:11" ht="19.5" customHeight="1" x14ac:dyDescent="0.2">
      <c r="A98" s="13" t="s">
        <v>43</v>
      </c>
      <c r="B98" s="14">
        <v>409</v>
      </c>
      <c r="C98" s="14">
        <v>722</v>
      </c>
      <c r="D98" s="14">
        <v>1131</v>
      </c>
      <c r="E98" s="14">
        <v>0</v>
      </c>
      <c r="F98" s="14">
        <v>0</v>
      </c>
      <c r="G98" s="14">
        <v>0</v>
      </c>
      <c r="H98" s="14">
        <f t="shared" si="8"/>
        <v>409</v>
      </c>
      <c r="I98" s="14">
        <f t="shared" si="7"/>
        <v>722</v>
      </c>
      <c r="J98" s="14">
        <f t="shared" si="7"/>
        <v>1131</v>
      </c>
      <c r="K98" s="15" t="s">
        <v>152</v>
      </c>
    </row>
    <row r="99" spans="1:11" ht="19.5" customHeight="1" x14ac:dyDescent="0.2">
      <c r="A99" s="13" t="s">
        <v>48</v>
      </c>
      <c r="B99" s="14">
        <v>571</v>
      </c>
      <c r="C99" s="14">
        <v>492</v>
      </c>
      <c r="D99" s="14">
        <v>1063</v>
      </c>
      <c r="E99" s="14">
        <v>0</v>
      </c>
      <c r="F99" s="14">
        <v>0</v>
      </c>
      <c r="G99" s="14">
        <v>0</v>
      </c>
      <c r="H99" s="14">
        <f t="shared" si="8"/>
        <v>571</v>
      </c>
      <c r="I99" s="14">
        <f t="shared" si="8"/>
        <v>492</v>
      </c>
      <c r="J99" s="14">
        <f t="shared" si="8"/>
        <v>1063</v>
      </c>
      <c r="K99" s="15" t="s">
        <v>49</v>
      </c>
    </row>
    <row r="100" spans="1:11" ht="19.5" customHeight="1" x14ac:dyDescent="0.2">
      <c r="A100" s="13" t="s">
        <v>52</v>
      </c>
      <c r="B100" s="14">
        <v>590</v>
      </c>
      <c r="C100" s="14">
        <v>779</v>
      </c>
      <c r="D100" s="14">
        <v>1369</v>
      </c>
      <c r="E100" s="14">
        <v>0</v>
      </c>
      <c r="F100" s="14">
        <v>0</v>
      </c>
      <c r="G100" s="14">
        <v>0</v>
      </c>
      <c r="H100" s="14">
        <f t="shared" si="8"/>
        <v>590</v>
      </c>
      <c r="I100" s="14">
        <f t="shared" si="8"/>
        <v>779</v>
      </c>
      <c r="J100" s="14">
        <f t="shared" si="8"/>
        <v>1369</v>
      </c>
      <c r="K100" s="15" t="s">
        <v>53</v>
      </c>
    </row>
    <row r="101" spans="1:11" ht="19.5" customHeight="1" x14ac:dyDescent="0.2">
      <c r="A101" s="13" t="s">
        <v>766</v>
      </c>
      <c r="B101" s="14">
        <v>241</v>
      </c>
      <c r="C101" s="14">
        <v>453</v>
      </c>
      <c r="D101" s="14">
        <v>694</v>
      </c>
      <c r="E101" s="14">
        <v>0</v>
      </c>
      <c r="F101" s="14">
        <v>0</v>
      </c>
      <c r="G101" s="14">
        <v>0</v>
      </c>
      <c r="H101" s="14">
        <f>SUM(B101,E101)</f>
        <v>241</v>
      </c>
      <c r="I101" s="14">
        <f t="shared" ref="I101:J101" si="9">SUM(C101,F101)</f>
        <v>453</v>
      </c>
      <c r="J101" s="14">
        <f t="shared" si="9"/>
        <v>694</v>
      </c>
      <c r="K101" s="15" t="s">
        <v>767</v>
      </c>
    </row>
    <row r="102" spans="1:11" ht="19.5" customHeight="1" thickBot="1" x14ac:dyDescent="0.25">
      <c r="A102" s="22" t="s">
        <v>56</v>
      </c>
      <c r="B102" s="23">
        <f>SUM(B83:B101)</f>
        <v>8206</v>
      </c>
      <c r="C102" s="23">
        <f t="shared" ref="C102:J102" si="10">SUM(C83:C101)</f>
        <v>12334</v>
      </c>
      <c r="D102" s="23">
        <f t="shared" si="10"/>
        <v>20540</v>
      </c>
      <c r="E102" s="23">
        <f t="shared" si="10"/>
        <v>0</v>
      </c>
      <c r="F102" s="23">
        <f t="shared" si="10"/>
        <v>0</v>
      </c>
      <c r="G102" s="23">
        <f t="shared" si="10"/>
        <v>0</v>
      </c>
      <c r="H102" s="23">
        <f t="shared" si="10"/>
        <v>8206</v>
      </c>
      <c r="I102" s="23">
        <f t="shared" si="10"/>
        <v>12334</v>
      </c>
      <c r="J102" s="23">
        <f t="shared" si="10"/>
        <v>20540</v>
      </c>
      <c r="K102" s="24" t="s">
        <v>57</v>
      </c>
    </row>
    <row r="103" spans="1:11" ht="15" thickTop="1" x14ac:dyDescent="0.2"/>
    <row r="106" spans="1:11" s="32" customFormat="1" x14ac:dyDescent="0.2"/>
    <row r="107" spans="1:11" ht="16.5" thickBot="1" x14ac:dyDescent="0.3">
      <c r="A107" s="4" t="s">
        <v>1810</v>
      </c>
      <c r="K107" s="30" t="s">
        <v>1811</v>
      </c>
    </row>
    <row r="108" spans="1:11" ht="23.25" customHeight="1" thickTop="1" x14ac:dyDescent="0.25">
      <c r="A108" s="111" t="s">
        <v>0</v>
      </c>
      <c r="B108" s="110" t="s">
        <v>1</v>
      </c>
      <c r="C108" s="110"/>
      <c r="D108" s="110"/>
      <c r="E108" s="110" t="s">
        <v>2</v>
      </c>
      <c r="F108" s="110"/>
      <c r="G108" s="110"/>
      <c r="H108" s="110" t="s">
        <v>3</v>
      </c>
      <c r="I108" s="110"/>
      <c r="J108" s="110"/>
      <c r="K108" s="111" t="s">
        <v>4</v>
      </c>
    </row>
    <row r="109" spans="1:11" ht="23.25" customHeight="1" x14ac:dyDescent="0.25">
      <c r="A109" s="112"/>
      <c r="B109" s="109" t="s">
        <v>5</v>
      </c>
      <c r="C109" s="109"/>
      <c r="D109" s="109"/>
      <c r="E109" s="109" t="s">
        <v>6</v>
      </c>
      <c r="F109" s="109"/>
      <c r="G109" s="109"/>
      <c r="H109" s="109" t="s">
        <v>7</v>
      </c>
      <c r="I109" s="109"/>
      <c r="J109" s="109"/>
      <c r="K109" s="112"/>
    </row>
    <row r="110" spans="1:11" ht="23.25" customHeight="1" x14ac:dyDescent="0.25">
      <c r="A110" s="112"/>
      <c r="B110" s="31" t="s">
        <v>8</v>
      </c>
      <c r="C110" s="31" t="s">
        <v>67</v>
      </c>
      <c r="D110" s="31" t="s">
        <v>10</v>
      </c>
      <c r="E110" s="31" t="s">
        <v>8</v>
      </c>
      <c r="F110" s="31" t="s">
        <v>67</v>
      </c>
      <c r="G110" s="31" t="s">
        <v>10</v>
      </c>
      <c r="H110" s="31" t="s">
        <v>8</v>
      </c>
      <c r="I110" s="31" t="s">
        <v>67</v>
      </c>
      <c r="J110" s="31" t="s">
        <v>10</v>
      </c>
      <c r="K110" s="112"/>
    </row>
    <row r="111" spans="1:11" ht="23.25" customHeight="1" thickBot="1" x14ac:dyDescent="0.3">
      <c r="A111" s="113"/>
      <c r="B111" s="6" t="s">
        <v>11</v>
      </c>
      <c r="C111" s="6" t="s">
        <v>12</v>
      </c>
      <c r="D111" s="6" t="s">
        <v>7</v>
      </c>
      <c r="E111" s="6" t="s">
        <v>11</v>
      </c>
      <c r="F111" s="6" t="s">
        <v>12</v>
      </c>
      <c r="G111" s="6" t="s">
        <v>7</v>
      </c>
      <c r="H111" s="6" t="s">
        <v>11</v>
      </c>
      <c r="I111" s="6" t="s">
        <v>12</v>
      </c>
      <c r="J111" s="6" t="s">
        <v>7</v>
      </c>
      <c r="K111" s="113"/>
    </row>
    <row r="112" spans="1:11" ht="22.5" customHeight="1" x14ac:dyDescent="0.2">
      <c r="A112" s="13" t="s">
        <v>58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5" t="s">
        <v>59</v>
      </c>
    </row>
    <row r="113" spans="1:11" ht="22.5" customHeight="1" x14ac:dyDescent="0.2">
      <c r="A113" s="13" t="s">
        <v>144</v>
      </c>
      <c r="B113" s="14">
        <v>275</v>
      </c>
      <c r="C113" s="14">
        <v>163</v>
      </c>
      <c r="D113" s="14">
        <v>438</v>
      </c>
      <c r="E113" s="14">
        <v>0</v>
      </c>
      <c r="F113" s="14">
        <v>0</v>
      </c>
      <c r="G113" s="14">
        <v>0</v>
      </c>
      <c r="H113" s="14">
        <f>SUM(B113,E113)</f>
        <v>275</v>
      </c>
      <c r="I113" s="14">
        <f t="shared" ref="I113:J124" si="11">SUM(C113,F113)</f>
        <v>163</v>
      </c>
      <c r="J113" s="14">
        <f t="shared" si="11"/>
        <v>438</v>
      </c>
      <c r="K113" s="15" t="s">
        <v>23</v>
      </c>
    </row>
    <row r="114" spans="1:11" ht="22.5" customHeight="1" x14ac:dyDescent="0.2">
      <c r="A114" s="13" t="s">
        <v>24</v>
      </c>
      <c r="B114" s="14">
        <v>42</v>
      </c>
      <c r="C114" s="14">
        <v>12</v>
      </c>
      <c r="D114" s="14">
        <v>54</v>
      </c>
      <c r="E114" s="14">
        <v>0</v>
      </c>
      <c r="F114" s="14">
        <v>0</v>
      </c>
      <c r="G114" s="14">
        <v>0</v>
      </c>
      <c r="H114" s="14">
        <f t="shared" ref="H114:H124" si="12">SUM(B114,E114)</f>
        <v>42</v>
      </c>
      <c r="I114" s="14">
        <f t="shared" si="11"/>
        <v>12</v>
      </c>
      <c r="J114" s="14">
        <f t="shared" si="11"/>
        <v>54</v>
      </c>
      <c r="K114" s="15" t="s">
        <v>773</v>
      </c>
    </row>
    <row r="115" spans="1:11" ht="22.5" customHeight="1" x14ac:dyDescent="0.2">
      <c r="A115" s="13" t="s">
        <v>759</v>
      </c>
      <c r="B115" s="14">
        <v>56</v>
      </c>
      <c r="C115" s="14">
        <v>13</v>
      </c>
      <c r="D115" s="14">
        <v>69</v>
      </c>
      <c r="E115" s="14">
        <v>0</v>
      </c>
      <c r="F115" s="14">
        <v>0</v>
      </c>
      <c r="G115" s="14">
        <v>0</v>
      </c>
      <c r="H115" s="14">
        <f t="shared" si="12"/>
        <v>56</v>
      </c>
      <c r="I115" s="14">
        <f t="shared" si="11"/>
        <v>13</v>
      </c>
      <c r="J115" s="14">
        <f t="shared" si="11"/>
        <v>69</v>
      </c>
      <c r="K115" s="15" t="s">
        <v>760</v>
      </c>
    </row>
    <row r="116" spans="1:11" ht="22.5" customHeight="1" x14ac:dyDescent="0.2">
      <c r="A116" s="13" t="s">
        <v>432</v>
      </c>
      <c r="B116" s="14">
        <v>184</v>
      </c>
      <c r="C116" s="14">
        <v>68</v>
      </c>
      <c r="D116" s="14">
        <v>252</v>
      </c>
      <c r="E116" s="14">
        <v>0</v>
      </c>
      <c r="F116" s="14">
        <v>0</v>
      </c>
      <c r="G116" s="14">
        <v>0</v>
      </c>
      <c r="H116" s="14">
        <f t="shared" si="12"/>
        <v>184</v>
      </c>
      <c r="I116" s="14">
        <f t="shared" si="11"/>
        <v>68</v>
      </c>
      <c r="J116" s="14">
        <f t="shared" si="11"/>
        <v>252</v>
      </c>
      <c r="K116" s="15" t="s">
        <v>761</v>
      </c>
    </row>
    <row r="117" spans="1:11" ht="22.5" customHeight="1" x14ac:dyDescent="0.2">
      <c r="A117" s="13" t="s">
        <v>762</v>
      </c>
      <c r="B117" s="14">
        <v>306</v>
      </c>
      <c r="C117" s="14">
        <v>137</v>
      </c>
      <c r="D117" s="14">
        <v>443</v>
      </c>
      <c r="E117" s="14">
        <v>0</v>
      </c>
      <c r="F117" s="14">
        <v>0</v>
      </c>
      <c r="G117" s="14">
        <v>0</v>
      </c>
      <c r="H117" s="14">
        <f t="shared" si="12"/>
        <v>306</v>
      </c>
      <c r="I117" s="14">
        <f t="shared" si="11"/>
        <v>137</v>
      </c>
      <c r="J117" s="14">
        <f t="shared" si="11"/>
        <v>443</v>
      </c>
      <c r="K117" s="15" t="s">
        <v>763</v>
      </c>
    </row>
    <row r="118" spans="1:11" ht="22.5" customHeight="1" x14ac:dyDescent="0.2">
      <c r="A118" s="13" t="s">
        <v>32</v>
      </c>
      <c r="B118" s="14">
        <v>364</v>
      </c>
      <c r="C118" s="14">
        <v>197</v>
      </c>
      <c r="D118" s="14">
        <v>561</v>
      </c>
      <c r="E118" s="14">
        <v>0</v>
      </c>
      <c r="F118" s="14">
        <v>0</v>
      </c>
      <c r="G118" s="14">
        <v>0</v>
      </c>
      <c r="H118" s="14">
        <f t="shared" si="12"/>
        <v>364</v>
      </c>
      <c r="I118" s="14">
        <f t="shared" si="11"/>
        <v>197</v>
      </c>
      <c r="J118" s="14">
        <f t="shared" si="11"/>
        <v>561</v>
      </c>
      <c r="K118" s="15" t="s">
        <v>60</v>
      </c>
    </row>
    <row r="119" spans="1:11" ht="22.5" customHeight="1" x14ac:dyDescent="0.2">
      <c r="A119" s="13" t="s">
        <v>34</v>
      </c>
      <c r="B119" s="14">
        <v>0</v>
      </c>
      <c r="C119" s="14">
        <v>16</v>
      </c>
      <c r="D119" s="14">
        <v>16</v>
      </c>
      <c r="E119" s="14">
        <v>0</v>
      </c>
      <c r="F119" s="14">
        <v>0</v>
      </c>
      <c r="G119" s="14">
        <v>0</v>
      </c>
      <c r="H119" s="14">
        <f t="shared" si="12"/>
        <v>0</v>
      </c>
      <c r="I119" s="14">
        <f t="shared" si="11"/>
        <v>16</v>
      </c>
      <c r="J119" s="14">
        <f t="shared" si="11"/>
        <v>16</v>
      </c>
      <c r="K119" s="15" t="s">
        <v>697</v>
      </c>
    </row>
    <row r="120" spans="1:11" ht="22.5" customHeight="1" x14ac:dyDescent="0.2">
      <c r="A120" s="13" t="s">
        <v>36</v>
      </c>
      <c r="B120" s="14">
        <v>249</v>
      </c>
      <c r="C120" s="14">
        <v>201</v>
      </c>
      <c r="D120" s="14">
        <v>450</v>
      </c>
      <c r="E120" s="14">
        <v>0</v>
      </c>
      <c r="F120" s="14">
        <v>0</v>
      </c>
      <c r="G120" s="14">
        <v>0</v>
      </c>
      <c r="H120" s="14">
        <f t="shared" si="12"/>
        <v>249</v>
      </c>
      <c r="I120" s="14">
        <f t="shared" si="11"/>
        <v>201</v>
      </c>
      <c r="J120" s="14">
        <f t="shared" si="11"/>
        <v>450</v>
      </c>
      <c r="K120" s="15" t="s">
        <v>768</v>
      </c>
    </row>
    <row r="121" spans="1:11" ht="22.5" customHeight="1" x14ac:dyDescent="0.2">
      <c r="A121" s="13" t="s">
        <v>764</v>
      </c>
      <c r="B121" s="14">
        <v>618</v>
      </c>
      <c r="C121" s="14">
        <v>602</v>
      </c>
      <c r="D121" s="14">
        <v>1220</v>
      </c>
      <c r="E121" s="14">
        <v>0</v>
      </c>
      <c r="F121" s="14">
        <v>0</v>
      </c>
      <c r="G121" s="14">
        <v>0</v>
      </c>
      <c r="H121" s="14">
        <f t="shared" si="12"/>
        <v>618</v>
      </c>
      <c r="I121" s="14">
        <f t="shared" si="11"/>
        <v>602</v>
      </c>
      <c r="J121" s="14">
        <f t="shared" si="11"/>
        <v>1220</v>
      </c>
      <c r="K121" s="15" t="s">
        <v>138</v>
      </c>
    </row>
    <row r="122" spans="1:11" ht="22.5" customHeight="1" x14ac:dyDescent="0.2">
      <c r="A122" s="13" t="s">
        <v>377</v>
      </c>
      <c r="B122" s="14">
        <v>568</v>
      </c>
      <c r="C122" s="14">
        <v>368</v>
      </c>
      <c r="D122" s="14">
        <v>936</v>
      </c>
      <c r="E122" s="14">
        <v>0</v>
      </c>
      <c r="F122" s="14">
        <v>0</v>
      </c>
      <c r="G122" s="14">
        <v>0</v>
      </c>
      <c r="H122" s="14">
        <f t="shared" si="12"/>
        <v>568</v>
      </c>
      <c r="I122" s="14">
        <f t="shared" si="11"/>
        <v>368</v>
      </c>
      <c r="J122" s="14">
        <f t="shared" si="11"/>
        <v>936</v>
      </c>
      <c r="K122" s="15" t="s">
        <v>378</v>
      </c>
    </row>
    <row r="123" spans="1:11" ht="22.5" customHeight="1" x14ac:dyDescent="0.2">
      <c r="A123" s="13" t="s">
        <v>769</v>
      </c>
      <c r="B123" s="14">
        <v>226</v>
      </c>
      <c r="C123" s="14">
        <v>17</v>
      </c>
      <c r="D123" s="14">
        <v>243</v>
      </c>
      <c r="E123" s="14">
        <v>0</v>
      </c>
      <c r="F123" s="14">
        <v>0</v>
      </c>
      <c r="G123" s="14">
        <v>0</v>
      </c>
      <c r="H123" s="14">
        <f t="shared" si="12"/>
        <v>226</v>
      </c>
      <c r="I123" s="14">
        <f t="shared" si="11"/>
        <v>17</v>
      </c>
      <c r="J123" s="14">
        <f t="shared" si="11"/>
        <v>243</v>
      </c>
      <c r="K123" s="15" t="s">
        <v>765</v>
      </c>
    </row>
    <row r="124" spans="1:11" ht="22.5" customHeight="1" x14ac:dyDescent="0.2">
      <c r="A124" s="13" t="s">
        <v>48</v>
      </c>
      <c r="B124" s="14">
        <v>492</v>
      </c>
      <c r="C124" s="14">
        <v>93</v>
      </c>
      <c r="D124" s="14">
        <v>585</v>
      </c>
      <c r="E124" s="14">
        <v>0</v>
      </c>
      <c r="F124" s="14">
        <v>0</v>
      </c>
      <c r="G124" s="14">
        <v>0</v>
      </c>
      <c r="H124" s="14">
        <f t="shared" si="12"/>
        <v>492</v>
      </c>
      <c r="I124" s="14">
        <f t="shared" si="11"/>
        <v>93</v>
      </c>
      <c r="J124" s="14">
        <f t="shared" si="11"/>
        <v>585</v>
      </c>
      <c r="K124" s="15" t="s">
        <v>49</v>
      </c>
    </row>
    <row r="125" spans="1:11" ht="22.5" customHeight="1" thickBot="1" x14ac:dyDescent="0.25">
      <c r="A125" s="13" t="s">
        <v>61</v>
      </c>
      <c r="B125" s="14">
        <f t="shared" ref="B125:J125" si="13">SUM(B113:B124)</f>
        <v>3380</v>
      </c>
      <c r="C125" s="14">
        <f t="shared" si="13"/>
        <v>1887</v>
      </c>
      <c r="D125" s="14">
        <f t="shared" si="13"/>
        <v>5267</v>
      </c>
      <c r="E125" s="14">
        <f t="shared" si="13"/>
        <v>0</v>
      </c>
      <c r="F125" s="14">
        <f t="shared" si="13"/>
        <v>0</v>
      </c>
      <c r="G125" s="14">
        <f t="shared" si="13"/>
        <v>0</v>
      </c>
      <c r="H125" s="14">
        <f t="shared" si="13"/>
        <v>3380</v>
      </c>
      <c r="I125" s="14">
        <f t="shared" si="13"/>
        <v>1887</v>
      </c>
      <c r="J125" s="14">
        <f t="shared" si="13"/>
        <v>5267</v>
      </c>
      <c r="K125" s="15" t="s">
        <v>105</v>
      </c>
    </row>
    <row r="126" spans="1:11" ht="22.5" customHeight="1" thickBot="1" x14ac:dyDescent="0.25">
      <c r="A126" s="19" t="s">
        <v>151</v>
      </c>
      <c r="B126" s="20">
        <f t="shared" ref="B126:J126" si="14">SUM(B102,B125)</f>
        <v>11586</v>
      </c>
      <c r="C126" s="20">
        <f t="shared" si="14"/>
        <v>14221</v>
      </c>
      <c r="D126" s="20">
        <f t="shared" si="14"/>
        <v>25807</v>
      </c>
      <c r="E126" s="20">
        <f t="shared" si="14"/>
        <v>0</v>
      </c>
      <c r="F126" s="20">
        <f t="shared" si="14"/>
        <v>0</v>
      </c>
      <c r="G126" s="20">
        <f t="shared" si="14"/>
        <v>0</v>
      </c>
      <c r="H126" s="20">
        <f t="shared" si="14"/>
        <v>11586</v>
      </c>
      <c r="I126" s="20">
        <f t="shared" si="14"/>
        <v>14221</v>
      </c>
      <c r="J126" s="20">
        <f t="shared" si="14"/>
        <v>25807</v>
      </c>
      <c r="K126" s="21" t="s">
        <v>774</v>
      </c>
    </row>
    <row r="127" spans="1:11" ht="15" thickTop="1" x14ac:dyDescent="0.2"/>
    <row r="137" s="92" customFormat="1" x14ac:dyDescent="0.2"/>
    <row r="138" s="92" customFormat="1" x14ac:dyDescent="0.2"/>
    <row r="139" s="92" customFormat="1" x14ac:dyDescent="0.2"/>
    <row r="140" s="92" customFormat="1" x14ac:dyDescent="0.2"/>
    <row r="141" s="92" customFormat="1" x14ac:dyDescent="0.2"/>
    <row r="142" s="92" customFormat="1" x14ac:dyDescent="0.2"/>
    <row r="143" s="92" customFormat="1" x14ac:dyDescent="0.2"/>
    <row r="144" s="92" customFormat="1" x14ac:dyDescent="0.2"/>
    <row r="145" spans="1:11" s="92" customFormat="1" x14ac:dyDescent="0.2"/>
    <row r="146" spans="1:11" s="92" customFormat="1" x14ac:dyDescent="0.2"/>
    <row r="147" spans="1:11" s="92" customFormat="1" x14ac:dyDescent="0.2"/>
    <row r="149" spans="1:11" s="32" customFormat="1" x14ac:dyDescent="0.2"/>
    <row r="150" spans="1:11" s="32" customFormat="1" x14ac:dyDescent="0.2"/>
    <row r="151" spans="1:11" ht="21.75" customHeight="1" x14ac:dyDescent="0.2">
      <c r="A151" s="118" t="s">
        <v>1459</v>
      </c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</row>
    <row r="152" spans="1:11" ht="21.75" customHeight="1" x14ac:dyDescent="0.25">
      <c r="A152" s="114" t="s">
        <v>1669</v>
      </c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</row>
    <row r="153" spans="1:11" ht="21.75" customHeight="1" thickBot="1" x14ac:dyDescent="0.3">
      <c r="A153" s="4" t="s">
        <v>1812</v>
      </c>
      <c r="K153" s="30" t="s">
        <v>1813</v>
      </c>
    </row>
    <row r="154" spans="1:11" ht="16.5" thickTop="1" x14ac:dyDescent="0.25">
      <c r="A154" s="111" t="s">
        <v>0</v>
      </c>
      <c r="B154" s="110" t="s">
        <v>1</v>
      </c>
      <c r="C154" s="110"/>
      <c r="D154" s="110"/>
      <c r="E154" s="110" t="s">
        <v>2</v>
      </c>
      <c r="F154" s="110"/>
      <c r="G154" s="110"/>
      <c r="H154" s="110" t="s">
        <v>3</v>
      </c>
      <c r="I154" s="110"/>
      <c r="J154" s="110"/>
      <c r="K154" s="111" t="s">
        <v>4</v>
      </c>
    </row>
    <row r="155" spans="1:11" ht="15.75" x14ac:dyDescent="0.25">
      <c r="A155" s="112"/>
      <c r="B155" s="109" t="s">
        <v>5</v>
      </c>
      <c r="C155" s="109"/>
      <c r="D155" s="109"/>
      <c r="E155" s="109" t="s">
        <v>6</v>
      </c>
      <c r="F155" s="109"/>
      <c r="G155" s="109"/>
      <c r="H155" s="109" t="s">
        <v>7</v>
      </c>
      <c r="I155" s="109"/>
      <c r="J155" s="109"/>
      <c r="K155" s="112"/>
    </row>
    <row r="156" spans="1:11" ht="15.75" x14ac:dyDescent="0.25">
      <c r="A156" s="112"/>
      <c r="B156" s="31" t="s">
        <v>8</v>
      </c>
      <c r="C156" s="31" t="s">
        <v>67</v>
      </c>
      <c r="D156" s="31" t="s">
        <v>10</v>
      </c>
      <c r="E156" s="31" t="s">
        <v>8</v>
      </c>
      <c r="F156" s="31" t="s">
        <v>67</v>
      </c>
      <c r="G156" s="31" t="s">
        <v>10</v>
      </c>
      <c r="H156" s="31" t="s">
        <v>8</v>
      </c>
      <c r="I156" s="31" t="s">
        <v>67</v>
      </c>
      <c r="J156" s="31" t="s">
        <v>10</v>
      </c>
      <c r="K156" s="112"/>
    </row>
    <row r="157" spans="1:11" ht="16.5" thickBot="1" x14ac:dyDescent="0.3">
      <c r="A157" s="113"/>
      <c r="B157" s="6" t="s">
        <v>11</v>
      </c>
      <c r="C157" s="6" t="s">
        <v>12</v>
      </c>
      <c r="D157" s="6" t="s">
        <v>7</v>
      </c>
      <c r="E157" s="6" t="s">
        <v>11</v>
      </c>
      <c r="F157" s="6" t="s">
        <v>12</v>
      </c>
      <c r="G157" s="6" t="s">
        <v>7</v>
      </c>
      <c r="H157" s="6" t="s">
        <v>11</v>
      </c>
      <c r="I157" s="6" t="s">
        <v>12</v>
      </c>
      <c r="J157" s="6" t="s">
        <v>7</v>
      </c>
      <c r="K157" s="113"/>
    </row>
    <row r="158" spans="1:11" ht="22.5" customHeight="1" x14ac:dyDescent="0.2">
      <c r="A158" s="13" t="s">
        <v>13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5" t="s">
        <v>14</v>
      </c>
    </row>
    <row r="159" spans="1:11" ht="21.75" customHeight="1" x14ac:dyDescent="0.2">
      <c r="A159" s="13" t="s">
        <v>15</v>
      </c>
      <c r="B159" s="14">
        <v>120</v>
      </c>
      <c r="C159" s="14">
        <v>89</v>
      </c>
      <c r="D159" s="14">
        <f>SUM(B159:C159)</f>
        <v>209</v>
      </c>
      <c r="E159" s="14">
        <v>0</v>
      </c>
      <c r="F159" s="14">
        <v>0</v>
      </c>
      <c r="G159" s="14">
        <f>SUM(E159:F159)</f>
        <v>0</v>
      </c>
      <c r="H159" s="14">
        <f>SUM(E159,B159)</f>
        <v>120</v>
      </c>
      <c r="I159" s="14">
        <f t="shared" ref="I159:J159" si="15">SUM(F159,C159)</f>
        <v>89</v>
      </c>
      <c r="J159" s="14">
        <f t="shared" si="15"/>
        <v>209</v>
      </c>
      <c r="K159" s="15" t="s">
        <v>16</v>
      </c>
    </row>
    <row r="160" spans="1:11" ht="21.75" customHeight="1" x14ac:dyDescent="0.2">
      <c r="A160" s="13" t="s">
        <v>18</v>
      </c>
      <c r="B160" s="14">
        <v>41</v>
      </c>
      <c r="C160" s="14">
        <v>29</v>
      </c>
      <c r="D160" s="14">
        <f t="shared" ref="D160:D176" si="16">SUM(B160:C160)</f>
        <v>70</v>
      </c>
      <c r="E160" s="14">
        <v>0</v>
      </c>
      <c r="F160" s="14">
        <v>0</v>
      </c>
      <c r="G160" s="14">
        <f t="shared" ref="G160:G177" si="17">SUM(E160:F160)</f>
        <v>0</v>
      </c>
      <c r="H160" s="14">
        <f t="shared" ref="H160:H177" si="18">SUM(E160,B160)</f>
        <v>41</v>
      </c>
      <c r="I160" s="14">
        <f t="shared" ref="I160:I177" si="19">SUM(F160,C160)</f>
        <v>29</v>
      </c>
      <c r="J160" s="14">
        <f t="shared" ref="J160:J177" si="20">SUM(G160,D160)</f>
        <v>70</v>
      </c>
      <c r="K160" s="15" t="s">
        <v>19</v>
      </c>
    </row>
    <row r="161" spans="1:11" ht="21.75" customHeight="1" x14ac:dyDescent="0.2">
      <c r="A161" s="13" t="s">
        <v>490</v>
      </c>
      <c r="B161" s="14">
        <v>32</v>
      </c>
      <c r="C161" s="14">
        <v>22</v>
      </c>
      <c r="D161" s="14">
        <f t="shared" si="16"/>
        <v>54</v>
      </c>
      <c r="E161" s="14">
        <v>0</v>
      </c>
      <c r="F161" s="14">
        <v>0</v>
      </c>
      <c r="G161" s="14">
        <f t="shared" si="17"/>
        <v>0</v>
      </c>
      <c r="H161" s="14">
        <f t="shared" si="18"/>
        <v>32</v>
      </c>
      <c r="I161" s="14">
        <f t="shared" si="19"/>
        <v>22</v>
      </c>
      <c r="J161" s="14">
        <f t="shared" si="20"/>
        <v>54</v>
      </c>
      <c r="K161" s="15" t="s">
        <v>21</v>
      </c>
    </row>
    <row r="162" spans="1:11" ht="21.75" customHeight="1" x14ac:dyDescent="0.2">
      <c r="A162" s="13" t="s">
        <v>22</v>
      </c>
      <c r="B162" s="14">
        <v>14</v>
      </c>
      <c r="C162" s="14">
        <v>18</v>
      </c>
      <c r="D162" s="14">
        <f t="shared" si="16"/>
        <v>32</v>
      </c>
      <c r="E162" s="14">
        <v>0</v>
      </c>
      <c r="F162" s="14">
        <v>0</v>
      </c>
      <c r="G162" s="14">
        <f t="shared" si="17"/>
        <v>0</v>
      </c>
      <c r="H162" s="14">
        <f t="shared" si="18"/>
        <v>14</v>
      </c>
      <c r="I162" s="14">
        <f t="shared" si="19"/>
        <v>18</v>
      </c>
      <c r="J162" s="14">
        <f t="shared" si="20"/>
        <v>32</v>
      </c>
      <c r="K162" s="15" t="s">
        <v>23</v>
      </c>
    </row>
    <row r="163" spans="1:11" ht="21.75" customHeight="1" x14ac:dyDescent="0.2">
      <c r="A163" s="13" t="s">
        <v>24</v>
      </c>
      <c r="B163" s="14">
        <v>179</v>
      </c>
      <c r="C163" s="14">
        <v>52</v>
      </c>
      <c r="D163" s="14">
        <f t="shared" si="16"/>
        <v>231</v>
      </c>
      <c r="E163" s="14">
        <v>0</v>
      </c>
      <c r="F163" s="14">
        <v>0</v>
      </c>
      <c r="G163" s="14">
        <f t="shared" si="17"/>
        <v>0</v>
      </c>
      <c r="H163" s="14">
        <f t="shared" si="18"/>
        <v>179</v>
      </c>
      <c r="I163" s="14">
        <f t="shared" si="19"/>
        <v>52</v>
      </c>
      <c r="J163" s="14">
        <f t="shared" si="20"/>
        <v>231</v>
      </c>
      <c r="K163" s="15" t="s">
        <v>25</v>
      </c>
    </row>
    <row r="164" spans="1:11" ht="21.75" customHeight="1" x14ac:dyDescent="0.2">
      <c r="A164" s="13" t="s">
        <v>759</v>
      </c>
      <c r="B164" s="14">
        <v>20</v>
      </c>
      <c r="C164" s="14">
        <v>3</v>
      </c>
      <c r="D164" s="14">
        <f t="shared" si="16"/>
        <v>23</v>
      </c>
      <c r="E164" s="14">
        <v>0</v>
      </c>
      <c r="F164" s="14">
        <v>0</v>
      </c>
      <c r="G164" s="14">
        <f t="shared" si="17"/>
        <v>0</v>
      </c>
      <c r="H164" s="14">
        <f t="shared" si="18"/>
        <v>20</v>
      </c>
      <c r="I164" s="14">
        <f t="shared" si="19"/>
        <v>3</v>
      </c>
      <c r="J164" s="14">
        <f t="shared" si="20"/>
        <v>23</v>
      </c>
      <c r="K164" s="15" t="s">
        <v>760</v>
      </c>
    </row>
    <row r="165" spans="1:11" ht="21.75" customHeight="1" x14ac:dyDescent="0.2">
      <c r="A165" s="13" t="s">
        <v>432</v>
      </c>
      <c r="B165" s="14">
        <v>52</v>
      </c>
      <c r="C165" s="14">
        <v>29</v>
      </c>
      <c r="D165" s="14">
        <f t="shared" si="16"/>
        <v>81</v>
      </c>
      <c r="E165" s="14">
        <v>1</v>
      </c>
      <c r="F165" s="14">
        <v>0</v>
      </c>
      <c r="G165" s="14">
        <f t="shared" si="17"/>
        <v>1</v>
      </c>
      <c r="H165" s="14">
        <f t="shared" si="18"/>
        <v>53</v>
      </c>
      <c r="I165" s="14">
        <f t="shared" si="19"/>
        <v>29</v>
      </c>
      <c r="J165" s="14">
        <f t="shared" si="20"/>
        <v>82</v>
      </c>
      <c r="K165" s="15" t="s">
        <v>761</v>
      </c>
    </row>
    <row r="166" spans="1:11" ht="21.75" customHeight="1" x14ac:dyDescent="0.2">
      <c r="A166" s="13" t="s">
        <v>762</v>
      </c>
      <c r="B166" s="14">
        <v>40</v>
      </c>
      <c r="C166" s="14">
        <v>25</v>
      </c>
      <c r="D166" s="14">
        <f t="shared" si="16"/>
        <v>65</v>
      </c>
      <c r="E166" s="14">
        <v>0</v>
      </c>
      <c r="F166" s="14">
        <v>0</v>
      </c>
      <c r="G166" s="14">
        <f t="shared" si="17"/>
        <v>0</v>
      </c>
      <c r="H166" s="14">
        <f t="shared" si="18"/>
        <v>40</v>
      </c>
      <c r="I166" s="14">
        <f t="shared" si="19"/>
        <v>25</v>
      </c>
      <c r="J166" s="14">
        <f t="shared" si="20"/>
        <v>65</v>
      </c>
      <c r="K166" s="26" t="s">
        <v>763</v>
      </c>
    </row>
    <row r="167" spans="1:11" ht="21.75" customHeight="1" x14ac:dyDescent="0.2">
      <c r="A167" s="13" t="s">
        <v>32</v>
      </c>
      <c r="B167" s="14">
        <v>92</v>
      </c>
      <c r="C167" s="14">
        <v>79</v>
      </c>
      <c r="D167" s="14">
        <f t="shared" si="16"/>
        <v>171</v>
      </c>
      <c r="E167" s="14">
        <v>0</v>
      </c>
      <c r="F167" s="14">
        <v>0</v>
      </c>
      <c r="G167" s="14">
        <f t="shared" si="17"/>
        <v>0</v>
      </c>
      <c r="H167" s="14">
        <f t="shared" si="18"/>
        <v>92</v>
      </c>
      <c r="I167" s="14">
        <f t="shared" si="19"/>
        <v>79</v>
      </c>
      <c r="J167" s="14">
        <f t="shared" si="20"/>
        <v>171</v>
      </c>
      <c r="K167" s="15" t="s">
        <v>60</v>
      </c>
    </row>
    <row r="168" spans="1:11" ht="21.75" customHeight="1" x14ac:dyDescent="0.2">
      <c r="A168" s="13" t="s">
        <v>34</v>
      </c>
      <c r="B168" s="14">
        <v>71</v>
      </c>
      <c r="C168" s="14">
        <v>56</v>
      </c>
      <c r="D168" s="14">
        <f t="shared" si="16"/>
        <v>127</v>
      </c>
      <c r="E168" s="14">
        <v>0</v>
      </c>
      <c r="F168" s="14">
        <v>0</v>
      </c>
      <c r="G168" s="14">
        <f t="shared" si="17"/>
        <v>0</v>
      </c>
      <c r="H168" s="14">
        <f t="shared" si="18"/>
        <v>71</v>
      </c>
      <c r="I168" s="14">
        <f t="shared" si="19"/>
        <v>56</v>
      </c>
      <c r="J168" s="14">
        <f t="shared" si="20"/>
        <v>127</v>
      </c>
      <c r="K168" s="15" t="s">
        <v>65</v>
      </c>
    </row>
    <row r="169" spans="1:11" ht="21.75" customHeight="1" x14ac:dyDescent="0.2">
      <c r="A169" s="13" t="s">
        <v>36</v>
      </c>
      <c r="B169" s="14">
        <v>37</v>
      </c>
      <c r="C169" s="14">
        <v>16</v>
      </c>
      <c r="D169" s="14">
        <f t="shared" si="16"/>
        <v>53</v>
      </c>
      <c r="E169" s="14">
        <v>0</v>
      </c>
      <c r="F169" s="14">
        <v>0</v>
      </c>
      <c r="G169" s="14">
        <f t="shared" si="17"/>
        <v>0</v>
      </c>
      <c r="H169" s="14">
        <f t="shared" si="18"/>
        <v>37</v>
      </c>
      <c r="I169" s="14">
        <f t="shared" si="19"/>
        <v>16</v>
      </c>
      <c r="J169" s="14">
        <f t="shared" si="20"/>
        <v>53</v>
      </c>
      <c r="K169" s="15" t="s">
        <v>768</v>
      </c>
    </row>
    <row r="170" spans="1:11" ht="21.75" customHeight="1" x14ac:dyDescent="0.2">
      <c r="A170" s="13" t="s">
        <v>764</v>
      </c>
      <c r="B170" s="14">
        <v>102</v>
      </c>
      <c r="C170" s="14">
        <v>44</v>
      </c>
      <c r="D170" s="14">
        <f t="shared" si="16"/>
        <v>146</v>
      </c>
      <c r="E170" s="14">
        <v>0</v>
      </c>
      <c r="F170" s="14">
        <v>0</v>
      </c>
      <c r="G170" s="14">
        <f t="shared" si="17"/>
        <v>0</v>
      </c>
      <c r="H170" s="14">
        <f t="shared" si="18"/>
        <v>102</v>
      </c>
      <c r="I170" s="14">
        <f t="shared" si="19"/>
        <v>44</v>
      </c>
      <c r="J170" s="14">
        <f t="shared" si="20"/>
        <v>146</v>
      </c>
      <c r="K170" s="15" t="s">
        <v>138</v>
      </c>
    </row>
    <row r="171" spans="1:11" ht="21.75" customHeight="1" x14ac:dyDescent="0.2">
      <c r="A171" s="13" t="s">
        <v>137</v>
      </c>
      <c r="B171" s="14">
        <v>36</v>
      </c>
      <c r="C171" s="14">
        <v>38</v>
      </c>
      <c r="D171" s="14">
        <f t="shared" si="16"/>
        <v>74</v>
      </c>
      <c r="E171" s="14">
        <v>0</v>
      </c>
      <c r="F171" s="14">
        <v>0</v>
      </c>
      <c r="G171" s="14">
        <f t="shared" si="17"/>
        <v>0</v>
      </c>
      <c r="H171" s="14">
        <f t="shared" si="18"/>
        <v>36</v>
      </c>
      <c r="I171" s="14">
        <f t="shared" si="19"/>
        <v>38</v>
      </c>
      <c r="J171" s="14">
        <f t="shared" si="20"/>
        <v>74</v>
      </c>
      <c r="K171" s="15" t="s">
        <v>136</v>
      </c>
    </row>
    <row r="172" spans="1:11" ht="21.75" customHeight="1" x14ac:dyDescent="0.2">
      <c r="A172" s="13" t="s">
        <v>377</v>
      </c>
      <c r="B172" s="14">
        <v>73</v>
      </c>
      <c r="C172" s="14">
        <v>45</v>
      </c>
      <c r="D172" s="14">
        <f t="shared" si="16"/>
        <v>118</v>
      </c>
      <c r="E172" s="14">
        <v>0</v>
      </c>
      <c r="F172" s="14">
        <v>0</v>
      </c>
      <c r="G172" s="14">
        <f t="shared" si="17"/>
        <v>0</v>
      </c>
      <c r="H172" s="14">
        <f t="shared" si="18"/>
        <v>73</v>
      </c>
      <c r="I172" s="14">
        <f t="shared" si="19"/>
        <v>45</v>
      </c>
      <c r="J172" s="14">
        <f t="shared" si="20"/>
        <v>118</v>
      </c>
      <c r="K172" s="15" t="s">
        <v>378</v>
      </c>
    </row>
    <row r="173" spans="1:11" ht="21.75" customHeight="1" x14ac:dyDescent="0.2">
      <c r="A173" s="13" t="s">
        <v>769</v>
      </c>
      <c r="B173" s="14">
        <v>60</v>
      </c>
      <c r="C173" s="14">
        <v>12</v>
      </c>
      <c r="D173" s="14">
        <f t="shared" si="16"/>
        <v>72</v>
      </c>
      <c r="E173" s="14">
        <v>0</v>
      </c>
      <c r="F173" s="14">
        <v>0</v>
      </c>
      <c r="G173" s="14">
        <f t="shared" si="17"/>
        <v>0</v>
      </c>
      <c r="H173" s="14">
        <f t="shared" si="18"/>
        <v>60</v>
      </c>
      <c r="I173" s="14">
        <f t="shared" si="19"/>
        <v>12</v>
      </c>
      <c r="J173" s="14">
        <f t="shared" si="20"/>
        <v>72</v>
      </c>
      <c r="K173" s="15" t="s">
        <v>765</v>
      </c>
    </row>
    <row r="174" spans="1:11" ht="21.75" customHeight="1" x14ac:dyDescent="0.2">
      <c r="A174" s="13" t="s">
        <v>43</v>
      </c>
      <c r="B174" s="14">
        <v>45</v>
      </c>
      <c r="C174" s="14">
        <v>11</v>
      </c>
      <c r="D174" s="14">
        <f t="shared" si="16"/>
        <v>56</v>
      </c>
      <c r="E174" s="14">
        <v>0</v>
      </c>
      <c r="F174" s="14">
        <v>0</v>
      </c>
      <c r="G174" s="14">
        <f t="shared" si="17"/>
        <v>0</v>
      </c>
      <c r="H174" s="14">
        <f t="shared" si="18"/>
        <v>45</v>
      </c>
      <c r="I174" s="14">
        <f t="shared" si="19"/>
        <v>11</v>
      </c>
      <c r="J174" s="14">
        <f t="shared" si="20"/>
        <v>56</v>
      </c>
      <c r="K174" s="15" t="s">
        <v>152</v>
      </c>
    </row>
    <row r="175" spans="1:11" ht="21.75" customHeight="1" x14ac:dyDescent="0.2">
      <c r="A175" s="13" t="s">
        <v>48</v>
      </c>
      <c r="B175" s="14">
        <v>43</v>
      </c>
      <c r="C175" s="14">
        <v>13</v>
      </c>
      <c r="D175" s="14">
        <f t="shared" si="16"/>
        <v>56</v>
      </c>
      <c r="E175" s="14">
        <v>0</v>
      </c>
      <c r="F175" s="14">
        <v>0</v>
      </c>
      <c r="G175" s="14">
        <f t="shared" si="17"/>
        <v>0</v>
      </c>
      <c r="H175" s="14">
        <f t="shared" si="18"/>
        <v>43</v>
      </c>
      <c r="I175" s="14">
        <f t="shared" si="19"/>
        <v>13</v>
      </c>
      <c r="J175" s="14">
        <f t="shared" si="20"/>
        <v>56</v>
      </c>
      <c r="K175" s="15" t="s">
        <v>49</v>
      </c>
    </row>
    <row r="176" spans="1:11" ht="21.75" customHeight="1" x14ac:dyDescent="0.2">
      <c r="A176" s="13" t="s">
        <v>52</v>
      </c>
      <c r="B176" s="14">
        <v>126</v>
      </c>
      <c r="C176" s="14">
        <v>70</v>
      </c>
      <c r="D176" s="14">
        <f t="shared" si="16"/>
        <v>196</v>
      </c>
      <c r="E176" s="14">
        <v>0</v>
      </c>
      <c r="F176" s="14">
        <v>0</v>
      </c>
      <c r="G176" s="14">
        <f t="shared" si="17"/>
        <v>0</v>
      </c>
      <c r="H176" s="14">
        <f t="shared" si="18"/>
        <v>126</v>
      </c>
      <c r="I176" s="14">
        <f t="shared" si="19"/>
        <v>70</v>
      </c>
      <c r="J176" s="14">
        <f t="shared" si="20"/>
        <v>196</v>
      </c>
      <c r="K176" s="15" t="s">
        <v>53</v>
      </c>
    </row>
    <row r="177" spans="1:11" ht="21.75" customHeight="1" thickBot="1" x14ac:dyDescent="0.25">
      <c r="A177" s="22" t="s">
        <v>775</v>
      </c>
      <c r="B177" s="23">
        <v>34</v>
      </c>
      <c r="C177" s="23">
        <v>10</v>
      </c>
      <c r="D177" s="23">
        <f>SUM(B177:C177)</f>
        <v>44</v>
      </c>
      <c r="E177" s="23">
        <v>0</v>
      </c>
      <c r="F177" s="23">
        <v>0</v>
      </c>
      <c r="G177" s="23">
        <f t="shared" si="17"/>
        <v>0</v>
      </c>
      <c r="H177" s="23">
        <f t="shared" si="18"/>
        <v>34</v>
      </c>
      <c r="I177" s="23">
        <f t="shared" si="19"/>
        <v>10</v>
      </c>
      <c r="J177" s="23">
        <f t="shared" si="20"/>
        <v>44</v>
      </c>
      <c r="K177" s="24" t="s">
        <v>2038</v>
      </c>
    </row>
    <row r="178" spans="1:11" ht="15" thickTop="1" x14ac:dyDescent="0.2"/>
    <row r="183" spans="1:11" ht="30" customHeight="1" thickBot="1" x14ac:dyDescent="0.3">
      <c r="A183" s="4" t="s">
        <v>1658</v>
      </c>
      <c r="K183" s="30" t="s">
        <v>1659</v>
      </c>
    </row>
    <row r="184" spans="1:11" ht="30" customHeight="1" thickTop="1" x14ac:dyDescent="0.25">
      <c r="A184" s="111" t="s">
        <v>0</v>
      </c>
      <c r="B184" s="110" t="s">
        <v>1</v>
      </c>
      <c r="C184" s="110"/>
      <c r="D184" s="110"/>
      <c r="E184" s="110" t="s">
        <v>2</v>
      </c>
      <c r="F184" s="110"/>
      <c r="G184" s="110"/>
      <c r="H184" s="110" t="s">
        <v>3</v>
      </c>
      <c r="I184" s="110"/>
      <c r="J184" s="110"/>
      <c r="K184" s="111" t="s">
        <v>4</v>
      </c>
    </row>
    <row r="185" spans="1:11" ht="30" customHeight="1" x14ac:dyDescent="0.25">
      <c r="A185" s="112"/>
      <c r="B185" s="109" t="s">
        <v>5</v>
      </c>
      <c r="C185" s="109"/>
      <c r="D185" s="109"/>
      <c r="E185" s="109" t="s">
        <v>6</v>
      </c>
      <c r="F185" s="109"/>
      <c r="G185" s="109"/>
      <c r="H185" s="109" t="s">
        <v>7</v>
      </c>
      <c r="I185" s="109"/>
      <c r="J185" s="109"/>
      <c r="K185" s="112"/>
    </row>
    <row r="186" spans="1:11" ht="30" customHeight="1" x14ac:dyDescent="0.25">
      <c r="A186" s="112"/>
      <c r="B186" s="31" t="s">
        <v>8</v>
      </c>
      <c r="C186" s="31" t="s">
        <v>67</v>
      </c>
      <c r="D186" s="31" t="s">
        <v>10</v>
      </c>
      <c r="E186" s="31" t="s">
        <v>8</v>
      </c>
      <c r="F186" s="31" t="s">
        <v>67</v>
      </c>
      <c r="G186" s="31" t="s">
        <v>10</v>
      </c>
      <c r="H186" s="31" t="s">
        <v>8</v>
      </c>
      <c r="I186" s="31" t="s">
        <v>67</v>
      </c>
      <c r="J186" s="31" t="s">
        <v>10</v>
      </c>
      <c r="K186" s="112"/>
    </row>
    <row r="187" spans="1:11" ht="30" customHeight="1" thickBot="1" x14ac:dyDescent="0.3">
      <c r="A187" s="113"/>
      <c r="B187" s="6" t="s">
        <v>11</v>
      </c>
      <c r="C187" s="6" t="s">
        <v>12</v>
      </c>
      <c r="D187" s="6" t="s">
        <v>7</v>
      </c>
      <c r="E187" s="6" t="s">
        <v>11</v>
      </c>
      <c r="F187" s="6" t="s">
        <v>12</v>
      </c>
      <c r="G187" s="6" t="s">
        <v>7</v>
      </c>
      <c r="H187" s="6" t="s">
        <v>11</v>
      </c>
      <c r="I187" s="6" t="s">
        <v>12</v>
      </c>
      <c r="J187" s="6" t="s">
        <v>7</v>
      </c>
      <c r="K187" s="113"/>
    </row>
    <row r="188" spans="1:11" ht="41.25" customHeight="1" x14ac:dyDescent="0.2">
      <c r="A188" s="13" t="s">
        <v>776</v>
      </c>
      <c r="B188" s="14">
        <v>15</v>
      </c>
      <c r="C188" s="14">
        <v>2</v>
      </c>
      <c r="D188" s="14">
        <f>SUM(B188:C188)</f>
        <v>17</v>
      </c>
      <c r="E188" s="14">
        <v>0</v>
      </c>
      <c r="F188" s="14">
        <v>0</v>
      </c>
      <c r="G188" s="14">
        <v>0</v>
      </c>
      <c r="H188" s="14">
        <f t="shared" ref="H188:J193" si="21">SUM(B188,E188)</f>
        <v>15</v>
      </c>
      <c r="I188" s="14">
        <f t="shared" si="21"/>
        <v>2</v>
      </c>
      <c r="J188" s="14">
        <f t="shared" si="21"/>
        <v>17</v>
      </c>
      <c r="K188" s="26" t="s">
        <v>777</v>
      </c>
    </row>
    <row r="189" spans="1:11" ht="23.25" customHeight="1" x14ac:dyDescent="0.2">
      <c r="A189" s="13" t="s">
        <v>778</v>
      </c>
      <c r="B189" s="14">
        <v>6</v>
      </c>
      <c r="C189" s="14">
        <v>9</v>
      </c>
      <c r="D189" s="14">
        <f t="shared" ref="D189:D193" si="22">SUM(B189:C189)</f>
        <v>15</v>
      </c>
      <c r="E189" s="14">
        <v>0</v>
      </c>
      <c r="F189" s="14">
        <v>0</v>
      </c>
      <c r="G189" s="14">
        <v>0</v>
      </c>
      <c r="H189" s="14">
        <f t="shared" si="21"/>
        <v>6</v>
      </c>
      <c r="I189" s="14">
        <f t="shared" si="21"/>
        <v>9</v>
      </c>
      <c r="J189" s="14">
        <f t="shared" ref="J189:J194" si="23">SUM(H189:I189)</f>
        <v>15</v>
      </c>
      <c r="K189" s="15" t="s">
        <v>779</v>
      </c>
    </row>
    <row r="190" spans="1:11" ht="23.25" customHeight="1" x14ac:dyDescent="0.2">
      <c r="A190" s="13" t="s">
        <v>1460</v>
      </c>
      <c r="B190" s="14">
        <v>4</v>
      </c>
      <c r="C190" s="14">
        <v>3</v>
      </c>
      <c r="D190" s="14">
        <f t="shared" si="22"/>
        <v>7</v>
      </c>
      <c r="E190" s="14">
        <v>0</v>
      </c>
      <c r="F190" s="14">
        <v>0</v>
      </c>
      <c r="G190" s="14">
        <v>0</v>
      </c>
      <c r="H190" s="14">
        <f t="shared" si="21"/>
        <v>4</v>
      </c>
      <c r="I190" s="14">
        <f t="shared" si="21"/>
        <v>3</v>
      </c>
      <c r="J190" s="14">
        <f t="shared" si="23"/>
        <v>7</v>
      </c>
      <c r="K190" s="15" t="s">
        <v>1703</v>
      </c>
    </row>
    <row r="191" spans="1:11" ht="23.25" customHeight="1" x14ac:dyDescent="0.2">
      <c r="A191" s="13" t="s">
        <v>149</v>
      </c>
      <c r="B191" s="14">
        <v>3</v>
      </c>
      <c r="C191" s="14">
        <v>2</v>
      </c>
      <c r="D191" s="14">
        <f t="shared" si="22"/>
        <v>5</v>
      </c>
      <c r="E191" s="14">
        <v>0</v>
      </c>
      <c r="F191" s="14">
        <v>0</v>
      </c>
      <c r="G191" s="14">
        <v>0</v>
      </c>
      <c r="H191" s="14">
        <f t="shared" si="21"/>
        <v>3</v>
      </c>
      <c r="I191" s="14">
        <f t="shared" si="21"/>
        <v>2</v>
      </c>
      <c r="J191" s="14">
        <f t="shared" si="23"/>
        <v>5</v>
      </c>
      <c r="K191" s="15" t="s">
        <v>780</v>
      </c>
    </row>
    <row r="192" spans="1:11" ht="23.25" customHeight="1" x14ac:dyDescent="0.2">
      <c r="A192" s="13" t="s">
        <v>260</v>
      </c>
      <c r="B192" s="14">
        <v>1</v>
      </c>
      <c r="C192" s="14">
        <v>0</v>
      </c>
      <c r="D192" s="14">
        <f t="shared" si="22"/>
        <v>1</v>
      </c>
      <c r="E192" s="14">
        <v>0</v>
      </c>
      <c r="F192" s="14">
        <v>0</v>
      </c>
      <c r="G192" s="14">
        <v>0</v>
      </c>
      <c r="H192" s="14">
        <f t="shared" si="21"/>
        <v>1</v>
      </c>
      <c r="I192" s="14">
        <f t="shared" si="21"/>
        <v>0</v>
      </c>
      <c r="J192" s="14">
        <f t="shared" si="23"/>
        <v>1</v>
      </c>
      <c r="K192" s="15" t="s">
        <v>91</v>
      </c>
    </row>
    <row r="193" spans="1:11" ht="23.25" customHeight="1" x14ac:dyDescent="0.2">
      <c r="A193" s="13" t="s">
        <v>94</v>
      </c>
      <c r="B193" s="14">
        <v>24</v>
      </c>
      <c r="C193" s="14">
        <v>12</v>
      </c>
      <c r="D193" s="14">
        <f t="shared" si="22"/>
        <v>36</v>
      </c>
      <c r="E193" s="14">
        <v>0</v>
      </c>
      <c r="F193" s="14">
        <v>0</v>
      </c>
      <c r="G193" s="14">
        <v>0</v>
      </c>
      <c r="H193" s="14">
        <f t="shared" si="21"/>
        <v>24</v>
      </c>
      <c r="I193" s="14">
        <f t="shared" si="21"/>
        <v>12</v>
      </c>
      <c r="J193" s="14">
        <f t="shared" si="23"/>
        <v>36</v>
      </c>
      <c r="K193" s="15" t="s">
        <v>781</v>
      </c>
    </row>
    <row r="194" spans="1:11" ht="23.25" customHeight="1" thickBot="1" x14ac:dyDescent="0.25">
      <c r="A194" s="13" t="s">
        <v>56</v>
      </c>
      <c r="B194" s="14">
        <f>SUM(B188:B193,B159:B177)</f>
        <v>1270</v>
      </c>
      <c r="C194" s="14">
        <f t="shared" ref="C194:I194" si="24">SUM(C188:C193,C159:C177)</f>
        <v>689</v>
      </c>
      <c r="D194" s="14">
        <f t="shared" si="24"/>
        <v>1959</v>
      </c>
      <c r="E194" s="14">
        <f t="shared" si="24"/>
        <v>1</v>
      </c>
      <c r="F194" s="14">
        <f t="shared" si="24"/>
        <v>0</v>
      </c>
      <c r="G194" s="14">
        <f t="shared" si="24"/>
        <v>1</v>
      </c>
      <c r="H194" s="14">
        <f t="shared" si="24"/>
        <v>1271</v>
      </c>
      <c r="I194" s="14">
        <f t="shared" si="24"/>
        <v>689</v>
      </c>
      <c r="J194" s="14">
        <f t="shared" si="23"/>
        <v>1960</v>
      </c>
      <c r="K194" s="15" t="s">
        <v>57</v>
      </c>
    </row>
    <row r="195" spans="1:11" ht="23.25" customHeight="1" thickBot="1" x14ac:dyDescent="0.25">
      <c r="A195" s="19" t="s">
        <v>151</v>
      </c>
      <c r="B195" s="20">
        <f>SUM(B194)</f>
        <v>1270</v>
      </c>
      <c r="C195" s="20">
        <f t="shared" ref="C195:J195" si="25">SUM(C194)</f>
        <v>689</v>
      </c>
      <c r="D195" s="20">
        <f t="shared" si="25"/>
        <v>1959</v>
      </c>
      <c r="E195" s="20">
        <f t="shared" si="25"/>
        <v>1</v>
      </c>
      <c r="F195" s="20">
        <f t="shared" si="25"/>
        <v>0</v>
      </c>
      <c r="G195" s="20">
        <f t="shared" si="25"/>
        <v>1</v>
      </c>
      <c r="H195" s="20">
        <f t="shared" si="25"/>
        <v>1271</v>
      </c>
      <c r="I195" s="20">
        <f t="shared" si="25"/>
        <v>689</v>
      </c>
      <c r="J195" s="20">
        <f t="shared" si="25"/>
        <v>1960</v>
      </c>
      <c r="K195" s="21" t="s">
        <v>771</v>
      </c>
    </row>
    <row r="196" spans="1:11" ht="15" thickTop="1" x14ac:dyDescent="0.2"/>
  </sheetData>
  <mergeCells count="54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38:A41"/>
    <mergeCell ref="B38:D38"/>
    <mergeCell ref="E38:G38"/>
    <mergeCell ref="H38:J38"/>
    <mergeCell ref="K38:K41"/>
    <mergeCell ref="B39:D39"/>
    <mergeCell ref="E39:G39"/>
    <mergeCell ref="H39:J39"/>
    <mergeCell ref="A75:K75"/>
    <mergeCell ref="A76:K76"/>
    <mergeCell ref="A78:A81"/>
    <mergeCell ref="B78:D78"/>
    <mergeCell ref="E78:G78"/>
    <mergeCell ref="H78:J78"/>
    <mergeCell ref="K78:K81"/>
    <mergeCell ref="B79:D79"/>
    <mergeCell ref="E79:G79"/>
    <mergeCell ref="H79:J79"/>
    <mergeCell ref="A108:A111"/>
    <mergeCell ref="B108:D108"/>
    <mergeCell ref="E108:G108"/>
    <mergeCell ref="H108:J108"/>
    <mergeCell ref="K108:K111"/>
    <mergeCell ref="B109:D109"/>
    <mergeCell ref="E109:G109"/>
    <mergeCell ref="H109:J109"/>
    <mergeCell ref="A151:K151"/>
    <mergeCell ref="A152:K152"/>
    <mergeCell ref="A154:A157"/>
    <mergeCell ref="B154:D154"/>
    <mergeCell ref="E154:G154"/>
    <mergeCell ref="H154:J154"/>
    <mergeCell ref="K154:K157"/>
    <mergeCell ref="B155:D155"/>
    <mergeCell ref="E155:G155"/>
    <mergeCell ref="H155:J155"/>
    <mergeCell ref="A184:A187"/>
    <mergeCell ref="B184:D184"/>
    <mergeCell ref="E184:G184"/>
    <mergeCell ref="H184:J184"/>
    <mergeCell ref="K184:K187"/>
    <mergeCell ref="B185:D185"/>
    <mergeCell ref="E185:G185"/>
    <mergeCell ref="H185:J18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63"/>
  <sheetViews>
    <sheetView rightToLeft="1" view="pageBreakPreview" topLeftCell="A40" zoomScale="80" zoomScaleSheetLayoutView="80" workbookViewId="0">
      <selection activeCell="A83" sqref="A83:A86"/>
    </sheetView>
  </sheetViews>
  <sheetFormatPr defaultRowHeight="14.25" x14ac:dyDescent="0.2"/>
  <cols>
    <col min="1" max="1" width="26.125" customWidth="1"/>
    <col min="2" max="2" width="7.25" customWidth="1"/>
    <col min="3" max="3" width="8.5" customWidth="1"/>
    <col min="4" max="8" width="7.25" customWidth="1"/>
    <col min="9" max="9" width="8" customWidth="1"/>
    <col min="10" max="11" width="7.25" customWidth="1"/>
    <col min="12" max="12" width="8.25" customWidth="1"/>
    <col min="13" max="13" width="9.5" customWidth="1"/>
    <col min="14" max="14" width="45.5" customWidth="1"/>
  </cols>
  <sheetData>
    <row r="1" spans="1:14" ht="24.75" customHeight="1" x14ac:dyDescent="0.2">
      <c r="A1" s="118" t="s">
        <v>782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7.5" customHeight="1" x14ac:dyDescent="0.25">
      <c r="A2" s="114" t="s">
        <v>1671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4.75" customHeight="1" thickBot="1" x14ac:dyDescent="0.3">
      <c r="A3" s="4" t="s">
        <v>1814</v>
      </c>
      <c r="N3" s="30" t="s">
        <v>1815</v>
      </c>
    </row>
    <row r="4" spans="1:14" ht="16.5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5.75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31" t="s">
        <v>8</v>
      </c>
      <c r="L6" s="31" t="s">
        <v>67</v>
      </c>
      <c r="M6" s="31" t="s">
        <v>10</v>
      </c>
      <c r="N6" s="112"/>
    </row>
    <row r="7" spans="1:14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0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20.25" customHeight="1" x14ac:dyDescent="0.2">
      <c r="A9" s="13" t="s">
        <v>15</v>
      </c>
      <c r="B9" s="14">
        <v>25</v>
      </c>
      <c r="C9" s="14">
        <v>25</v>
      </c>
      <c r="D9" s="14">
        <v>50</v>
      </c>
      <c r="E9" s="14">
        <v>2</v>
      </c>
      <c r="F9" s="14">
        <v>3</v>
      </c>
      <c r="G9" s="14">
        <v>5</v>
      </c>
      <c r="H9" s="14">
        <v>0</v>
      </c>
      <c r="I9" s="14">
        <v>0</v>
      </c>
      <c r="J9" s="14">
        <v>0</v>
      </c>
      <c r="K9" s="14">
        <f>SUM(B9,E9,H9)</f>
        <v>27</v>
      </c>
      <c r="L9" s="14">
        <f t="shared" ref="L9:M24" si="0">SUM(C9,F9,I9)</f>
        <v>28</v>
      </c>
      <c r="M9" s="14">
        <f t="shared" si="0"/>
        <v>55</v>
      </c>
      <c r="N9" s="15" t="s">
        <v>16</v>
      </c>
    </row>
    <row r="10" spans="1:14" ht="20.25" customHeight="1" x14ac:dyDescent="0.2">
      <c r="A10" s="13" t="s">
        <v>18</v>
      </c>
      <c r="B10" s="14">
        <v>17</v>
      </c>
      <c r="C10" s="14">
        <v>23</v>
      </c>
      <c r="D10" s="14">
        <v>40</v>
      </c>
      <c r="E10" s="14">
        <v>0</v>
      </c>
      <c r="F10" s="14">
        <v>2</v>
      </c>
      <c r="G10" s="14">
        <v>2</v>
      </c>
      <c r="H10" s="14">
        <v>0</v>
      </c>
      <c r="I10" s="14">
        <v>0</v>
      </c>
      <c r="J10" s="14">
        <v>0</v>
      </c>
      <c r="K10" s="14">
        <f t="shared" ref="K10:M27" si="1">SUM(B10,E10,H10)</f>
        <v>17</v>
      </c>
      <c r="L10" s="14">
        <f t="shared" si="0"/>
        <v>25</v>
      </c>
      <c r="M10" s="14">
        <f t="shared" si="0"/>
        <v>42</v>
      </c>
      <c r="N10" s="15" t="s">
        <v>19</v>
      </c>
    </row>
    <row r="11" spans="1:14" ht="20.25" customHeight="1" x14ac:dyDescent="0.2">
      <c r="A11" s="13" t="s">
        <v>490</v>
      </c>
      <c r="B11" s="14">
        <v>51</v>
      </c>
      <c r="C11" s="14">
        <v>71</v>
      </c>
      <c r="D11" s="14">
        <v>122</v>
      </c>
      <c r="E11" s="14">
        <v>0</v>
      </c>
      <c r="F11" s="14">
        <v>2</v>
      </c>
      <c r="G11" s="14">
        <v>2</v>
      </c>
      <c r="H11" s="14">
        <v>0</v>
      </c>
      <c r="I11" s="14">
        <v>0</v>
      </c>
      <c r="J11" s="14">
        <v>0</v>
      </c>
      <c r="K11" s="14">
        <f t="shared" si="1"/>
        <v>51</v>
      </c>
      <c r="L11" s="14">
        <f t="shared" si="0"/>
        <v>73</v>
      </c>
      <c r="M11" s="14">
        <f t="shared" si="0"/>
        <v>124</v>
      </c>
      <c r="N11" s="15" t="s">
        <v>21</v>
      </c>
    </row>
    <row r="12" spans="1:14" ht="20.25" customHeight="1" x14ac:dyDescent="0.2">
      <c r="A12" s="13" t="s">
        <v>144</v>
      </c>
      <c r="B12" s="14">
        <v>6</v>
      </c>
      <c r="C12" s="14">
        <v>6</v>
      </c>
      <c r="D12" s="14">
        <v>12</v>
      </c>
      <c r="E12" s="14">
        <v>0</v>
      </c>
      <c r="F12" s="14">
        <v>2</v>
      </c>
      <c r="G12" s="14">
        <v>2</v>
      </c>
      <c r="H12" s="14">
        <v>0</v>
      </c>
      <c r="I12" s="14">
        <v>2</v>
      </c>
      <c r="J12" s="14">
        <v>2</v>
      </c>
      <c r="K12" s="14">
        <f t="shared" si="1"/>
        <v>6</v>
      </c>
      <c r="L12" s="14">
        <f t="shared" si="0"/>
        <v>10</v>
      </c>
      <c r="M12" s="14">
        <f t="shared" si="0"/>
        <v>16</v>
      </c>
      <c r="N12" s="15" t="s">
        <v>23</v>
      </c>
    </row>
    <row r="13" spans="1:14" ht="20.25" customHeight="1" x14ac:dyDescent="0.2">
      <c r="A13" s="13" t="s">
        <v>24</v>
      </c>
      <c r="B13" s="14">
        <v>153</v>
      </c>
      <c r="C13" s="14">
        <v>291</v>
      </c>
      <c r="D13" s="14">
        <v>444</v>
      </c>
      <c r="E13" s="14">
        <v>21</v>
      </c>
      <c r="F13" s="14">
        <v>20</v>
      </c>
      <c r="G13" s="14">
        <v>41</v>
      </c>
      <c r="H13" s="14">
        <v>0</v>
      </c>
      <c r="I13" s="14">
        <v>0</v>
      </c>
      <c r="J13" s="14">
        <v>0</v>
      </c>
      <c r="K13" s="14">
        <f t="shared" si="1"/>
        <v>174</v>
      </c>
      <c r="L13" s="14">
        <f t="shared" si="0"/>
        <v>311</v>
      </c>
      <c r="M13" s="14">
        <f t="shared" si="0"/>
        <v>485</v>
      </c>
      <c r="N13" s="15" t="s">
        <v>25</v>
      </c>
    </row>
    <row r="14" spans="1:14" ht="20.25" customHeight="1" x14ac:dyDescent="0.2">
      <c r="A14" s="13" t="s">
        <v>759</v>
      </c>
      <c r="B14" s="14">
        <v>24</v>
      </c>
      <c r="C14" s="14">
        <v>25</v>
      </c>
      <c r="D14" s="14">
        <v>49</v>
      </c>
      <c r="E14" s="14">
        <v>4</v>
      </c>
      <c r="F14" s="14">
        <v>3</v>
      </c>
      <c r="G14" s="14">
        <v>7</v>
      </c>
      <c r="H14" s="14">
        <v>3</v>
      </c>
      <c r="I14" s="14">
        <v>1</v>
      </c>
      <c r="J14" s="14">
        <v>4</v>
      </c>
      <c r="K14" s="14">
        <f t="shared" si="1"/>
        <v>31</v>
      </c>
      <c r="L14" s="14">
        <f t="shared" si="0"/>
        <v>29</v>
      </c>
      <c r="M14" s="14">
        <f t="shared" si="0"/>
        <v>60</v>
      </c>
      <c r="N14" s="15" t="s">
        <v>760</v>
      </c>
    </row>
    <row r="15" spans="1:14" ht="20.25" customHeight="1" x14ac:dyDescent="0.2">
      <c r="A15" s="13" t="s">
        <v>432</v>
      </c>
      <c r="B15" s="14">
        <v>45</v>
      </c>
      <c r="C15" s="14">
        <v>53</v>
      </c>
      <c r="D15" s="14">
        <v>98</v>
      </c>
      <c r="E15" s="14">
        <v>2</v>
      </c>
      <c r="F15" s="14">
        <v>10</v>
      </c>
      <c r="G15" s="14">
        <v>12</v>
      </c>
      <c r="H15" s="14">
        <v>0</v>
      </c>
      <c r="I15" s="14">
        <v>0</v>
      </c>
      <c r="J15" s="14">
        <v>0</v>
      </c>
      <c r="K15" s="14">
        <f t="shared" si="1"/>
        <v>47</v>
      </c>
      <c r="L15" s="14">
        <f t="shared" si="0"/>
        <v>63</v>
      </c>
      <c r="M15" s="14">
        <f t="shared" si="0"/>
        <v>110</v>
      </c>
      <c r="N15" s="15" t="s">
        <v>761</v>
      </c>
    </row>
    <row r="16" spans="1:14" ht="20.25" customHeight="1" x14ac:dyDescent="0.2">
      <c r="A16" s="13" t="s">
        <v>762</v>
      </c>
      <c r="B16" s="14">
        <v>13</v>
      </c>
      <c r="C16" s="14">
        <v>19</v>
      </c>
      <c r="D16" s="14">
        <v>32</v>
      </c>
      <c r="E16" s="14">
        <v>7</v>
      </c>
      <c r="F16" s="14">
        <v>4</v>
      </c>
      <c r="G16" s="14">
        <v>11</v>
      </c>
      <c r="H16" s="14">
        <v>0</v>
      </c>
      <c r="I16" s="14">
        <v>0</v>
      </c>
      <c r="J16" s="14">
        <v>0</v>
      </c>
      <c r="K16" s="14">
        <f t="shared" si="1"/>
        <v>20</v>
      </c>
      <c r="L16" s="14">
        <f t="shared" si="0"/>
        <v>23</v>
      </c>
      <c r="M16" s="14">
        <f t="shared" si="0"/>
        <v>43</v>
      </c>
      <c r="N16" s="15" t="s">
        <v>763</v>
      </c>
    </row>
    <row r="17" spans="1:14" ht="20.25" customHeight="1" x14ac:dyDescent="0.2">
      <c r="A17" s="13" t="s">
        <v>32</v>
      </c>
      <c r="B17" s="14">
        <v>122</v>
      </c>
      <c r="C17" s="14">
        <v>74</v>
      </c>
      <c r="D17" s="14">
        <v>196</v>
      </c>
      <c r="E17" s="14">
        <v>3</v>
      </c>
      <c r="F17" s="14">
        <v>7</v>
      </c>
      <c r="G17" s="14">
        <v>10</v>
      </c>
      <c r="H17" s="14">
        <v>33</v>
      </c>
      <c r="I17" s="14">
        <v>10</v>
      </c>
      <c r="J17" s="14">
        <v>43</v>
      </c>
      <c r="K17" s="14">
        <f t="shared" si="1"/>
        <v>158</v>
      </c>
      <c r="L17" s="14">
        <f t="shared" si="0"/>
        <v>91</v>
      </c>
      <c r="M17" s="14">
        <f t="shared" si="0"/>
        <v>249</v>
      </c>
      <c r="N17" s="15" t="s">
        <v>60</v>
      </c>
    </row>
    <row r="18" spans="1:14" ht="20.25" customHeight="1" x14ac:dyDescent="0.2">
      <c r="A18" s="13" t="s">
        <v>34</v>
      </c>
      <c r="B18" s="14">
        <v>0</v>
      </c>
      <c r="C18" s="14">
        <v>122</v>
      </c>
      <c r="D18" s="14">
        <v>122</v>
      </c>
      <c r="E18" s="14">
        <v>0</v>
      </c>
      <c r="F18" s="14">
        <v>18</v>
      </c>
      <c r="G18" s="14">
        <v>18</v>
      </c>
      <c r="H18" s="14">
        <v>0</v>
      </c>
      <c r="I18" s="14">
        <v>7</v>
      </c>
      <c r="J18" s="14">
        <v>7</v>
      </c>
      <c r="K18" s="14">
        <f t="shared" si="1"/>
        <v>0</v>
      </c>
      <c r="L18" s="14">
        <f t="shared" si="0"/>
        <v>147</v>
      </c>
      <c r="M18" s="14">
        <f t="shared" si="0"/>
        <v>147</v>
      </c>
      <c r="N18" s="15" t="s">
        <v>65</v>
      </c>
    </row>
    <row r="19" spans="1:14" ht="20.25" customHeight="1" x14ac:dyDescent="0.2">
      <c r="A19" s="13" t="s">
        <v>36</v>
      </c>
      <c r="B19" s="14">
        <v>55</v>
      </c>
      <c r="C19" s="14">
        <v>21</v>
      </c>
      <c r="D19" s="14">
        <v>76</v>
      </c>
      <c r="E19" s="14">
        <v>3</v>
      </c>
      <c r="F19" s="14">
        <v>2</v>
      </c>
      <c r="G19" s="14">
        <v>5</v>
      </c>
      <c r="H19" s="14">
        <v>0</v>
      </c>
      <c r="I19" s="14">
        <v>0</v>
      </c>
      <c r="J19" s="14">
        <v>0</v>
      </c>
      <c r="K19" s="14">
        <f t="shared" si="1"/>
        <v>58</v>
      </c>
      <c r="L19" s="14">
        <f t="shared" si="0"/>
        <v>23</v>
      </c>
      <c r="M19" s="14">
        <f t="shared" si="0"/>
        <v>81</v>
      </c>
      <c r="N19" s="15" t="s">
        <v>37</v>
      </c>
    </row>
    <row r="20" spans="1:14" ht="20.25" customHeight="1" x14ac:dyDescent="0.2">
      <c r="A20" s="13" t="s">
        <v>764</v>
      </c>
      <c r="B20" s="14">
        <v>223</v>
      </c>
      <c r="C20" s="14">
        <v>164</v>
      </c>
      <c r="D20" s="14">
        <v>387</v>
      </c>
      <c r="E20" s="14">
        <v>12</v>
      </c>
      <c r="F20" s="14">
        <v>21</v>
      </c>
      <c r="G20" s="14">
        <v>33</v>
      </c>
      <c r="H20" s="14">
        <v>3</v>
      </c>
      <c r="I20" s="14">
        <v>5</v>
      </c>
      <c r="J20" s="14">
        <v>8</v>
      </c>
      <c r="K20" s="14">
        <f t="shared" si="1"/>
        <v>238</v>
      </c>
      <c r="L20" s="14">
        <f t="shared" si="0"/>
        <v>190</v>
      </c>
      <c r="M20" s="14">
        <f t="shared" si="0"/>
        <v>428</v>
      </c>
      <c r="N20" s="15" t="s">
        <v>138</v>
      </c>
    </row>
    <row r="21" spans="1:14" ht="20.25" customHeight="1" x14ac:dyDescent="0.2">
      <c r="A21" s="13" t="s">
        <v>137</v>
      </c>
      <c r="B21" s="14">
        <v>87</v>
      </c>
      <c r="C21" s="14">
        <v>37</v>
      </c>
      <c r="D21" s="14">
        <v>124</v>
      </c>
      <c r="E21" s="14">
        <v>1</v>
      </c>
      <c r="F21" s="14">
        <v>2</v>
      </c>
      <c r="G21" s="14">
        <v>3</v>
      </c>
      <c r="H21" s="14">
        <v>8</v>
      </c>
      <c r="I21" s="14">
        <v>1</v>
      </c>
      <c r="J21" s="14">
        <v>9</v>
      </c>
      <c r="K21" s="14">
        <f t="shared" si="1"/>
        <v>96</v>
      </c>
      <c r="L21" s="14">
        <f t="shared" si="0"/>
        <v>40</v>
      </c>
      <c r="M21" s="14">
        <f t="shared" si="0"/>
        <v>136</v>
      </c>
      <c r="N21" s="15" t="s">
        <v>136</v>
      </c>
    </row>
    <row r="22" spans="1:14" ht="20.25" customHeight="1" x14ac:dyDescent="0.2">
      <c r="A22" s="13" t="s">
        <v>377</v>
      </c>
      <c r="B22" s="14">
        <v>114</v>
      </c>
      <c r="C22" s="14">
        <v>79</v>
      </c>
      <c r="D22" s="14">
        <v>193</v>
      </c>
      <c r="E22" s="14">
        <v>50</v>
      </c>
      <c r="F22" s="14">
        <v>27</v>
      </c>
      <c r="G22" s="14">
        <v>77</v>
      </c>
      <c r="H22" s="14">
        <v>0</v>
      </c>
      <c r="I22" s="14">
        <v>0</v>
      </c>
      <c r="J22" s="14">
        <v>0</v>
      </c>
      <c r="K22" s="14">
        <f t="shared" si="1"/>
        <v>164</v>
      </c>
      <c r="L22" s="14">
        <f t="shared" si="0"/>
        <v>106</v>
      </c>
      <c r="M22" s="14">
        <f t="shared" si="0"/>
        <v>270</v>
      </c>
      <c r="N22" s="15" t="s">
        <v>378</v>
      </c>
    </row>
    <row r="23" spans="1:14" ht="20.25" customHeight="1" x14ac:dyDescent="0.2">
      <c r="A23" s="13" t="s">
        <v>108</v>
      </c>
      <c r="B23" s="14">
        <v>26</v>
      </c>
      <c r="C23" s="14">
        <v>1</v>
      </c>
      <c r="D23" s="14">
        <v>27</v>
      </c>
      <c r="E23" s="14">
        <v>3</v>
      </c>
      <c r="F23" s="14">
        <v>1</v>
      </c>
      <c r="G23" s="14">
        <v>4</v>
      </c>
      <c r="H23" s="14">
        <v>0</v>
      </c>
      <c r="I23" s="14">
        <v>0</v>
      </c>
      <c r="J23" s="14">
        <v>0</v>
      </c>
      <c r="K23" s="14">
        <f t="shared" si="1"/>
        <v>29</v>
      </c>
      <c r="L23" s="14">
        <f t="shared" si="0"/>
        <v>2</v>
      </c>
      <c r="M23" s="14">
        <f t="shared" si="0"/>
        <v>31</v>
      </c>
      <c r="N23" s="15" t="s">
        <v>765</v>
      </c>
    </row>
    <row r="24" spans="1:14" ht="20.25" customHeight="1" x14ac:dyDescent="0.2">
      <c r="A24" s="13" t="s">
        <v>43</v>
      </c>
      <c r="B24" s="14">
        <v>172</v>
      </c>
      <c r="C24" s="14">
        <v>180</v>
      </c>
      <c r="D24" s="14">
        <v>352</v>
      </c>
      <c r="E24" s="14">
        <v>16</v>
      </c>
      <c r="F24" s="14">
        <v>15</v>
      </c>
      <c r="G24" s="14">
        <v>31</v>
      </c>
      <c r="H24" s="14">
        <v>4</v>
      </c>
      <c r="I24" s="14">
        <v>1</v>
      </c>
      <c r="J24" s="14">
        <v>5</v>
      </c>
      <c r="K24" s="14">
        <f t="shared" si="1"/>
        <v>192</v>
      </c>
      <c r="L24" s="14">
        <f t="shared" si="0"/>
        <v>196</v>
      </c>
      <c r="M24" s="14">
        <f t="shared" si="0"/>
        <v>388</v>
      </c>
      <c r="N24" s="15" t="s">
        <v>152</v>
      </c>
    </row>
    <row r="25" spans="1:14" ht="20.25" customHeight="1" x14ac:dyDescent="0.2">
      <c r="A25" s="13" t="s">
        <v>48</v>
      </c>
      <c r="B25" s="14">
        <v>101</v>
      </c>
      <c r="C25" s="14">
        <v>39</v>
      </c>
      <c r="D25" s="14">
        <v>140</v>
      </c>
      <c r="E25" s="14">
        <v>7</v>
      </c>
      <c r="F25" s="14">
        <v>7</v>
      </c>
      <c r="G25" s="14">
        <v>14</v>
      </c>
      <c r="H25" s="14">
        <v>6</v>
      </c>
      <c r="I25" s="14">
        <v>1</v>
      </c>
      <c r="J25" s="14">
        <v>7</v>
      </c>
      <c r="K25" s="14">
        <f t="shared" si="1"/>
        <v>114</v>
      </c>
      <c r="L25" s="14">
        <f t="shared" si="1"/>
        <v>47</v>
      </c>
      <c r="M25" s="14">
        <f t="shared" si="1"/>
        <v>161</v>
      </c>
      <c r="N25" s="15" t="s">
        <v>49</v>
      </c>
    </row>
    <row r="26" spans="1:14" ht="20.25" customHeight="1" x14ac:dyDescent="0.2">
      <c r="A26" s="13" t="s">
        <v>52</v>
      </c>
      <c r="B26" s="14">
        <v>71</v>
      </c>
      <c r="C26" s="14">
        <v>52</v>
      </c>
      <c r="D26" s="14">
        <v>123</v>
      </c>
      <c r="E26" s="14">
        <v>2</v>
      </c>
      <c r="F26" s="14">
        <v>3</v>
      </c>
      <c r="G26" s="14">
        <v>5</v>
      </c>
      <c r="H26" s="14">
        <v>0</v>
      </c>
      <c r="I26" s="14">
        <v>0</v>
      </c>
      <c r="J26" s="14">
        <v>0</v>
      </c>
      <c r="K26" s="14">
        <f t="shared" si="1"/>
        <v>73</v>
      </c>
      <c r="L26" s="14">
        <f t="shared" si="1"/>
        <v>55</v>
      </c>
      <c r="M26" s="14">
        <f t="shared" si="1"/>
        <v>128</v>
      </c>
      <c r="N26" s="15" t="s">
        <v>53</v>
      </c>
    </row>
    <row r="27" spans="1:14" ht="20.25" customHeight="1" x14ac:dyDescent="0.2">
      <c r="A27" s="13" t="s">
        <v>766</v>
      </c>
      <c r="B27" s="14">
        <v>72</v>
      </c>
      <c r="C27" s="14">
        <v>43</v>
      </c>
      <c r="D27" s="14">
        <v>115</v>
      </c>
      <c r="E27" s="14">
        <v>1</v>
      </c>
      <c r="F27" s="14">
        <v>2</v>
      </c>
      <c r="G27" s="14">
        <v>3</v>
      </c>
      <c r="H27" s="14">
        <v>0</v>
      </c>
      <c r="I27" s="14">
        <v>0</v>
      </c>
      <c r="J27" s="14">
        <v>0</v>
      </c>
      <c r="K27" s="14">
        <f t="shared" si="1"/>
        <v>73</v>
      </c>
      <c r="L27" s="14">
        <f t="shared" si="1"/>
        <v>45</v>
      </c>
      <c r="M27" s="14">
        <f t="shared" si="1"/>
        <v>118</v>
      </c>
      <c r="N27" s="15" t="s">
        <v>2039</v>
      </c>
    </row>
    <row r="28" spans="1:14" ht="20.25" customHeight="1" thickBot="1" x14ac:dyDescent="0.25">
      <c r="A28" s="22" t="s">
        <v>56</v>
      </c>
      <c r="B28" s="23">
        <f>SUM(B9:B27)</f>
        <v>1377</v>
      </c>
      <c r="C28" s="23">
        <f t="shared" ref="C28:M28" si="2">SUM(C9:C27)</f>
        <v>1325</v>
      </c>
      <c r="D28" s="23">
        <f t="shared" si="2"/>
        <v>2702</v>
      </c>
      <c r="E28" s="23">
        <f t="shared" si="2"/>
        <v>134</v>
      </c>
      <c r="F28" s="23">
        <f t="shared" si="2"/>
        <v>151</v>
      </c>
      <c r="G28" s="23">
        <f t="shared" si="2"/>
        <v>285</v>
      </c>
      <c r="H28" s="23">
        <f t="shared" si="2"/>
        <v>57</v>
      </c>
      <c r="I28" s="23">
        <f t="shared" si="2"/>
        <v>28</v>
      </c>
      <c r="J28" s="23">
        <f t="shared" si="2"/>
        <v>85</v>
      </c>
      <c r="K28" s="23">
        <f t="shared" si="2"/>
        <v>1568</v>
      </c>
      <c r="L28" s="23">
        <f t="shared" si="2"/>
        <v>1504</v>
      </c>
      <c r="M28" s="23">
        <f t="shared" si="2"/>
        <v>3072</v>
      </c>
      <c r="N28" s="24" t="s">
        <v>57</v>
      </c>
    </row>
    <row r="29" spans="1:14" ht="15" thickTop="1" x14ac:dyDescent="0.2"/>
    <row r="31" spans="1:14" s="92" customFormat="1" x14ac:dyDescent="0.2"/>
    <row r="32" spans="1:14" s="92" customFormat="1" x14ac:dyDescent="0.2"/>
    <row r="33" spans="1:14" s="92" customFormat="1" x14ac:dyDescent="0.2"/>
    <row r="34" spans="1:14" s="92" customFormat="1" x14ac:dyDescent="0.2"/>
    <row r="35" spans="1:14" s="92" customFormat="1" x14ac:dyDescent="0.2"/>
    <row r="36" spans="1:14" s="92" customFormat="1" x14ac:dyDescent="0.2"/>
    <row r="37" spans="1:14" s="92" customFormat="1" x14ac:dyDescent="0.2"/>
    <row r="38" spans="1:14" s="92" customFormat="1" x14ac:dyDescent="0.2"/>
    <row r="39" spans="1:14" s="92" customFormat="1" x14ac:dyDescent="0.2"/>
    <row r="44" spans="1:14" ht="16.5" thickBot="1" x14ac:dyDescent="0.3">
      <c r="A44" s="4" t="s">
        <v>1816</v>
      </c>
      <c r="N44" s="30" t="s">
        <v>1660</v>
      </c>
    </row>
    <row r="45" spans="1:14" ht="24" customHeight="1" thickTop="1" x14ac:dyDescent="0.25">
      <c r="A45" s="111" t="s">
        <v>0</v>
      </c>
      <c r="B45" s="110" t="s">
        <v>96</v>
      </c>
      <c r="C45" s="110"/>
      <c r="D45" s="110"/>
      <c r="E45" s="110" t="s">
        <v>97</v>
      </c>
      <c r="F45" s="110"/>
      <c r="G45" s="110"/>
      <c r="H45" s="110" t="s">
        <v>98</v>
      </c>
      <c r="I45" s="110"/>
      <c r="J45" s="110"/>
      <c r="K45" s="110" t="s">
        <v>3</v>
      </c>
      <c r="L45" s="110"/>
      <c r="M45" s="110"/>
      <c r="N45" s="111" t="s">
        <v>4</v>
      </c>
    </row>
    <row r="46" spans="1:14" ht="24" customHeight="1" x14ac:dyDescent="0.25">
      <c r="A46" s="112"/>
      <c r="B46" s="109" t="s">
        <v>99</v>
      </c>
      <c r="C46" s="109"/>
      <c r="D46" s="109"/>
      <c r="E46" s="109" t="s">
        <v>100</v>
      </c>
      <c r="F46" s="109"/>
      <c r="G46" s="109"/>
      <c r="H46" s="109" t="s">
        <v>101</v>
      </c>
      <c r="I46" s="109"/>
      <c r="J46" s="109"/>
      <c r="K46" s="109" t="s">
        <v>7</v>
      </c>
      <c r="L46" s="109"/>
      <c r="M46" s="109"/>
      <c r="N46" s="112"/>
    </row>
    <row r="47" spans="1:14" ht="24" customHeight="1" x14ac:dyDescent="0.25">
      <c r="A47" s="112"/>
      <c r="B47" s="31" t="s">
        <v>8</v>
      </c>
      <c r="C47" s="31" t="s">
        <v>67</v>
      </c>
      <c r="D47" s="31" t="s">
        <v>10</v>
      </c>
      <c r="E47" s="31" t="s">
        <v>8</v>
      </c>
      <c r="F47" s="31" t="s">
        <v>67</v>
      </c>
      <c r="G47" s="31" t="s">
        <v>10</v>
      </c>
      <c r="H47" s="31" t="s">
        <v>8</v>
      </c>
      <c r="I47" s="31" t="s">
        <v>67</v>
      </c>
      <c r="J47" s="31" t="s">
        <v>10</v>
      </c>
      <c r="K47" s="31" t="s">
        <v>8</v>
      </c>
      <c r="L47" s="31" t="s">
        <v>67</v>
      </c>
      <c r="M47" s="31" t="s">
        <v>10</v>
      </c>
      <c r="N47" s="112"/>
    </row>
    <row r="48" spans="1:14" ht="24" customHeight="1" thickBot="1" x14ac:dyDescent="0.3">
      <c r="A48" s="113"/>
      <c r="B48" s="6" t="s">
        <v>11</v>
      </c>
      <c r="C48" s="6" t="s">
        <v>12</v>
      </c>
      <c r="D48" s="6" t="s">
        <v>7</v>
      </c>
      <c r="E48" s="6" t="s">
        <v>11</v>
      </c>
      <c r="F48" s="6" t="s">
        <v>12</v>
      </c>
      <c r="G48" s="6" t="s">
        <v>7</v>
      </c>
      <c r="H48" s="6" t="s">
        <v>11</v>
      </c>
      <c r="I48" s="6" t="s">
        <v>12</v>
      </c>
      <c r="J48" s="6" t="s">
        <v>7</v>
      </c>
      <c r="K48" s="6" t="s">
        <v>11</v>
      </c>
      <c r="L48" s="6" t="s">
        <v>12</v>
      </c>
      <c r="M48" s="6" t="s">
        <v>7</v>
      </c>
      <c r="N48" s="113"/>
    </row>
    <row r="49" spans="1:14" ht="24" customHeight="1" x14ac:dyDescent="0.2">
      <c r="A49" s="13" t="s">
        <v>58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5" t="s">
        <v>59</v>
      </c>
    </row>
    <row r="50" spans="1:14" ht="24" customHeight="1" x14ac:dyDescent="0.2">
      <c r="A50" s="13" t="s">
        <v>144</v>
      </c>
      <c r="B50" s="67">
        <v>41</v>
      </c>
      <c r="C50" s="67">
        <v>20</v>
      </c>
      <c r="D50" s="67">
        <v>61</v>
      </c>
      <c r="E50" s="67">
        <v>0</v>
      </c>
      <c r="F50" s="67">
        <v>0</v>
      </c>
      <c r="G50" s="67">
        <v>0</v>
      </c>
      <c r="H50" s="67">
        <v>1</v>
      </c>
      <c r="I50" s="67">
        <v>1</v>
      </c>
      <c r="J50" s="67">
        <v>2</v>
      </c>
      <c r="K50" s="67">
        <f>SUM(B50,E50,H50)</f>
        <v>42</v>
      </c>
      <c r="L50" s="67">
        <f t="shared" ref="L50:M60" si="3">SUM(C50,F50,I50)</f>
        <v>21</v>
      </c>
      <c r="M50" s="67">
        <f t="shared" si="3"/>
        <v>63</v>
      </c>
      <c r="N50" s="15" t="s">
        <v>23</v>
      </c>
    </row>
    <row r="51" spans="1:14" ht="24" customHeight="1" x14ac:dyDescent="0.2">
      <c r="A51" s="13" t="s">
        <v>432</v>
      </c>
      <c r="B51" s="67">
        <v>75</v>
      </c>
      <c r="C51" s="67">
        <v>29</v>
      </c>
      <c r="D51" s="67">
        <v>104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f t="shared" ref="K51:K60" si="4">SUM(B51,E51,H51)</f>
        <v>75</v>
      </c>
      <c r="L51" s="67">
        <f t="shared" si="3"/>
        <v>29</v>
      </c>
      <c r="M51" s="67">
        <f t="shared" si="3"/>
        <v>104</v>
      </c>
      <c r="N51" s="15" t="s">
        <v>783</v>
      </c>
    </row>
    <row r="52" spans="1:14" ht="24" customHeight="1" x14ac:dyDescent="0.2">
      <c r="A52" s="13" t="s">
        <v>762</v>
      </c>
      <c r="B52" s="67">
        <v>51</v>
      </c>
      <c r="C52" s="67">
        <v>12</v>
      </c>
      <c r="D52" s="67">
        <v>63</v>
      </c>
      <c r="E52" s="67">
        <v>0</v>
      </c>
      <c r="F52" s="67">
        <v>1</v>
      </c>
      <c r="G52" s="67">
        <v>1</v>
      </c>
      <c r="H52" s="67">
        <v>0</v>
      </c>
      <c r="I52" s="67">
        <v>0</v>
      </c>
      <c r="J52" s="67">
        <v>0</v>
      </c>
      <c r="K52" s="67">
        <f t="shared" si="4"/>
        <v>51</v>
      </c>
      <c r="L52" s="67">
        <f t="shared" si="3"/>
        <v>13</v>
      </c>
      <c r="M52" s="67">
        <f t="shared" si="3"/>
        <v>64</v>
      </c>
      <c r="N52" s="15" t="s">
        <v>763</v>
      </c>
    </row>
    <row r="53" spans="1:14" ht="24" customHeight="1" x14ac:dyDescent="0.2">
      <c r="A53" s="13" t="s">
        <v>32</v>
      </c>
      <c r="B53" s="67">
        <v>124</v>
      </c>
      <c r="C53" s="67">
        <v>63</v>
      </c>
      <c r="D53" s="67">
        <v>187</v>
      </c>
      <c r="E53" s="67">
        <v>0</v>
      </c>
      <c r="F53" s="67">
        <v>0</v>
      </c>
      <c r="G53" s="67">
        <v>0</v>
      </c>
      <c r="H53" s="67">
        <v>9</v>
      </c>
      <c r="I53" s="67">
        <v>2</v>
      </c>
      <c r="J53" s="67">
        <v>11</v>
      </c>
      <c r="K53" s="67">
        <f t="shared" si="4"/>
        <v>133</v>
      </c>
      <c r="L53" s="67">
        <f t="shared" si="3"/>
        <v>65</v>
      </c>
      <c r="M53" s="67">
        <f t="shared" si="3"/>
        <v>198</v>
      </c>
      <c r="N53" s="15" t="s">
        <v>60</v>
      </c>
    </row>
    <row r="54" spans="1:14" ht="24" customHeight="1" x14ac:dyDescent="0.2">
      <c r="A54" s="13" t="s">
        <v>34</v>
      </c>
      <c r="B54" s="67">
        <v>0</v>
      </c>
      <c r="C54" s="67">
        <v>5</v>
      </c>
      <c r="D54" s="67">
        <v>5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f t="shared" si="4"/>
        <v>0</v>
      </c>
      <c r="L54" s="67">
        <f t="shared" si="3"/>
        <v>5</v>
      </c>
      <c r="M54" s="67">
        <f t="shared" si="3"/>
        <v>5</v>
      </c>
      <c r="N54" s="15" t="s">
        <v>65</v>
      </c>
    </row>
    <row r="55" spans="1:14" ht="24" customHeight="1" x14ac:dyDescent="0.2">
      <c r="A55" s="13" t="s">
        <v>36</v>
      </c>
      <c r="B55" s="67">
        <v>39</v>
      </c>
      <c r="C55" s="67">
        <v>4</v>
      </c>
      <c r="D55" s="67">
        <v>43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f t="shared" si="4"/>
        <v>39</v>
      </c>
      <c r="L55" s="67">
        <f t="shared" si="3"/>
        <v>4</v>
      </c>
      <c r="M55" s="67">
        <f t="shared" si="3"/>
        <v>43</v>
      </c>
      <c r="N55" s="15" t="s">
        <v>37</v>
      </c>
    </row>
    <row r="56" spans="1:14" ht="24" customHeight="1" x14ac:dyDescent="0.2">
      <c r="A56" s="13" t="s">
        <v>764</v>
      </c>
      <c r="B56" s="67">
        <v>158</v>
      </c>
      <c r="C56" s="67">
        <v>80</v>
      </c>
      <c r="D56" s="67">
        <v>238</v>
      </c>
      <c r="E56" s="67">
        <v>2</v>
      </c>
      <c r="F56" s="67">
        <v>0</v>
      </c>
      <c r="G56" s="67">
        <v>2</v>
      </c>
      <c r="H56" s="67">
        <v>3</v>
      </c>
      <c r="I56" s="67">
        <v>0</v>
      </c>
      <c r="J56" s="67">
        <v>3</v>
      </c>
      <c r="K56" s="67">
        <f t="shared" si="4"/>
        <v>163</v>
      </c>
      <c r="L56" s="67">
        <f t="shared" si="3"/>
        <v>80</v>
      </c>
      <c r="M56" s="67">
        <f t="shared" si="3"/>
        <v>243</v>
      </c>
      <c r="N56" s="15" t="s">
        <v>138</v>
      </c>
    </row>
    <row r="57" spans="1:14" ht="24" customHeight="1" x14ac:dyDescent="0.2">
      <c r="A57" s="13" t="s">
        <v>377</v>
      </c>
      <c r="B57" s="67">
        <v>95</v>
      </c>
      <c r="C57" s="67">
        <v>57</v>
      </c>
      <c r="D57" s="67">
        <v>152</v>
      </c>
      <c r="E57" s="67">
        <v>4</v>
      </c>
      <c r="F57" s="67">
        <v>1</v>
      </c>
      <c r="G57" s="67">
        <v>5</v>
      </c>
      <c r="H57" s="67">
        <v>0</v>
      </c>
      <c r="I57" s="67">
        <v>0</v>
      </c>
      <c r="J57" s="67">
        <v>0</v>
      </c>
      <c r="K57" s="67">
        <f t="shared" si="4"/>
        <v>99</v>
      </c>
      <c r="L57" s="67">
        <f t="shared" si="3"/>
        <v>58</v>
      </c>
      <c r="M57" s="67">
        <f t="shared" si="3"/>
        <v>157</v>
      </c>
      <c r="N57" s="15" t="s">
        <v>378</v>
      </c>
    </row>
    <row r="58" spans="1:14" ht="24" customHeight="1" x14ac:dyDescent="0.2">
      <c r="A58" s="13" t="s">
        <v>108</v>
      </c>
      <c r="B58" s="67">
        <v>14</v>
      </c>
      <c r="C58" s="67">
        <v>1</v>
      </c>
      <c r="D58" s="67">
        <v>15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f t="shared" si="4"/>
        <v>14</v>
      </c>
      <c r="L58" s="67">
        <f t="shared" si="3"/>
        <v>1</v>
      </c>
      <c r="M58" s="67">
        <f t="shared" si="3"/>
        <v>15</v>
      </c>
      <c r="N58" s="15" t="s">
        <v>765</v>
      </c>
    </row>
    <row r="59" spans="1:14" ht="24" customHeight="1" x14ac:dyDescent="0.2">
      <c r="A59" s="13" t="s">
        <v>48</v>
      </c>
      <c r="B59" s="67">
        <v>138</v>
      </c>
      <c r="C59" s="67">
        <v>29</v>
      </c>
      <c r="D59" s="67">
        <v>167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f t="shared" si="4"/>
        <v>138</v>
      </c>
      <c r="L59" s="67">
        <f t="shared" si="3"/>
        <v>29</v>
      </c>
      <c r="M59" s="67">
        <f t="shared" si="3"/>
        <v>167</v>
      </c>
      <c r="N59" s="15" t="s">
        <v>49</v>
      </c>
    </row>
    <row r="60" spans="1:14" ht="24" customHeight="1" x14ac:dyDescent="0.2">
      <c r="A60" s="13" t="s">
        <v>52</v>
      </c>
      <c r="B60" s="67">
        <v>2</v>
      </c>
      <c r="C60" s="67">
        <v>0</v>
      </c>
      <c r="D60" s="67">
        <v>2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f t="shared" si="4"/>
        <v>2</v>
      </c>
      <c r="L60" s="67">
        <f t="shared" si="3"/>
        <v>0</v>
      </c>
      <c r="M60" s="67">
        <f t="shared" si="3"/>
        <v>2</v>
      </c>
      <c r="N60" s="15" t="s">
        <v>53</v>
      </c>
    </row>
    <row r="61" spans="1:14" ht="24" customHeight="1" thickBot="1" x14ac:dyDescent="0.25">
      <c r="A61" s="13" t="s">
        <v>61</v>
      </c>
      <c r="B61" s="67">
        <f>SUM(B50:B60)</f>
        <v>737</v>
      </c>
      <c r="C61" s="67">
        <f t="shared" ref="C61:M61" si="5">SUM(C50:C60)</f>
        <v>300</v>
      </c>
      <c r="D61" s="67">
        <f t="shared" si="5"/>
        <v>1037</v>
      </c>
      <c r="E61" s="67">
        <f t="shared" si="5"/>
        <v>6</v>
      </c>
      <c r="F61" s="67">
        <f t="shared" si="5"/>
        <v>2</v>
      </c>
      <c r="G61" s="67">
        <f t="shared" si="5"/>
        <v>8</v>
      </c>
      <c r="H61" s="67">
        <f t="shared" si="5"/>
        <v>13</v>
      </c>
      <c r="I61" s="67">
        <f t="shared" si="5"/>
        <v>3</v>
      </c>
      <c r="J61" s="67">
        <f t="shared" si="5"/>
        <v>16</v>
      </c>
      <c r="K61" s="67">
        <f t="shared" si="5"/>
        <v>756</v>
      </c>
      <c r="L61" s="67">
        <f t="shared" si="5"/>
        <v>305</v>
      </c>
      <c r="M61" s="67">
        <f t="shared" si="5"/>
        <v>1061</v>
      </c>
      <c r="N61" s="15" t="s">
        <v>105</v>
      </c>
    </row>
    <row r="62" spans="1:14" ht="24" customHeight="1" thickBot="1" x14ac:dyDescent="0.25">
      <c r="A62" s="19" t="s">
        <v>151</v>
      </c>
      <c r="B62" s="20">
        <f t="shared" ref="B62:M62" si="6">SUM(B61,B28)</f>
        <v>2114</v>
      </c>
      <c r="C62" s="20">
        <f t="shared" si="6"/>
        <v>1625</v>
      </c>
      <c r="D62" s="20">
        <f t="shared" si="6"/>
        <v>3739</v>
      </c>
      <c r="E62" s="20">
        <f t="shared" si="6"/>
        <v>140</v>
      </c>
      <c r="F62" s="20">
        <f t="shared" si="6"/>
        <v>153</v>
      </c>
      <c r="G62" s="20">
        <f t="shared" si="6"/>
        <v>293</v>
      </c>
      <c r="H62" s="20">
        <f t="shared" si="6"/>
        <v>70</v>
      </c>
      <c r="I62" s="20">
        <f t="shared" si="6"/>
        <v>31</v>
      </c>
      <c r="J62" s="20">
        <f t="shared" si="6"/>
        <v>101</v>
      </c>
      <c r="K62" s="20">
        <f t="shared" si="6"/>
        <v>2324</v>
      </c>
      <c r="L62" s="20">
        <f t="shared" si="6"/>
        <v>1809</v>
      </c>
      <c r="M62" s="20">
        <f t="shared" si="6"/>
        <v>4133</v>
      </c>
      <c r="N62" s="21" t="s">
        <v>771</v>
      </c>
    </row>
    <row r="63" spans="1:14" ht="15" thickTop="1" x14ac:dyDescent="0.2"/>
  </sheetData>
  <mergeCells count="22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A45:A48"/>
    <mergeCell ref="B45:D45"/>
    <mergeCell ref="E45:G45"/>
    <mergeCell ref="H45:J45"/>
    <mergeCell ref="K45:M45"/>
    <mergeCell ref="N45:N48"/>
    <mergeCell ref="B46:D46"/>
    <mergeCell ref="E46:G46"/>
    <mergeCell ref="H46:J46"/>
    <mergeCell ref="K46:M46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130"/>
  <sheetViews>
    <sheetView rightToLeft="1" view="pageBreakPreview" topLeftCell="A112" zoomScale="80" zoomScaleSheetLayoutView="80" workbookViewId="0">
      <selection activeCell="A80" sqref="A80:A86"/>
    </sheetView>
  </sheetViews>
  <sheetFormatPr defaultRowHeight="14.25" x14ac:dyDescent="0.2"/>
  <cols>
    <col min="1" max="1" width="26.125" customWidth="1"/>
    <col min="2" max="10" width="8.75" customWidth="1"/>
    <col min="11" max="11" width="45.25" customWidth="1"/>
  </cols>
  <sheetData>
    <row r="1" spans="1:11" ht="24.75" customHeight="1" x14ac:dyDescent="0.2">
      <c r="A1" s="118" t="s">
        <v>1674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3.75" customHeight="1" x14ac:dyDescent="0.25">
      <c r="A2" s="114" t="s">
        <v>1673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3.25" customHeight="1" thickBot="1" x14ac:dyDescent="0.3">
      <c r="A3" s="4" t="s">
        <v>805</v>
      </c>
      <c r="K3" s="30" t="s">
        <v>1817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1" customHeight="1" x14ac:dyDescent="0.2">
      <c r="A9" s="13" t="s">
        <v>15</v>
      </c>
      <c r="B9" s="14">
        <v>348</v>
      </c>
      <c r="C9" s="14">
        <v>656</v>
      </c>
      <c r="D9" s="14">
        <v>1004</v>
      </c>
      <c r="E9" s="14">
        <v>0</v>
      </c>
      <c r="F9" s="14">
        <v>0</v>
      </c>
      <c r="G9" s="14">
        <v>0</v>
      </c>
      <c r="H9" s="14">
        <f>SUM(B9,E9)</f>
        <v>348</v>
      </c>
      <c r="I9" s="14">
        <f t="shared" ref="I9:J24" si="0">SUM(C9,F9)</f>
        <v>656</v>
      </c>
      <c r="J9" s="14">
        <f t="shared" si="0"/>
        <v>1004</v>
      </c>
      <c r="K9" s="15" t="s">
        <v>16</v>
      </c>
    </row>
    <row r="10" spans="1:11" ht="21" customHeight="1" x14ac:dyDescent="0.2">
      <c r="A10" s="13" t="s">
        <v>18</v>
      </c>
      <c r="B10" s="14">
        <v>246</v>
      </c>
      <c r="C10" s="14">
        <v>368</v>
      </c>
      <c r="D10" s="14">
        <v>614</v>
      </c>
      <c r="E10" s="14">
        <v>0</v>
      </c>
      <c r="F10" s="14">
        <v>0</v>
      </c>
      <c r="G10" s="14">
        <v>0</v>
      </c>
      <c r="H10" s="14">
        <f t="shared" ref="H10:J27" si="1">SUM(B10,E10)</f>
        <v>246</v>
      </c>
      <c r="I10" s="14">
        <f t="shared" si="0"/>
        <v>368</v>
      </c>
      <c r="J10" s="14">
        <f t="shared" si="0"/>
        <v>614</v>
      </c>
      <c r="K10" s="15" t="s">
        <v>19</v>
      </c>
    </row>
    <row r="11" spans="1:11" ht="21" customHeight="1" x14ac:dyDescent="0.2">
      <c r="A11" s="13" t="s">
        <v>490</v>
      </c>
      <c r="B11" s="14">
        <v>217</v>
      </c>
      <c r="C11" s="14">
        <v>480</v>
      </c>
      <c r="D11" s="14">
        <v>697</v>
      </c>
      <c r="E11" s="14">
        <v>0</v>
      </c>
      <c r="F11" s="14">
        <v>0</v>
      </c>
      <c r="G11" s="14">
        <v>0</v>
      </c>
      <c r="H11" s="14">
        <f t="shared" si="1"/>
        <v>217</v>
      </c>
      <c r="I11" s="14">
        <f t="shared" si="0"/>
        <v>480</v>
      </c>
      <c r="J11" s="14">
        <f t="shared" si="0"/>
        <v>697</v>
      </c>
      <c r="K11" s="15" t="s">
        <v>21</v>
      </c>
    </row>
    <row r="12" spans="1:11" ht="21" customHeight="1" x14ac:dyDescent="0.2">
      <c r="A12" s="13" t="s">
        <v>22</v>
      </c>
      <c r="B12" s="14">
        <v>94</v>
      </c>
      <c r="C12" s="14">
        <v>302</v>
      </c>
      <c r="D12" s="14">
        <v>396</v>
      </c>
      <c r="E12" s="14">
        <v>0</v>
      </c>
      <c r="F12" s="14">
        <v>0</v>
      </c>
      <c r="G12" s="14">
        <v>0</v>
      </c>
      <c r="H12" s="14">
        <f t="shared" si="1"/>
        <v>94</v>
      </c>
      <c r="I12" s="14">
        <f t="shared" si="0"/>
        <v>302</v>
      </c>
      <c r="J12" s="14">
        <f t="shared" si="0"/>
        <v>396</v>
      </c>
      <c r="K12" s="15" t="s">
        <v>23</v>
      </c>
    </row>
    <row r="13" spans="1:11" ht="21" customHeight="1" x14ac:dyDescent="0.2">
      <c r="A13" s="13" t="s">
        <v>24</v>
      </c>
      <c r="B13" s="14">
        <v>515</v>
      </c>
      <c r="C13" s="14">
        <v>790</v>
      </c>
      <c r="D13" s="14">
        <v>1305</v>
      </c>
      <c r="E13" s="14">
        <v>0</v>
      </c>
      <c r="F13" s="14">
        <v>0</v>
      </c>
      <c r="G13" s="14">
        <v>0</v>
      </c>
      <c r="H13" s="14">
        <f t="shared" si="1"/>
        <v>515</v>
      </c>
      <c r="I13" s="14">
        <f t="shared" si="0"/>
        <v>790</v>
      </c>
      <c r="J13" s="14">
        <f t="shared" si="0"/>
        <v>1305</v>
      </c>
      <c r="K13" s="15" t="s">
        <v>25</v>
      </c>
    </row>
    <row r="14" spans="1:11" ht="21" customHeight="1" x14ac:dyDescent="0.2">
      <c r="A14" s="13" t="s">
        <v>759</v>
      </c>
      <c r="B14" s="14">
        <v>67</v>
      </c>
      <c r="C14" s="14">
        <v>44</v>
      </c>
      <c r="D14" s="14">
        <v>111</v>
      </c>
      <c r="E14" s="14">
        <v>0</v>
      </c>
      <c r="F14" s="14">
        <v>0</v>
      </c>
      <c r="G14" s="14">
        <v>0</v>
      </c>
      <c r="H14" s="14">
        <f t="shared" si="1"/>
        <v>67</v>
      </c>
      <c r="I14" s="14">
        <f t="shared" si="0"/>
        <v>44</v>
      </c>
      <c r="J14" s="14">
        <f t="shared" si="0"/>
        <v>111</v>
      </c>
      <c r="K14" s="15" t="s">
        <v>760</v>
      </c>
    </row>
    <row r="15" spans="1:11" ht="21" customHeight="1" x14ac:dyDescent="0.2">
      <c r="A15" s="13" t="s">
        <v>432</v>
      </c>
      <c r="B15" s="14">
        <v>138</v>
      </c>
      <c r="C15" s="14">
        <v>305</v>
      </c>
      <c r="D15" s="14">
        <v>443</v>
      </c>
      <c r="E15" s="14">
        <v>0</v>
      </c>
      <c r="F15" s="14">
        <v>0</v>
      </c>
      <c r="G15" s="14">
        <v>0</v>
      </c>
      <c r="H15" s="14">
        <f t="shared" si="1"/>
        <v>138</v>
      </c>
      <c r="I15" s="14">
        <f t="shared" si="0"/>
        <v>305</v>
      </c>
      <c r="J15" s="14">
        <f t="shared" si="0"/>
        <v>443</v>
      </c>
      <c r="K15" s="15" t="s">
        <v>761</v>
      </c>
    </row>
    <row r="16" spans="1:11" ht="21" customHeight="1" x14ac:dyDescent="0.2">
      <c r="A16" s="13" t="s">
        <v>762</v>
      </c>
      <c r="B16" s="14">
        <v>153</v>
      </c>
      <c r="C16" s="14">
        <v>292</v>
      </c>
      <c r="D16" s="14">
        <v>445</v>
      </c>
      <c r="E16" s="14">
        <v>0</v>
      </c>
      <c r="F16" s="14">
        <v>0</v>
      </c>
      <c r="G16" s="14">
        <v>0</v>
      </c>
      <c r="H16" s="14">
        <f t="shared" si="1"/>
        <v>153</v>
      </c>
      <c r="I16" s="14">
        <f t="shared" si="0"/>
        <v>292</v>
      </c>
      <c r="J16" s="14">
        <f t="shared" si="0"/>
        <v>445</v>
      </c>
      <c r="K16" s="15" t="s">
        <v>763</v>
      </c>
    </row>
    <row r="17" spans="1:11" ht="21" customHeight="1" x14ac:dyDescent="0.2">
      <c r="A17" s="13" t="s">
        <v>32</v>
      </c>
      <c r="B17" s="14">
        <v>443</v>
      </c>
      <c r="C17" s="14">
        <v>649</v>
      </c>
      <c r="D17" s="14">
        <v>1092</v>
      </c>
      <c r="E17" s="14">
        <v>0</v>
      </c>
      <c r="F17" s="14">
        <v>0</v>
      </c>
      <c r="G17" s="14">
        <v>0</v>
      </c>
      <c r="H17" s="14">
        <f t="shared" si="1"/>
        <v>443</v>
      </c>
      <c r="I17" s="14">
        <f t="shared" si="0"/>
        <v>649</v>
      </c>
      <c r="J17" s="14">
        <f t="shared" si="0"/>
        <v>1092</v>
      </c>
      <c r="K17" s="15" t="s">
        <v>60</v>
      </c>
    </row>
    <row r="18" spans="1:11" ht="21" customHeight="1" x14ac:dyDescent="0.2">
      <c r="A18" s="13" t="s">
        <v>34</v>
      </c>
      <c r="B18" s="14">
        <v>0</v>
      </c>
      <c r="C18" s="14">
        <v>862</v>
      </c>
      <c r="D18" s="14">
        <v>862</v>
      </c>
      <c r="E18" s="14">
        <v>0</v>
      </c>
      <c r="F18" s="14">
        <v>0</v>
      </c>
      <c r="G18" s="14">
        <v>0</v>
      </c>
      <c r="H18" s="14">
        <f t="shared" si="1"/>
        <v>0</v>
      </c>
      <c r="I18" s="14">
        <f t="shared" si="0"/>
        <v>862</v>
      </c>
      <c r="J18" s="14">
        <f t="shared" si="0"/>
        <v>862</v>
      </c>
      <c r="K18" s="15" t="s">
        <v>65</v>
      </c>
    </row>
    <row r="19" spans="1:11" ht="21" customHeight="1" x14ac:dyDescent="0.2">
      <c r="A19" s="13" t="s">
        <v>36</v>
      </c>
      <c r="B19" s="14">
        <v>411</v>
      </c>
      <c r="C19" s="14">
        <v>279</v>
      </c>
      <c r="D19" s="14">
        <v>690</v>
      </c>
      <c r="E19" s="14">
        <v>0</v>
      </c>
      <c r="F19" s="14">
        <v>0</v>
      </c>
      <c r="G19" s="14">
        <v>0</v>
      </c>
      <c r="H19" s="14">
        <f t="shared" si="1"/>
        <v>411</v>
      </c>
      <c r="I19" s="14">
        <f t="shared" si="0"/>
        <v>279</v>
      </c>
      <c r="J19" s="14">
        <f t="shared" si="0"/>
        <v>690</v>
      </c>
      <c r="K19" s="15" t="s">
        <v>37</v>
      </c>
    </row>
    <row r="20" spans="1:11" ht="21" customHeight="1" x14ac:dyDescent="0.2">
      <c r="A20" s="13" t="s">
        <v>764</v>
      </c>
      <c r="B20" s="14">
        <v>1263</v>
      </c>
      <c r="C20" s="14">
        <v>1952</v>
      </c>
      <c r="D20" s="14">
        <v>3215</v>
      </c>
      <c r="E20" s="14">
        <v>0</v>
      </c>
      <c r="F20" s="14">
        <v>0</v>
      </c>
      <c r="G20" s="14">
        <v>0</v>
      </c>
      <c r="H20" s="14">
        <f t="shared" si="1"/>
        <v>1263</v>
      </c>
      <c r="I20" s="14">
        <f t="shared" si="0"/>
        <v>1952</v>
      </c>
      <c r="J20" s="14">
        <f t="shared" si="0"/>
        <v>3215</v>
      </c>
      <c r="K20" s="15" t="s">
        <v>138</v>
      </c>
    </row>
    <row r="21" spans="1:11" ht="21" customHeight="1" x14ac:dyDescent="0.2">
      <c r="A21" s="13" t="s">
        <v>137</v>
      </c>
      <c r="B21" s="14">
        <v>290</v>
      </c>
      <c r="C21" s="14">
        <v>416</v>
      </c>
      <c r="D21" s="14">
        <v>706</v>
      </c>
      <c r="E21" s="14">
        <v>0</v>
      </c>
      <c r="F21" s="14">
        <v>0</v>
      </c>
      <c r="G21" s="14">
        <v>0</v>
      </c>
      <c r="H21" s="14">
        <f t="shared" si="1"/>
        <v>290</v>
      </c>
      <c r="I21" s="14">
        <f t="shared" si="0"/>
        <v>416</v>
      </c>
      <c r="J21" s="14">
        <f t="shared" si="0"/>
        <v>706</v>
      </c>
      <c r="K21" s="15" t="s">
        <v>136</v>
      </c>
    </row>
    <row r="22" spans="1:11" ht="21" customHeight="1" x14ac:dyDescent="0.2">
      <c r="A22" s="13" t="s">
        <v>377</v>
      </c>
      <c r="B22" s="14">
        <v>1365</v>
      </c>
      <c r="C22" s="14">
        <v>1821</v>
      </c>
      <c r="D22" s="14">
        <v>3186</v>
      </c>
      <c r="E22" s="14">
        <v>0</v>
      </c>
      <c r="F22" s="14">
        <v>0</v>
      </c>
      <c r="G22" s="14">
        <v>0</v>
      </c>
      <c r="H22" s="14">
        <f t="shared" si="1"/>
        <v>1365</v>
      </c>
      <c r="I22" s="14">
        <f t="shared" si="0"/>
        <v>1821</v>
      </c>
      <c r="J22" s="14">
        <f t="shared" si="0"/>
        <v>3186</v>
      </c>
      <c r="K22" s="15" t="s">
        <v>378</v>
      </c>
    </row>
    <row r="23" spans="1:11" ht="21" customHeight="1" x14ac:dyDescent="0.2">
      <c r="A23" s="13" t="s">
        <v>769</v>
      </c>
      <c r="B23" s="14">
        <v>477</v>
      </c>
      <c r="C23" s="14">
        <v>52</v>
      </c>
      <c r="D23" s="14">
        <v>529</v>
      </c>
      <c r="E23" s="14">
        <v>0</v>
      </c>
      <c r="F23" s="14">
        <v>0</v>
      </c>
      <c r="G23" s="14">
        <v>0</v>
      </c>
      <c r="H23" s="14">
        <f t="shared" si="1"/>
        <v>477</v>
      </c>
      <c r="I23" s="14">
        <f t="shared" si="0"/>
        <v>52</v>
      </c>
      <c r="J23" s="14">
        <f t="shared" si="0"/>
        <v>529</v>
      </c>
      <c r="K23" s="15" t="s">
        <v>765</v>
      </c>
    </row>
    <row r="24" spans="1:11" ht="21" customHeight="1" x14ac:dyDescent="0.2">
      <c r="A24" s="13" t="s">
        <v>43</v>
      </c>
      <c r="B24" s="14">
        <v>379</v>
      </c>
      <c r="C24" s="14">
        <v>722</v>
      </c>
      <c r="D24" s="14">
        <v>1101</v>
      </c>
      <c r="E24" s="14">
        <v>0</v>
      </c>
      <c r="F24" s="14">
        <v>0</v>
      </c>
      <c r="G24" s="14">
        <v>0</v>
      </c>
      <c r="H24" s="14">
        <f t="shared" si="1"/>
        <v>379</v>
      </c>
      <c r="I24" s="14">
        <f t="shared" si="0"/>
        <v>722</v>
      </c>
      <c r="J24" s="14">
        <f t="shared" si="0"/>
        <v>1101</v>
      </c>
      <c r="K24" s="15" t="s">
        <v>152</v>
      </c>
    </row>
    <row r="25" spans="1:11" ht="21" customHeight="1" x14ac:dyDescent="0.2">
      <c r="A25" s="13" t="s">
        <v>48</v>
      </c>
      <c r="B25" s="14">
        <v>561</v>
      </c>
      <c r="C25" s="14">
        <v>470</v>
      </c>
      <c r="D25" s="14">
        <v>1031</v>
      </c>
      <c r="E25" s="14">
        <v>0</v>
      </c>
      <c r="F25" s="14">
        <v>0</v>
      </c>
      <c r="G25" s="14">
        <v>0</v>
      </c>
      <c r="H25" s="14">
        <f t="shared" si="1"/>
        <v>561</v>
      </c>
      <c r="I25" s="14">
        <f t="shared" si="1"/>
        <v>470</v>
      </c>
      <c r="J25" s="14">
        <f t="shared" si="1"/>
        <v>1031</v>
      </c>
      <c r="K25" s="15" t="s">
        <v>49</v>
      </c>
    </row>
    <row r="26" spans="1:11" ht="21" customHeight="1" x14ac:dyDescent="0.2">
      <c r="A26" s="13" t="s">
        <v>52</v>
      </c>
      <c r="B26" s="14">
        <v>433</v>
      </c>
      <c r="C26" s="14">
        <v>606</v>
      </c>
      <c r="D26" s="14">
        <v>1039</v>
      </c>
      <c r="E26" s="14">
        <v>0</v>
      </c>
      <c r="F26" s="14">
        <v>0</v>
      </c>
      <c r="G26" s="14">
        <v>0</v>
      </c>
      <c r="H26" s="14">
        <f t="shared" si="1"/>
        <v>433</v>
      </c>
      <c r="I26" s="14">
        <f t="shared" si="1"/>
        <v>606</v>
      </c>
      <c r="J26" s="14">
        <f t="shared" si="1"/>
        <v>1039</v>
      </c>
      <c r="K26" s="15" t="s">
        <v>53</v>
      </c>
    </row>
    <row r="27" spans="1:11" ht="21" customHeight="1" x14ac:dyDescent="0.2">
      <c r="A27" s="13" t="s">
        <v>766</v>
      </c>
      <c r="B27" s="14">
        <v>254</v>
      </c>
      <c r="C27" s="14">
        <v>495</v>
      </c>
      <c r="D27" s="14">
        <v>749</v>
      </c>
      <c r="E27" s="14">
        <v>0</v>
      </c>
      <c r="F27" s="14">
        <v>0</v>
      </c>
      <c r="G27" s="14">
        <v>0</v>
      </c>
      <c r="H27" s="14">
        <f t="shared" si="1"/>
        <v>254</v>
      </c>
      <c r="I27" s="14">
        <f t="shared" si="1"/>
        <v>495</v>
      </c>
      <c r="J27" s="14">
        <f t="shared" si="1"/>
        <v>749</v>
      </c>
      <c r="K27" s="15" t="s">
        <v>767</v>
      </c>
    </row>
    <row r="28" spans="1:11" ht="21" customHeight="1" thickBot="1" x14ac:dyDescent="0.25">
      <c r="A28" s="22" t="s">
        <v>56</v>
      </c>
      <c r="B28" s="23">
        <f>SUM(B9:B27)</f>
        <v>7654</v>
      </c>
      <c r="C28" s="23">
        <f t="shared" ref="C28:J28" si="2">SUM(C9:C27)</f>
        <v>11561</v>
      </c>
      <c r="D28" s="23">
        <f t="shared" si="2"/>
        <v>19215</v>
      </c>
      <c r="E28" s="23">
        <f t="shared" si="2"/>
        <v>0</v>
      </c>
      <c r="F28" s="23">
        <f t="shared" si="2"/>
        <v>0</v>
      </c>
      <c r="G28" s="23">
        <f t="shared" si="2"/>
        <v>0</v>
      </c>
      <c r="H28" s="23">
        <f t="shared" si="2"/>
        <v>7654</v>
      </c>
      <c r="I28" s="23">
        <f t="shared" si="2"/>
        <v>11561</v>
      </c>
      <c r="J28" s="23">
        <f t="shared" si="2"/>
        <v>19215</v>
      </c>
      <c r="K28" s="24" t="s">
        <v>57</v>
      </c>
    </row>
    <row r="29" spans="1:11" ht="15" thickTop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7" spans="1:11" s="92" customFormat="1" x14ac:dyDescent="0.2"/>
    <row r="38" spans="1:11" s="92" customFormat="1" x14ac:dyDescent="0.2"/>
    <row r="39" spans="1:11" s="92" customFormat="1" x14ac:dyDescent="0.2"/>
    <row r="43" spans="1:11" ht="22.5" customHeight="1" thickBot="1" x14ac:dyDescent="0.3">
      <c r="A43" s="4" t="s">
        <v>1818</v>
      </c>
      <c r="B43" s="4"/>
      <c r="C43" s="4"/>
      <c r="D43" s="4"/>
      <c r="E43" s="4"/>
      <c r="F43" s="4"/>
      <c r="G43" s="4"/>
      <c r="H43" s="4"/>
      <c r="I43" s="4"/>
      <c r="J43" s="4"/>
      <c r="K43" s="30" t="s">
        <v>1661</v>
      </c>
    </row>
    <row r="44" spans="1:11" ht="22.5" customHeight="1" thickTop="1" x14ac:dyDescent="0.25">
      <c r="A44" s="111" t="s">
        <v>0</v>
      </c>
      <c r="B44" s="110" t="s">
        <v>1</v>
      </c>
      <c r="C44" s="110"/>
      <c r="D44" s="110"/>
      <c r="E44" s="110" t="s">
        <v>2</v>
      </c>
      <c r="F44" s="110"/>
      <c r="G44" s="110"/>
      <c r="H44" s="110" t="s">
        <v>3</v>
      </c>
      <c r="I44" s="110"/>
      <c r="J44" s="110"/>
      <c r="K44" s="111" t="s">
        <v>4</v>
      </c>
    </row>
    <row r="45" spans="1:11" ht="22.5" customHeight="1" x14ac:dyDescent="0.25">
      <c r="A45" s="112"/>
      <c r="B45" s="109" t="s">
        <v>5</v>
      </c>
      <c r="C45" s="109"/>
      <c r="D45" s="109"/>
      <c r="E45" s="109" t="s">
        <v>6</v>
      </c>
      <c r="F45" s="109"/>
      <c r="G45" s="109"/>
      <c r="H45" s="109" t="s">
        <v>7</v>
      </c>
      <c r="I45" s="109"/>
      <c r="J45" s="109"/>
      <c r="K45" s="112"/>
    </row>
    <row r="46" spans="1:11" ht="22.5" customHeight="1" x14ac:dyDescent="0.25">
      <c r="A46" s="112"/>
      <c r="B46" s="31" t="s">
        <v>8</v>
      </c>
      <c r="C46" s="31" t="s">
        <v>67</v>
      </c>
      <c r="D46" s="31" t="s">
        <v>10</v>
      </c>
      <c r="E46" s="31" t="s">
        <v>8</v>
      </c>
      <c r="F46" s="31" t="s">
        <v>67</v>
      </c>
      <c r="G46" s="31" t="s">
        <v>10</v>
      </c>
      <c r="H46" s="31" t="s">
        <v>8</v>
      </c>
      <c r="I46" s="31" t="s">
        <v>67</v>
      </c>
      <c r="J46" s="31" t="s">
        <v>10</v>
      </c>
      <c r="K46" s="112"/>
    </row>
    <row r="47" spans="1:11" ht="22.5" customHeight="1" thickBot="1" x14ac:dyDescent="0.3">
      <c r="A47" s="113"/>
      <c r="B47" s="6" t="s">
        <v>11</v>
      </c>
      <c r="C47" s="6" t="s">
        <v>12</v>
      </c>
      <c r="D47" s="6" t="s">
        <v>7</v>
      </c>
      <c r="E47" s="6" t="s">
        <v>11</v>
      </c>
      <c r="F47" s="6" t="s">
        <v>12</v>
      </c>
      <c r="G47" s="6" t="s">
        <v>7</v>
      </c>
      <c r="H47" s="6" t="s">
        <v>11</v>
      </c>
      <c r="I47" s="6" t="s">
        <v>12</v>
      </c>
      <c r="J47" s="6" t="s">
        <v>7</v>
      </c>
      <c r="K47" s="113"/>
    </row>
    <row r="48" spans="1:11" ht="27" customHeight="1" x14ac:dyDescent="0.2">
      <c r="A48" s="13" t="s">
        <v>58</v>
      </c>
      <c r="B48" s="14"/>
      <c r="C48" s="14"/>
      <c r="D48" s="14"/>
      <c r="E48" s="14"/>
      <c r="F48" s="14"/>
      <c r="G48" s="14"/>
      <c r="H48" s="14"/>
      <c r="I48" s="14"/>
      <c r="J48" s="14"/>
      <c r="K48" s="15" t="s">
        <v>59</v>
      </c>
    </row>
    <row r="49" spans="1:11" ht="27" customHeight="1" x14ac:dyDescent="0.2">
      <c r="A49" s="13" t="s">
        <v>22</v>
      </c>
      <c r="B49" s="14">
        <v>333</v>
      </c>
      <c r="C49" s="14">
        <v>114</v>
      </c>
      <c r="D49" s="14">
        <v>447</v>
      </c>
      <c r="E49" s="14">
        <v>0</v>
      </c>
      <c r="F49" s="14">
        <v>0</v>
      </c>
      <c r="G49" s="14">
        <v>0</v>
      </c>
      <c r="H49" s="14">
        <f>SUM(B49,E49)</f>
        <v>333</v>
      </c>
      <c r="I49" s="14">
        <f t="shared" ref="I49:J59" si="3">SUM(C49,F49)</f>
        <v>114</v>
      </c>
      <c r="J49" s="14">
        <f t="shared" si="3"/>
        <v>447</v>
      </c>
      <c r="K49" s="15" t="s">
        <v>23</v>
      </c>
    </row>
    <row r="50" spans="1:11" ht="27" customHeight="1" x14ac:dyDescent="0.2">
      <c r="A50" s="13" t="s">
        <v>24</v>
      </c>
      <c r="B50" s="14">
        <v>3</v>
      </c>
      <c r="C50" s="14">
        <v>0</v>
      </c>
      <c r="D50" s="14">
        <v>3</v>
      </c>
      <c r="E50" s="14">
        <v>0</v>
      </c>
      <c r="F50" s="14">
        <v>0</v>
      </c>
      <c r="G50" s="14">
        <v>0</v>
      </c>
      <c r="H50" s="14">
        <f t="shared" ref="H50:H59" si="4">SUM(B50,E50)</f>
        <v>3</v>
      </c>
      <c r="I50" s="14">
        <f t="shared" si="3"/>
        <v>0</v>
      </c>
      <c r="J50" s="14">
        <f t="shared" si="3"/>
        <v>3</v>
      </c>
      <c r="K50" s="15" t="s">
        <v>25</v>
      </c>
    </row>
    <row r="51" spans="1:11" ht="27" customHeight="1" x14ac:dyDescent="0.2">
      <c r="A51" s="13" t="s">
        <v>432</v>
      </c>
      <c r="B51" s="14">
        <v>168</v>
      </c>
      <c r="C51" s="14">
        <v>66</v>
      </c>
      <c r="D51" s="14">
        <v>234</v>
      </c>
      <c r="E51" s="14">
        <v>0</v>
      </c>
      <c r="F51" s="14">
        <v>0</v>
      </c>
      <c r="G51" s="14">
        <v>0</v>
      </c>
      <c r="H51" s="14">
        <f t="shared" si="4"/>
        <v>168</v>
      </c>
      <c r="I51" s="14">
        <f t="shared" si="3"/>
        <v>66</v>
      </c>
      <c r="J51" s="14">
        <f t="shared" si="3"/>
        <v>234</v>
      </c>
      <c r="K51" s="15" t="s">
        <v>783</v>
      </c>
    </row>
    <row r="52" spans="1:11" ht="27" customHeight="1" x14ac:dyDescent="0.2">
      <c r="A52" s="13" t="s">
        <v>762</v>
      </c>
      <c r="B52" s="14">
        <v>221</v>
      </c>
      <c r="C52" s="14">
        <v>120</v>
      </c>
      <c r="D52" s="14">
        <v>341</v>
      </c>
      <c r="E52" s="14">
        <v>0</v>
      </c>
      <c r="F52" s="14">
        <v>0</v>
      </c>
      <c r="G52" s="14">
        <v>0</v>
      </c>
      <c r="H52" s="14">
        <f t="shared" si="4"/>
        <v>221</v>
      </c>
      <c r="I52" s="14">
        <f t="shared" si="3"/>
        <v>120</v>
      </c>
      <c r="J52" s="14">
        <f t="shared" si="3"/>
        <v>341</v>
      </c>
      <c r="K52" s="15" t="s">
        <v>763</v>
      </c>
    </row>
    <row r="53" spans="1:11" ht="27" customHeight="1" x14ac:dyDescent="0.2">
      <c r="A53" s="13" t="s">
        <v>32</v>
      </c>
      <c r="B53" s="14">
        <v>262</v>
      </c>
      <c r="C53" s="14">
        <v>135</v>
      </c>
      <c r="D53" s="14">
        <v>397</v>
      </c>
      <c r="E53" s="14">
        <v>0</v>
      </c>
      <c r="F53" s="14">
        <v>0</v>
      </c>
      <c r="G53" s="14">
        <v>0</v>
      </c>
      <c r="H53" s="14">
        <f t="shared" si="4"/>
        <v>262</v>
      </c>
      <c r="I53" s="14">
        <f t="shared" si="3"/>
        <v>135</v>
      </c>
      <c r="J53" s="14">
        <f t="shared" si="3"/>
        <v>397</v>
      </c>
      <c r="K53" s="15" t="s">
        <v>60</v>
      </c>
    </row>
    <row r="54" spans="1:11" ht="27" customHeight="1" x14ac:dyDescent="0.2">
      <c r="A54" s="13" t="s">
        <v>34</v>
      </c>
      <c r="B54" s="14">
        <v>0</v>
      </c>
      <c r="C54" s="14">
        <v>28</v>
      </c>
      <c r="D54" s="14">
        <v>28</v>
      </c>
      <c r="E54" s="14">
        <v>0</v>
      </c>
      <c r="F54" s="14">
        <v>0</v>
      </c>
      <c r="G54" s="14">
        <v>0</v>
      </c>
      <c r="H54" s="14">
        <f t="shared" si="4"/>
        <v>0</v>
      </c>
      <c r="I54" s="14">
        <f t="shared" si="3"/>
        <v>28</v>
      </c>
      <c r="J54" s="14">
        <f t="shared" si="3"/>
        <v>28</v>
      </c>
      <c r="K54" s="15" t="s">
        <v>697</v>
      </c>
    </row>
    <row r="55" spans="1:11" ht="27" customHeight="1" x14ac:dyDescent="0.2">
      <c r="A55" s="13" t="s">
        <v>36</v>
      </c>
      <c r="B55" s="14">
        <v>161</v>
      </c>
      <c r="C55" s="14">
        <v>133</v>
      </c>
      <c r="D55" s="14">
        <v>294</v>
      </c>
      <c r="E55" s="14">
        <v>0</v>
      </c>
      <c r="F55" s="14">
        <v>0</v>
      </c>
      <c r="G55" s="14">
        <v>0</v>
      </c>
      <c r="H55" s="14">
        <f t="shared" si="4"/>
        <v>161</v>
      </c>
      <c r="I55" s="14">
        <f t="shared" si="3"/>
        <v>133</v>
      </c>
      <c r="J55" s="14">
        <f t="shared" si="3"/>
        <v>294</v>
      </c>
      <c r="K55" s="15" t="s">
        <v>37</v>
      </c>
    </row>
    <row r="56" spans="1:11" ht="27" customHeight="1" x14ac:dyDescent="0.2">
      <c r="A56" s="13" t="s">
        <v>764</v>
      </c>
      <c r="B56" s="14">
        <v>623</v>
      </c>
      <c r="C56" s="14">
        <v>650</v>
      </c>
      <c r="D56" s="14">
        <v>1273</v>
      </c>
      <c r="E56" s="14">
        <v>0</v>
      </c>
      <c r="F56" s="14">
        <v>0</v>
      </c>
      <c r="G56" s="14">
        <v>0</v>
      </c>
      <c r="H56" s="14">
        <f t="shared" si="4"/>
        <v>623</v>
      </c>
      <c r="I56" s="14">
        <f t="shared" si="3"/>
        <v>650</v>
      </c>
      <c r="J56" s="14">
        <f t="shared" si="3"/>
        <v>1273</v>
      </c>
      <c r="K56" s="15" t="s">
        <v>138</v>
      </c>
    </row>
    <row r="57" spans="1:11" ht="27" customHeight="1" x14ac:dyDescent="0.2">
      <c r="A57" s="13" t="s">
        <v>377</v>
      </c>
      <c r="B57" s="14">
        <v>752</v>
      </c>
      <c r="C57" s="14">
        <v>438</v>
      </c>
      <c r="D57" s="14">
        <v>1190</v>
      </c>
      <c r="E57" s="14">
        <v>0</v>
      </c>
      <c r="F57" s="14">
        <v>0</v>
      </c>
      <c r="G57" s="14">
        <v>0</v>
      </c>
      <c r="H57" s="14">
        <f t="shared" si="4"/>
        <v>752</v>
      </c>
      <c r="I57" s="14">
        <f t="shared" si="3"/>
        <v>438</v>
      </c>
      <c r="J57" s="14">
        <f t="shared" si="3"/>
        <v>1190</v>
      </c>
      <c r="K57" s="15" t="s">
        <v>378</v>
      </c>
    </row>
    <row r="58" spans="1:11" ht="27" customHeight="1" x14ac:dyDescent="0.2">
      <c r="A58" s="13" t="s">
        <v>769</v>
      </c>
      <c r="B58" s="14">
        <v>167</v>
      </c>
      <c r="C58" s="14">
        <v>8</v>
      </c>
      <c r="D58" s="14">
        <v>175</v>
      </c>
      <c r="E58" s="14">
        <v>0</v>
      </c>
      <c r="F58" s="14">
        <v>0</v>
      </c>
      <c r="G58" s="14">
        <v>0</v>
      </c>
      <c r="H58" s="14">
        <f t="shared" si="4"/>
        <v>167</v>
      </c>
      <c r="I58" s="14">
        <f t="shared" si="3"/>
        <v>8</v>
      </c>
      <c r="J58" s="14">
        <f t="shared" si="3"/>
        <v>175</v>
      </c>
      <c r="K58" s="15" t="s">
        <v>765</v>
      </c>
    </row>
    <row r="59" spans="1:11" ht="27" customHeight="1" x14ac:dyDescent="0.2">
      <c r="A59" s="13" t="s">
        <v>48</v>
      </c>
      <c r="B59" s="14">
        <v>481</v>
      </c>
      <c r="C59" s="14">
        <v>89</v>
      </c>
      <c r="D59" s="14">
        <v>570</v>
      </c>
      <c r="E59" s="14">
        <v>0</v>
      </c>
      <c r="F59" s="14">
        <v>0</v>
      </c>
      <c r="G59" s="14">
        <v>0</v>
      </c>
      <c r="H59" s="14">
        <f t="shared" si="4"/>
        <v>481</v>
      </c>
      <c r="I59" s="14">
        <f t="shared" si="3"/>
        <v>89</v>
      </c>
      <c r="J59" s="14">
        <f t="shared" si="3"/>
        <v>570</v>
      </c>
      <c r="K59" s="15" t="s">
        <v>49</v>
      </c>
    </row>
    <row r="60" spans="1:11" ht="27" customHeight="1" thickBot="1" x14ac:dyDescent="0.25">
      <c r="A60" s="13" t="s">
        <v>61</v>
      </c>
      <c r="B60" s="14">
        <f t="shared" ref="B60:J60" si="5">SUM(B49:B59)</f>
        <v>3171</v>
      </c>
      <c r="C60" s="14">
        <f t="shared" si="5"/>
        <v>1781</v>
      </c>
      <c r="D60" s="14">
        <f t="shared" si="5"/>
        <v>4952</v>
      </c>
      <c r="E60" s="14">
        <f t="shared" si="5"/>
        <v>0</v>
      </c>
      <c r="F60" s="14">
        <f t="shared" si="5"/>
        <v>0</v>
      </c>
      <c r="G60" s="14">
        <f t="shared" si="5"/>
        <v>0</v>
      </c>
      <c r="H60" s="14">
        <f t="shared" si="5"/>
        <v>3171</v>
      </c>
      <c r="I60" s="14">
        <f t="shared" si="5"/>
        <v>1781</v>
      </c>
      <c r="J60" s="14">
        <f t="shared" si="5"/>
        <v>4952</v>
      </c>
      <c r="K60" s="15" t="s">
        <v>105</v>
      </c>
    </row>
    <row r="61" spans="1:11" ht="27" customHeight="1" thickBot="1" x14ac:dyDescent="0.25">
      <c r="A61" s="19" t="s">
        <v>151</v>
      </c>
      <c r="B61" s="20">
        <f t="shared" ref="B61:J61" si="6">SUM(B28,B60)</f>
        <v>10825</v>
      </c>
      <c r="C61" s="20">
        <f t="shared" si="6"/>
        <v>13342</v>
      </c>
      <c r="D61" s="20">
        <f t="shared" si="6"/>
        <v>24167</v>
      </c>
      <c r="E61" s="20">
        <f t="shared" si="6"/>
        <v>0</v>
      </c>
      <c r="F61" s="20">
        <f t="shared" si="6"/>
        <v>0</v>
      </c>
      <c r="G61" s="20">
        <f t="shared" si="6"/>
        <v>0</v>
      </c>
      <c r="H61" s="20">
        <f t="shared" si="6"/>
        <v>10825</v>
      </c>
      <c r="I61" s="20">
        <f t="shared" si="6"/>
        <v>13342</v>
      </c>
      <c r="J61" s="20">
        <f t="shared" si="6"/>
        <v>24167</v>
      </c>
      <c r="K61" s="21" t="s">
        <v>771</v>
      </c>
    </row>
    <row r="62" spans="1:11" ht="15" thickTop="1" x14ac:dyDescent="0.2"/>
    <row r="65" spans="1:11" s="92" customFormat="1" x14ac:dyDescent="0.2"/>
    <row r="66" spans="1:11" s="92" customFormat="1" x14ac:dyDescent="0.2"/>
    <row r="67" spans="1:11" s="92" customFormat="1" x14ac:dyDescent="0.2"/>
    <row r="68" spans="1:11" s="92" customFormat="1" x14ac:dyDescent="0.2"/>
    <row r="69" spans="1:11" s="92" customFormat="1" x14ac:dyDescent="0.2"/>
    <row r="70" spans="1:11" s="92" customFormat="1" x14ac:dyDescent="0.2"/>
    <row r="71" spans="1:11" s="92" customFormat="1" x14ac:dyDescent="0.2"/>
    <row r="72" spans="1:11" s="92" customFormat="1" x14ac:dyDescent="0.2"/>
    <row r="73" spans="1:11" s="92" customFormat="1" x14ac:dyDescent="0.2"/>
    <row r="74" spans="1:11" s="92" customFormat="1" x14ac:dyDescent="0.2"/>
    <row r="77" spans="1:11" ht="22.5" customHeight="1" x14ac:dyDescent="0.2">
      <c r="A77" s="118" t="s">
        <v>784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</row>
    <row r="78" spans="1:11" ht="35.25" customHeight="1" x14ac:dyDescent="0.25">
      <c r="A78" s="114" t="s">
        <v>1672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ht="16.5" thickBot="1" x14ac:dyDescent="0.3">
      <c r="A79" s="4" t="s">
        <v>1819</v>
      </c>
      <c r="B79" s="4"/>
      <c r="C79" s="4"/>
      <c r="D79" s="4"/>
      <c r="E79" s="4"/>
      <c r="F79" s="4"/>
      <c r="G79" s="4"/>
      <c r="H79" s="4"/>
      <c r="I79" s="4"/>
      <c r="J79" s="4"/>
      <c r="K79" s="30" t="s">
        <v>1662</v>
      </c>
    </row>
    <row r="80" spans="1:11" ht="15" customHeight="1" thickTop="1" x14ac:dyDescent="0.25">
      <c r="A80" s="111" t="s">
        <v>0</v>
      </c>
      <c r="B80" s="110" t="s">
        <v>1</v>
      </c>
      <c r="C80" s="110"/>
      <c r="D80" s="110"/>
      <c r="E80" s="110" t="s">
        <v>2</v>
      </c>
      <c r="F80" s="110"/>
      <c r="G80" s="110"/>
      <c r="H80" s="110" t="s">
        <v>3</v>
      </c>
      <c r="I80" s="110"/>
      <c r="J80" s="110"/>
      <c r="K80" s="111" t="s">
        <v>4</v>
      </c>
    </row>
    <row r="81" spans="1:11" ht="14.25" customHeight="1" x14ac:dyDescent="0.25">
      <c r="A81" s="112"/>
      <c r="B81" s="109" t="s">
        <v>5</v>
      </c>
      <c r="C81" s="109"/>
      <c r="D81" s="109"/>
      <c r="E81" s="109" t="s">
        <v>6</v>
      </c>
      <c r="F81" s="109"/>
      <c r="G81" s="109"/>
      <c r="H81" s="109" t="s">
        <v>7</v>
      </c>
      <c r="I81" s="109"/>
      <c r="J81" s="109"/>
      <c r="K81" s="112"/>
    </row>
    <row r="82" spans="1:11" ht="14.25" customHeight="1" x14ac:dyDescent="0.25">
      <c r="A82" s="112"/>
      <c r="B82" s="31" t="s">
        <v>8</v>
      </c>
      <c r="C82" s="31" t="s">
        <v>67</v>
      </c>
      <c r="D82" s="31" t="s">
        <v>10</v>
      </c>
      <c r="E82" s="31" t="s">
        <v>8</v>
      </c>
      <c r="F82" s="31" t="s">
        <v>67</v>
      </c>
      <c r="G82" s="31" t="s">
        <v>10</v>
      </c>
      <c r="H82" s="31" t="s">
        <v>8</v>
      </c>
      <c r="I82" s="31" t="s">
        <v>67</v>
      </c>
      <c r="J82" s="31" t="s">
        <v>10</v>
      </c>
      <c r="K82" s="112"/>
    </row>
    <row r="83" spans="1:11" ht="15" customHeight="1" thickBot="1" x14ac:dyDescent="0.3">
      <c r="A83" s="113"/>
      <c r="B83" s="6" t="s">
        <v>11</v>
      </c>
      <c r="C83" s="6" t="s">
        <v>12</v>
      </c>
      <c r="D83" s="6" t="s">
        <v>7</v>
      </c>
      <c r="E83" s="6" t="s">
        <v>11</v>
      </c>
      <c r="F83" s="6" t="s">
        <v>12</v>
      </c>
      <c r="G83" s="6" t="s">
        <v>7</v>
      </c>
      <c r="H83" s="6" t="s">
        <v>11</v>
      </c>
      <c r="I83" s="6" t="s">
        <v>12</v>
      </c>
      <c r="J83" s="6" t="s">
        <v>7</v>
      </c>
      <c r="K83" s="113"/>
    </row>
    <row r="84" spans="1:11" ht="20.25" customHeight="1" x14ac:dyDescent="0.2">
      <c r="A84" s="13" t="s">
        <v>13</v>
      </c>
      <c r="B84" s="14"/>
      <c r="C84" s="14"/>
      <c r="D84" s="14"/>
      <c r="E84" s="14"/>
      <c r="F84" s="14"/>
      <c r="G84" s="14"/>
      <c r="H84" s="14"/>
      <c r="I84" s="14"/>
      <c r="J84" s="14"/>
      <c r="K84" s="15" t="s">
        <v>14</v>
      </c>
    </row>
    <row r="85" spans="1:11" ht="20.25" customHeight="1" x14ac:dyDescent="0.2">
      <c r="A85" s="13" t="s">
        <v>15</v>
      </c>
      <c r="B85" s="14">
        <v>323</v>
      </c>
      <c r="C85" s="14">
        <v>631</v>
      </c>
      <c r="D85" s="14">
        <v>954</v>
      </c>
      <c r="E85" s="14">
        <v>0</v>
      </c>
      <c r="F85" s="14">
        <v>0</v>
      </c>
      <c r="G85" s="14">
        <v>0</v>
      </c>
      <c r="H85" s="14">
        <f>SUM(B85,E85)</f>
        <v>323</v>
      </c>
      <c r="I85" s="14">
        <f t="shared" ref="I85:J100" si="7">SUM(C85,F85)</f>
        <v>631</v>
      </c>
      <c r="J85" s="14">
        <f t="shared" si="7"/>
        <v>954</v>
      </c>
      <c r="K85" s="15" t="s">
        <v>16</v>
      </c>
    </row>
    <row r="86" spans="1:11" ht="20.25" customHeight="1" x14ac:dyDescent="0.2">
      <c r="A86" s="13" t="s">
        <v>18</v>
      </c>
      <c r="B86" s="14">
        <v>229</v>
      </c>
      <c r="C86" s="14">
        <v>345</v>
      </c>
      <c r="D86" s="14">
        <v>574</v>
      </c>
      <c r="E86" s="14">
        <v>0</v>
      </c>
      <c r="F86" s="14">
        <v>0</v>
      </c>
      <c r="G86" s="14">
        <v>0</v>
      </c>
      <c r="H86" s="14">
        <f t="shared" ref="H86:J103" si="8">SUM(B86,E86)</f>
        <v>229</v>
      </c>
      <c r="I86" s="14">
        <f t="shared" si="7"/>
        <v>345</v>
      </c>
      <c r="J86" s="14">
        <f t="shared" si="7"/>
        <v>574</v>
      </c>
      <c r="K86" s="15" t="s">
        <v>19</v>
      </c>
    </row>
    <row r="87" spans="1:11" ht="20.25" customHeight="1" x14ac:dyDescent="0.2">
      <c r="A87" s="13" t="s">
        <v>490</v>
      </c>
      <c r="B87" s="14">
        <v>167</v>
      </c>
      <c r="C87" s="14">
        <v>412</v>
      </c>
      <c r="D87" s="14">
        <v>579</v>
      </c>
      <c r="E87" s="14">
        <v>0</v>
      </c>
      <c r="F87" s="14">
        <v>0</v>
      </c>
      <c r="G87" s="14">
        <v>0</v>
      </c>
      <c r="H87" s="14">
        <f t="shared" si="8"/>
        <v>167</v>
      </c>
      <c r="I87" s="14">
        <f t="shared" si="7"/>
        <v>412</v>
      </c>
      <c r="J87" s="14">
        <f t="shared" si="7"/>
        <v>579</v>
      </c>
      <c r="K87" s="15" t="s">
        <v>21</v>
      </c>
    </row>
    <row r="88" spans="1:11" ht="20.25" customHeight="1" x14ac:dyDescent="0.2">
      <c r="A88" s="13" t="s">
        <v>22</v>
      </c>
      <c r="B88" s="14">
        <v>89</v>
      </c>
      <c r="C88" s="14">
        <v>296</v>
      </c>
      <c r="D88" s="14">
        <v>385</v>
      </c>
      <c r="E88" s="14">
        <v>0</v>
      </c>
      <c r="F88" s="14">
        <v>0</v>
      </c>
      <c r="G88" s="14">
        <v>0</v>
      </c>
      <c r="H88" s="14">
        <f t="shared" si="8"/>
        <v>89</v>
      </c>
      <c r="I88" s="14">
        <f t="shared" si="7"/>
        <v>296</v>
      </c>
      <c r="J88" s="14">
        <f t="shared" si="7"/>
        <v>385</v>
      </c>
      <c r="K88" s="15" t="s">
        <v>23</v>
      </c>
    </row>
    <row r="89" spans="1:11" ht="20.25" customHeight="1" x14ac:dyDescent="0.2">
      <c r="A89" s="13" t="s">
        <v>24</v>
      </c>
      <c r="B89" s="14">
        <v>420</v>
      </c>
      <c r="C89" s="14">
        <v>600</v>
      </c>
      <c r="D89" s="14">
        <v>1020</v>
      </c>
      <c r="E89" s="14">
        <v>0</v>
      </c>
      <c r="F89" s="14">
        <v>0</v>
      </c>
      <c r="G89" s="14">
        <v>0</v>
      </c>
      <c r="H89" s="14">
        <f t="shared" si="8"/>
        <v>420</v>
      </c>
      <c r="I89" s="14">
        <f t="shared" si="7"/>
        <v>600</v>
      </c>
      <c r="J89" s="14">
        <f t="shared" si="7"/>
        <v>1020</v>
      </c>
      <c r="K89" s="15" t="s">
        <v>25</v>
      </c>
    </row>
    <row r="90" spans="1:11" ht="20.25" customHeight="1" x14ac:dyDescent="0.2">
      <c r="A90" s="13" t="s">
        <v>759</v>
      </c>
      <c r="B90" s="14">
        <v>42</v>
      </c>
      <c r="C90" s="14">
        <v>34</v>
      </c>
      <c r="D90" s="14">
        <v>76</v>
      </c>
      <c r="E90" s="14">
        <v>0</v>
      </c>
      <c r="F90" s="14">
        <v>0</v>
      </c>
      <c r="G90" s="14">
        <v>0</v>
      </c>
      <c r="H90" s="14">
        <f t="shared" si="8"/>
        <v>42</v>
      </c>
      <c r="I90" s="14">
        <f t="shared" si="7"/>
        <v>34</v>
      </c>
      <c r="J90" s="14">
        <f t="shared" si="7"/>
        <v>76</v>
      </c>
      <c r="K90" s="15" t="s">
        <v>760</v>
      </c>
    </row>
    <row r="91" spans="1:11" ht="20.25" customHeight="1" x14ac:dyDescent="0.2">
      <c r="A91" s="13" t="s">
        <v>785</v>
      </c>
      <c r="B91" s="14">
        <v>101</v>
      </c>
      <c r="C91" s="14">
        <v>263</v>
      </c>
      <c r="D91" s="14">
        <v>364</v>
      </c>
      <c r="E91" s="14">
        <v>0</v>
      </c>
      <c r="F91" s="14">
        <v>0</v>
      </c>
      <c r="G91" s="14">
        <v>0</v>
      </c>
      <c r="H91" s="14">
        <f t="shared" si="8"/>
        <v>101</v>
      </c>
      <c r="I91" s="14">
        <f t="shared" si="7"/>
        <v>263</v>
      </c>
      <c r="J91" s="14">
        <f t="shared" si="7"/>
        <v>364</v>
      </c>
      <c r="K91" s="15" t="s">
        <v>761</v>
      </c>
    </row>
    <row r="92" spans="1:11" ht="20.25" customHeight="1" x14ac:dyDescent="0.2">
      <c r="A92" s="13" t="s">
        <v>762</v>
      </c>
      <c r="B92" s="14">
        <v>138</v>
      </c>
      <c r="C92" s="14">
        <v>275</v>
      </c>
      <c r="D92" s="14">
        <v>413</v>
      </c>
      <c r="E92" s="14">
        <v>0</v>
      </c>
      <c r="F92" s="14">
        <v>0</v>
      </c>
      <c r="G92" s="14">
        <v>0</v>
      </c>
      <c r="H92" s="14">
        <f t="shared" si="8"/>
        <v>138</v>
      </c>
      <c r="I92" s="14">
        <f t="shared" si="7"/>
        <v>275</v>
      </c>
      <c r="J92" s="14">
        <f t="shared" si="7"/>
        <v>413</v>
      </c>
      <c r="K92" s="15" t="s">
        <v>763</v>
      </c>
    </row>
    <row r="93" spans="1:11" ht="20.25" customHeight="1" x14ac:dyDescent="0.2">
      <c r="A93" s="13" t="s">
        <v>32</v>
      </c>
      <c r="B93" s="14">
        <v>338</v>
      </c>
      <c r="C93" s="14">
        <v>583</v>
      </c>
      <c r="D93" s="14">
        <v>921</v>
      </c>
      <c r="E93" s="14">
        <v>0</v>
      </c>
      <c r="F93" s="14">
        <v>0</v>
      </c>
      <c r="G93" s="14">
        <v>0</v>
      </c>
      <c r="H93" s="14">
        <f t="shared" si="8"/>
        <v>338</v>
      </c>
      <c r="I93" s="14">
        <f t="shared" si="7"/>
        <v>583</v>
      </c>
      <c r="J93" s="14">
        <f t="shared" si="7"/>
        <v>921</v>
      </c>
      <c r="K93" s="15" t="s">
        <v>60</v>
      </c>
    </row>
    <row r="94" spans="1:11" ht="20.25" customHeight="1" x14ac:dyDescent="0.2">
      <c r="A94" s="13" t="s">
        <v>34</v>
      </c>
      <c r="B94" s="14">
        <v>0</v>
      </c>
      <c r="C94" s="14">
        <v>756</v>
      </c>
      <c r="D94" s="14">
        <v>756</v>
      </c>
      <c r="E94" s="14">
        <v>0</v>
      </c>
      <c r="F94" s="14">
        <v>0</v>
      </c>
      <c r="G94" s="14">
        <v>0</v>
      </c>
      <c r="H94" s="14">
        <f t="shared" si="8"/>
        <v>0</v>
      </c>
      <c r="I94" s="14">
        <f t="shared" si="7"/>
        <v>756</v>
      </c>
      <c r="J94" s="14">
        <f t="shared" si="7"/>
        <v>756</v>
      </c>
      <c r="K94" s="15" t="s">
        <v>65</v>
      </c>
    </row>
    <row r="95" spans="1:11" ht="20.25" customHeight="1" x14ac:dyDescent="0.2">
      <c r="A95" s="13" t="s">
        <v>786</v>
      </c>
      <c r="B95" s="14">
        <v>379</v>
      </c>
      <c r="C95" s="14">
        <v>261</v>
      </c>
      <c r="D95" s="14">
        <v>640</v>
      </c>
      <c r="E95" s="14">
        <v>0</v>
      </c>
      <c r="F95" s="14">
        <v>0</v>
      </c>
      <c r="G95" s="14">
        <v>0</v>
      </c>
      <c r="H95" s="14">
        <f t="shared" si="8"/>
        <v>379</v>
      </c>
      <c r="I95" s="14">
        <f t="shared" si="7"/>
        <v>261</v>
      </c>
      <c r="J95" s="14">
        <f t="shared" si="7"/>
        <v>640</v>
      </c>
      <c r="K95" s="15" t="s">
        <v>37</v>
      </c>
    </row>
    <row r="96" spans="1:11" ht="20.25" customHeight="1" x14ac:dyDescent="0.2">
      <c r="A96" s="13" t="s">
        <v>764</v>
      </c>
      <c r="B96" s="14">
        <v>1012</v>
      </c>
      <c r="C96" s="14">
        <v>1816</v>
      </c>
      <c r="D96" s="14">
        <v>2828</v>
      </c>
      <c r="E96" s="14">
        <v>0</v>
      </c>
      <c r="F96" s="14">
        <v>0</v>
      </c>
      <c r="G96" s="14">
        <v>0</v>
      </c>
      <c r="H96" s="14">
        <f t="shared" si="8"/>
        <v>1012</v>
      </c>
      <c r="I96" s="14">
        <f t="shared" si="7"/>
        <v>1816</v>
      </c>
      <c r="J96" s="14">
        <f t="shared" si="7"/>
        <v>2828</v>
      </c>
      <c r="K96" s="15" t="s">
        <v>138</v>
      </c>
    </row>
    <row r="97" spans="1:11" ht="20.25" customHeight="1" x14ac:dyDescent="0.2">
      <c r="A97" s="13" t="s">
        <v>137</v>
      </c>
      <c r="B97" s="14">
        <v>263</v>
      </c>
      <c r="C97" s="14">
        <v>399</v>
      </c>
      <c r="D97" s="14">
        <v>662</v>
      </c>
      <c r="E97" s="14">
        <v>0</v>
      </c>
      <c r="F97" s="14">
        <v>0</v>
      </c>
      <c r="G97" s="14">
        <v>0</v>
      </c>
      <c r="H97" s="14">
        <f t="shared" si="8"/>
        <v>263</v>
      </c>
      <c r="I97" s="14">
        <f t="shared" si="7"/>
        <v>399</v>
      </c>
      <c r="J97" s="14">
        <f t="shared" si="7"/>
        <v>662</v>
      </c>
      <c r="K97" s="15" t="s">
        <v>136</v>
      </c>
    </row>
    <row r="98" spans="1:11" ht="20.25" customHeight="1" x14ac:dyDescent="0.2">
      <c r="A98" s="13" t="s">
        <v>377</v>
      </c>
      <c r="B98" s="14">
        <v>1248</v>
      </c>
      <c r="C98" s="14">
        <v>1747</v>
      </c>
      <c r="D98" s="14">
        <v>2995</v>
      </c>
      <c r="E98" s="14">
        <v>0</v>
      </c>
      <c r="F98" s="14">
        <v>0</v>
      </c>
      <c r="G98" s="14">
        <v>0</v>
      </c>
      <c r="H98" s="14">
        <f t="shared" si="8"/>
        <v>1248</v>
      </c>
      <c r="I98" s="14">
        <f t="shared" si="7"/>
        <v>1747</v>
      </c>
      <c r="J98" s="14">
        <f t="shared" si="7"/>
        <v>2995</v>
      </c>
      <c r="K98" s="15" t="s">
        <v>378</v>
      </c>
    </row>
    <row r="99" spans="1:11" ht="20.25" customHeight="1" x14ac:dyDescent="0.2">
      <c r="A99" s="13" t="s">
        <v>769</v>
      </c>
      <c r="B99" s="14">
        <v>469</v>
      </c>
      <c r="C99" s="14">
        <v>52</v>
      </c>
      <c r="D99" s="14">
        <v>521</v>
      </c>
      <c r="E99" s="14">
        <v>0</v>
      </c>
      <c r="F99" s="14">
        <v>0</v>
      </c>
      <c r="G99" s="14">
        <v>0</v>
      </c>
      <c r="H99" s="14">
        <f t="shared" si="8"/>
        <v>469</v>
      </c>
      <c r="I99" s="14">
        <f t="shared" si="7"/>
        <v>52</v>
      </c>
      <c r="J99" s="14">
        <f t="shared" si="7"/>
        <v>521</v>
      </c>
      <c r="K99" s="15" t="s">
        <v>765</v>
      </c>
    </row>
    <row r="100" spans="1:11" ht="20.25" customHeight="1" x14ac:dyDescent="0.2">
      <c r="A100" s="13" t="s">
        <v>43</v>
      </c>
      <c r="B100" s="14">
        <v>207</v>
      </c>
      <c r="C100" s="14">
        <v>542</v>
      </c>
      <c r="D100" s="14">
        <v>749</v>
      </c>
      <c r="E100" s="14">
        <v>0</v>
      </c>
      <c r="F100" s="14">
        <v>0</v>
      </c>
      <c r="G100" s="14">
        <v>0</v>
      </c>
      <c r="H100" s="14">
        <f t="shared" si="8"/>
        <v>207</v>
      </c>
      <c r="I100" s="14">
        <f t="shared" si="7"/>
        <v>542</v>
      </c>
      <c r="J100" s="14">
        <f t="shared" si="7"/>
        <v>749</v>
      </c>
      <c r="K100" s="15" t="s">
        <v>152</v>
      </c>
    </row>
    <row r="101" spans="1:11" ht="20.25" customHeight="1" x14ac:dyDescent="0.2">
      <c r="A101" s="13" t="s">
        <v>48</v>
      </c>
      <c r="B101" s="14">
        <v>488</v>
      </c>
      <c r="C101" s="14">
        <v>437</v>
      </c>
      <c r="D101" s="14">
        <v>925</v>
      </c>
      <c r="E101" s="14">
        <v>0</v>
      </c>
      <c r="F101" s="14">
        <v>0</v>
      </c>
      <c r="G101" s="14">
        <v>0</v>
      </c>
      <c r="H101" s="14">
        <f t="shared" si="8"/>
        <v>488</v>
      </c>
      <c r="I101" s="14">
        <f t="shared" si="8"/>
        <v>437</v>
      </c>
      <c r="J101" s="14">
        <f t="shared" si="8"/>
        <v>925</v>
      </c>
      <c r="K101" s="15" t="s">
        <v>49</v>
      </c>
    </row>
    <row r="102" spans="1:11" ht="20.25" customHeight="1" x14ac:dyDescent="0.2">
      <c r="A102" s="13" t="s">
        <v>52</v>
      </c>
      <c r="B102" s="14">
        <v>408</v>
      </c>
      <c r="C102" s="14">
        <v>591</v>
      </c>
      <c r="D102" s="14">
        <v>999</v>
      </c>
      <c r="E102" s="14">
        <v>0</v>
      </c>
      <c r="F102" s="14">
        <v>0</v>
      </c>
      <c r="G102" s="14">
        <v>0</v>
      </c>
      <c r="H102" s="14">
        <f t="shared" si="8"/>
        <v>408</v>
      </c>
      <c r="I102" s="14">
        <f t="shared" si="8"/>
        <v>591</v>
      </c>
      <c r="J102" s="14">
        <f t="shared" si="8"/>
        <v>999</v>
      </c>
      <c r="K102" s="15" t="s">
        <v>53</v>
      </c>
    </row>
    <row r="103" spans="1:11" ht="20.25" customHeight="1" x14ac:dyDescent="0.2">
      <c r="A103" s="13" t="s">
        <v>766</v>
      </c>
      <c r="B103" s="14">
        <v>182</v>
      </c>
      <c r="C103" s="14">
        <v>456</v>
      </c>
      <c r="D103" s="14">
        <v>638</v>
      </c>
      <c r="E103" s="14">
        <v>0</v>
      </c>
      <c r="F103" s="14">
        <v>0</v>
      </c>
      <c r="G103" s="14">
        <v>0</v>
      </c>
      <c r="H103" s="14">
        <f t="shared" si="8"/>
        <v>182</v>
      </c>
      <c r="I103" s="14">
        <f t="shared" si="8"/>
        <v>456</v>
      </c>
      <c r="J103" s="14">
        <f t="shared" si="8"/>
        <v>638</v>
      </c>
      <c r="K103" s="15" t="s">
        <v>767</v>
      </c>
    </row>
    <row r="104" spans="1:11" ht="20.25" customHeight="1" thickBot="1" x14ac:dyDescent="0.25">
      <c r="A104" s="22" t="s">
        <v>56</v>
      </c>
      <c r="B104" s="23">
        <f>SUM(B85:B103)</f>
        <v>6503</v>
      </c>
      <c r="C104" s="23">
        <f t="shared" ref="C104:J104" si="9">SUM(C85:C103)</f>
        <v>10496</v>
      </c>
      <c r="D104" s="23">
        <f t="shared" si="9"/>
        <v>16999</v>
      </c>
      <c r="E104" s="23">
        <f t="shared" si="9"/>
        <v>0</v>
      </c>
      <c r="F104" s="23">
        <f t="shared" si="9"/>
        <v>0</v>
      </c>
      <c r="G104" s="23">
        <f t="shared" si="9"/>
        <v>0</v>
      </c>
      <c r="H104" s="23">
        <f t="shared" si="9"/>
        <v>6503</v>
      </c>
      <c r="I104" s="23">
        <f t="shared" si="9"/>
        <v>10496</v>
      </c>
      <c r="J104" s="23">
        <f t="shared" si="9"/>
        <v>16999</v>
      </c>
      <c r="K104" s="24" t="s">
        <v>57</v>
      </c>
    </row>
    <row r="105" spans="1:11" ht="15" thickTop="1" x14ac:dyDescent="0.2"/>
    <row r="111" spans="1:11" ht="24" customHeight="1" thickBot="1" x14ac:dyDescent="0.3">
      <c r="A111" s="4" t="s">
        <v>1663</v>
      </c>
      <c r="B111" s="4"/>
      <c r="C111" s="4"/>
      <c r="D111" s="4"/>
      <c r="E111" s="4"/>
      <c r="F111" s="4"/>
      <c r="G111" s="4"/>
      <c r="H111" s="4"/>
      <c r="I111" s="4"/>
      <c r="J111" s="4"/>
      <c r="K111" s="30" t="s">
        <v>1664</v>
      </c>
    </row>
    <row r="112" spans="1:11" ht="24" customHeight="1" thickTop="1" x14ac:dyDescent="0.25">
      <c r="A112" s="111" t="s">
        <v>0</v>
      </c>
      <c r="B112" s="110" t="s">
        <v>1</v>
      </c>
      <c r="C112" s="110"/>
      <c r="D112" s="110"/>
      <c r="E112" s="110" t="s">
        <v>2</v>
      </c>
      <c r="F112" s="110"/>
      <c r="G112" s="110"/>
      <c r="H112" s="110" t="s">
        <v>3</v>
      </c>
      <c r="I112" s="110"/>
      <c r="J112" s="110"/>
      <c r="K112" s="111" t="s">
        <v>4</v>
      </c>
    </row>
    <row r="113" spans="1:11" ht="24" customHeight="1" x14ac:dyDescent="0.25">
      <c r="A113" s="112"/>
      <c r="B113" s="109" t="s">
        <v>5</v>
      </c>
      <c r="C113" s="109"/>
      <c r="D113" s="109"/>
      <c r="E113" s="109" t="s">
        <v>6</v>
      </c>
      <c r="F113" s="109"/>
      <c r="G113" s="109"/>
      <c r="H113" s="109" t="s">
        <v>7</v>
      </c>
      <c r="I113" s="109"/>
      <c r="J113" s="109"/>
      <c r="K113" s="112"/>
    </row>
    <row r="114" spans="1:11" ht="24" customHeight="1" x14ac:dyDescent="0.25">
      <c r="A114" s="112"/>
      <c r="B114" s="31" t="s">
        <v>8</v>
      </c>
      <c r="C114" s="31" t="s">
        <v>67</v>
      </c>
      <c r="D114" s="31" t="s">
        <v>10</v>
      </c>
      <c r="E114" s="31" t="s">
        <v>8</v>
      </c>
      <c r="F114" s="31" t="s">
        <v>67</v>
      </c>
      <c r="G114" s="31" t="s">
        <v>10</v>
      </c>
      <c r="H114" s="31" t="s">
        <v>8</v>
      </c>
      <c r="I114" s="31" t="s">
        <v>67</v>
      </c>
      <c r="J114" s="31" t="s">
        <v>10</v>
      </c>
      <c r="K114" s="112"/>
    </row>
    <row r="115" spans="1:11" ht="24" customHeight="1" thickBot="1" x14ac:dyDescent="0.3">
      <c r="A115" s="113"/>
      <c r="B115" s="6" t="s">
        <v>11</v>
      </c>
      <c r="C115" s="6" t="s">
        <v>12</v>
      </c>
      <c r="D115" s="6" t="s">
        <v>7</v>
      </c>
      <c r="E115" s="6" t="s">
        <v>11</v>
      </c>
      <c r="F115" s="6" t="s">
        <v>12</v>
      </c>
      <c r="G115" s="6" t="s">
        <v>7</v>
      </c>
      <c r="H115" s="6" t="s">
        <v>11</v>
      </c>
      <c r="I115" s="6" t="s">
        <v>12</v>
      </c>
      <c r="J115" s="6" t="s">
        <v>7</v>
      </c>
      <c r="K115" s="113"/>
    </row>
    <row r="116" spans="1:11" ht="24" customHeight="1" x14ac:dyDescent="0.2">
      <c r="A116" s="13" t="s">
        <v>58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5" t="s">
        <v>59</v>
      </c>
    </row>
    <row r="117" spans="1:11" ht="24" customHeight="1" x14ac:dyDescent="0.2">
      <c r="A117" s="13" t="s">
        <v>22</v>
      </c>
      <c r="B117" s="14">
        <v>305</v>
      </c>
      <c r="C117" s="14">
        <v>97</v>
      </c>
      <c r="D117" s="14">
        <v>402</v>
      </c>
      <c r="E117" s="14">
        <v>0</v>
      </c>
      <c r="F117" s="14">
        <v>0</v>
      </c>
      <c r="G117" s="14">
        <v>0</v>
      </c>
      <c r="H117" s="14">
        <f>SUM(B117,E117)</f>
        <v>305</v>
      </c>
      <c r="I117" s="14">
        <f t="shared" ref="I117:J127" si="10">SUM(C117,F117)</f>
        <v>97</v>
      </c>
      <c r="J117" s="14">
        <f t="shared" si="10"/>
        <v>402</v>
      </c>
      <c r="K117" s="15" t="s">
        <v>23</v>
      </c>
    </row>
    <row r="118" spans="1:11" ht="24" customHeight="1" x14ac:dyDescent="0.2">
      <c r="A118" s="13" t="s">
        <v>24</v>
      </c>
      <c r="B118" s="14">
        <v>3</v>
      </c>
      <c r="C118" s="14">
        <v>0</v>
      </c>
      <c r="D118" s="14">
        <v>3</v>
      </c>
      <c r="E118" s="14">
        <v>0</v>
      </c>
      <c r="F118" s="14">
        <v>0</v>
      </c>
      <c r="G118" s="14">
        <v>0</v>
      </c>
      <c r="H118" s="14">
        <f t="shared" ref="H118:H127" si="11">SUM(B118,E118)</f>
        <v>3</v>
      </c>
      <c r="I118" s="14">
        <f t="shared" si="10"/>
        <v>0</v>
      </c>
      <c r="J118" s="14">
        <f t="shared" si="10"/>
        <v>3</v>
      </c>
      <c r="K118" s="15" t="s">
        <v>25</v>
      </c>
    </row>
    <row r="119" spans="1:11" ht="24" customHeight="1" x14ac:dyDescent="0.2">
      <c r="A119" s="13" t="s">
        <v>432</v>
      </c>
      <c r="B119" s="14">
        <v>93</v>
      </c>
      <c r="C119" s="14">
        <v>37</v>
      </c>
      <c r="D119" s="14">
        <v>130</v>
      </c>
      <c r="E119" s="14">
        <v>0</v>
      </c>
      <c r="F119" s="14">
        <v>0</v>
      </c>
      <c r="G119" s="14">
        <v>0</v>
      </c>
      <c r="H119" s="14">
        <f t="shared" si="11"/>
        <v>93</v>
      </c>
      <c r="I119" s="14">
        <f t="shared" si="10"/>
        <v>37</v>
      </c>
      <c r="J119" s="14">
        <f t="shared" si="10"/>
        <v>130</v>
      </c>
      <c r="K119" s="15" t="s">
        <v>761</v>
      </c>
    </row>
    <row r="120" spans="1:11" ht="24" customHeight="1" x14ac:dyDescent="0.2">
      <c r="A120" s="13" t="s">
        <v>762</v>
      </c>
      <c r="B120" s="14">
        <v>171</v>
      </c>
      <c r="C120" s="14">
        <v>107</v>
      </c>
      <c r="D120" s="14">
        <v>278</v>
      </c>
      <c r="E120" s="14">
        <v>0</v>
      </c>
      <c r="F120" s="14">
        <v>0</v>
      </c>
      <c r="G120" s="14">
        <v>0</v>
      </c>
      <c r="H120" s="14">
        <f t="shared" si="11"/>
        <v>171</v>
      </c>
      <c r="I120" s="14">
        <f t="shared" si="10"/>
        <v>107</v>
      </c>
      <c r="J120" s="14">
        <f t="shared" si="10"/>
        <v>278</v>
      </c>
      <c r="K120" s="15" t="s">
        <v>763</v>
      </c>
    </row>
    <row r="121" spans="1:11" ht="24" customHeight="1" x14ac:dyDescent="0.2">
      <c r="A121" s="13" t="s">
        <v>32</v>
      </c>
      <c r="B121" s="14">
        <v>175</v>
      </c>
      <c r="C121" s="14">
        <v>77</v>
      </c>
      <c r="D121" s="14">
        <v>252</v>
      </c>
      <c r="E121" s="14">
        <v>0</v>
      </c>
      <c r="F121" s="14">
        <v>0</v>
      </c>
      <c r="G121" s="14">
        <v>0</v>
      </c>
      <c r="H121" s="14">
        <f t="shared" si="11"/>
        <v>175</v>
      </c>
      <c r="I121" s="14">
        <f t="shared" si="10"/>
        <v>77</v>
      </c>
      <c r="J121" s="14">
        <f t="shared" si="10"/>
        <v>252</v>
      </c>
      <c r="K121" s="15" t="s">
        <v>60</v>
      </c>
    </row>
    <row r="122" spans="1:11" ht="24" customHeight="1" x14ac:dyDescent="0.2">
      <c r="A122" s="13" t="s">
        <v>34</v>
      </c>
      <c r="B122" s="14">
        <v>0</v>
      </c>
      <c r="C122" s="14">
        <v>23</v>
      </c>
      <c r="D122" s="14">
        <v>23</v>
      </c>
      <c r="E122" s="14">
        <v>0</v>
      </c>
      <c r="F122" s="14">
        <v>0</v>
      </c>
      <c r="G122" s="14">
        <v>0</v>
      </c>
      <c r="H122" s="14">
        <f t="shared" si="11"/>
        <v>0</v>
      </c>
      <c r="I122" s="14">
        <f t="shared" si="10"/>
        <v>23</v>
      </c>
      <c r="J122" s="14">
        <f t="shared" si="10"/>
        <v>23</v>
      </c>
      <c r="K122" s="15" t="s">
        <v>65</v>
      </c>
    </row>
    <row r="123" spans="1:11" ht="24" customHeight="1" x14ac:dyDescent="0.2">
      <c r="A123" s="13" t="s">
        <v>786</v>
      </c>
      <c r="B123" s="14">
        <v>129</v>
      </c>
      <c r="C123" s="14">
        <v>130</v>
      </c>
      <c r="D123" s="14">
        <v>259</v>
      </c>
      <c r="E123" s="14">
        <v>0</v>
      </c>
      <c r="F123" s="14">
        <v>0</v>
      </c>
      <c r="G123" s="14">
        <v>0</v>
      </c>
      <c r="H123" s="14">
        <f t="shared" si="11"/>
        <v>129</v>
      </c>
      <c r="I123" s="14">
        <f t="shared" si="10"/>
        <v>130</v>
      </c>
      <c r="J123" s="14">
        <f t="shared" si="10"/>
        <v>259</v>
      </c>
      <c r="K123" s="15" t="s">
        <v>768</v>
      </c>
    </row>
    <row r="124" spans="1:11" ht="24" customHeight="1" x14ac:dyDescent="0.2">
      <c r="A124" s="13" t="s">
        <v>764</v>
      </c>
      <c r="B124" s="14">
        <v>507</v>
      </c>
      <c r="C124" s="14">
        <v>528</v>
      </c>
      <c r="D124" s="14">
        <v>1035</v>
      </c>
      <c r="E124" s="14">
        <v>0</v>
      </c>
      <c r="F124" s="14">
        <v>0</v>
      </c>
      <c r="G124" s="14">
        <v>0</v>
      </c>
      <c r="H124" s="14">
        <f t="shared" si="11"/>
        <v>507</v>
      </c>
      <c r="I124" s="14">
        <f t="shared" si="10"/>
        <v>528</v>
      </c>
      <c r="J124" s="14">
        <f t="shared" si="10"/>
        <v>1035</v>
      </c>
      <c r="K124" s="15" t="s">
        <v>138</v>
      </c>
    </row>
    <row r="125" spans="1:11" ht="24" customHeight="1" x14ac:dyDescent="0.2">
      <c r="A125" s="13" t="s">
        <v>377</v>
      </c>
      <c r="B125" s="14">
        <v>552</v>
      </c>
      <c r="C125" s="14">
        <v>273</v>
      </c>
      <c r="D125" s="14">
        <v>825</v>
      </c>
      <c r="E125" s="14">
        <v>0</v>
      </c>
      <c r="F125" s="14">
        <v>0</v>
      </c>
      <c r="G125" s="14">
        <v>0</v>
      </c>
      <c r="H125" s="14">
        <f t="shared" si="11"/>
        <v>552</v>
      </c>
      <c r="I125" s="14">
        <f t="shared" si="10"/>
        <v>273</v>
      </c>
      <c r="J125" s="14">
        <f t="shared" si="10"/>
        <v>825</v>
      </c>
      <c r="K125" s="15" t="s">
        <v>378</v>
      </c>
    </row>
    <row r="126" spans="1:11" ht="24" customHeight="1" x14ac:dyDescent="0.2">
      <c r="A126" s="13" t="s">
        <v>769</v>
      </c>
      <c r="B126" s="14">
        <v>163</v>
      </c>
      <c r="C126" s="14">
        <v>8</v>
      </c>
      <c r="D126" s="14">
        <v>171</v>
      </c>
      <c r="E126" s="14">
        <v>0</v>
      </c>
      <c r="F126" s="14">
        <v>0</v>
      </c>
      <c r="G126" s="14">
        <v>0</v>
      </c>
      <c r="H126" s="14">
        <f t="shared" si="11"/>
        <v>163</v>
      </c>
      <c r="I126" s="14">
        <f t="shared" si="10"/>
        <v>8</v>
      </c>
      <c r="J126" s="14">
        <f t="shared" si="10"/>
        <v>171</v>
      </c>
      <c r="K126" s="15" t="s">
        <v>765</v>
      </c>
    </row>
    <row r="127" spans="1:11" ht="24" customHeight="1" x14ac:dyDescent="0.2">
      <c r="A127" s="13" t="s">
        <v>48</v>
      </c>
      <c r="B127" s="14">
        <v>353</v>
      </c>
      <c r="C127" s="14">
        <v>61</v>
      </c>
      <c r="D127" s="14">
        <v>414</v>
      </c>
      <c r="E127" s="14">
        <v>0</v>
      </c>
      <c r="F127" s="14">
        <v>0</v>
      </c>
      <c r="G127" s="14">
        <v>0</v>
      </c>
      <c r="H127" s="14">
        <f t="shared" si="11"/>
        <v>353</v>
      </c>
      <c r="I127" s="14">
        <f t="shared" si="10"/>
        <v>61</v>
      </c>
      <c r="J127" s="14">
        <f t="shared" si="10"/>
        <v>414</v>
      </c>
      <c r="K127" s="15" t="s">
        <v>49</v>
      </c>
    </row>
    <row r="128" spans="1:11" ht="24" customHeight="1" thickBot="1" x14ac:dyDescent="0.25">
      <c r="A128" s="16" t="s">
        <v>61</v>
      </c>
      <c r="B128" s="17">
        <f t="shared" ref="B128:J128" si="12">SUM(B117:B127)</f>
        <v>2451</v>
      </c>
      <c r="C128" s="17">
        <f t="shared" si="12"/>
        <v>1341</v>
      </c>
      <c r="D128" s="17">
        <f t="shared" si="12"/>
        <v>3792</v>
      </c>
      <c r="E128" s="17">
        <f t="shared" si="12"/>
        <v>0</v>
      </c>
      <c r="F128" s="17">
        <f t="shared" si="12"/>
        <v>0</v>
      </c>
      <c r="G128" s="17">
        <f t="shared" si="12"/>
        <v>0</v>
      </c>
      <c r="H128" s="17">
        <f t="shared" si="12"/>
        <v>2451</v>
      </c>
      <c r="I128" s="17">
        <f t="shared" si="12"/>
        <v>1341</v>
      </c>
      <c r="J128" s="17">
        <f t="shared" si="12"/>
        <v>3792</v>
      </c>
      <c r="K128" s="18" t="s">
        <v>105</v>
      </c>
    </row>
    <row r="129" spans="1:11" ht="24" customHeight="1" thickBot="1" x14ac:dyDescent="0.25">
      <c r="A129" s="19" t="s">
        <v>151</v>
      </c>
      <c r="B129" s="20">
        <f t="shared" ref="B129:J129" si="13">SUM(B104,B128)</f>
        <v>8954</v>
      </c>
      <c r="C129" s="20">
        <f t="shared" si="13"/>
        <v>11837</v>
      </c>
      <c r="D129" s="20">
        <f t="shared" si="13"/>
        <v>20791</v>
      </c>
      <c r="E129" s="20">
        <f t="shared" si="13"/>
        <v>0</v>
      </c>
      <c r="F129" s="20">
        <f t="shared" si="13"/>
        <v>0</v>
      </c>
      <c r="G129" s="20">
        <f t="shared" si="13"/>
        <v>0</v>
      </c>
      <c r="H129" s="20">
        <f t="shared" si="13"/>
        <v>8954</v>
      </c>
      <c r="I129" s="20">
        <f t="shared" si="13"/>
        <v>11837</v>
      </c>
      <c r="J129" s="20">
        <f t="shared" si="13"/>
        <v>20791</v>
      </c>
      <c r="K129" s="21" t="s">
        <v>771</v>
      </c>
    </row>
    <row r="130" spans="1:11" ht="15" thickTop="1" x14ac:dyDescent="0.2"/>
  </sheetData>
  <mergeCells count="36">
    <mergeCell ref="B45:D45"/>
    <mergeCell ref="E45:G45"/>
    <mergeCell ref="H45:J45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4:A47"/>
    <mergeCell ref="B44:D44"/>
    <mergeCell ref="B113:D113"/>
    <mergeCell ref="E113:G113"/>
    <mergeCell ref="H113:J113"/>
    <mergeCell ref="A77:K77"/>
    <mergeCell ref="A78:K78"/>
    <mergeCell ref="A80:A83"/>
    <mergeCell ref="B80:D80"/>
    <mergeCell ref="E80:G80"/>
    <mergeCell ref="H80:J80"/>
    <mergeCell ref="K80:K83"/>
    <mergeCell ref="B81:D81"/>
    <mergeCell ref="E81:G81"/>
    <mergeCell ref="H81:J81"/>
    <mergeCell ref="A112:A115"/>
    <mergeCell ref="B112:D112"/>
    <mergeCell ref="E112:G112"/>
    <mergeCell ref="H112:J112"/>
    <mergeCell ref="E44:G44"/>
    <mergeCell ref="H44:J44"/>
    <mergeCell ref="K112:K115"/>
    <mergeCell ref="K44:K47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85"/>
  <sheetViews>
    <sheetView rightToLeft="1" view="pageBreakPreview" topLeftCell="A64" zoomScale="85" zoomScaleNormal="85" zoomScaleSheetLayoutView="85" workbookViewId="0">
      <selection activeCell="A83" sqref="A83:A86"/>
    </sheetView>
  </sheetViews>
  <sheetFormatPr defaultRowHeight="14.25" x14ac:dyDescent="0.2"/>
  <cols>
    <col min="1" max="1" width="22.125" customWidth="1"/>
    <col min="2" max="2" width="7.25" customWidth="1"/>
    <col min="3" max="3" width="9.5" customWidth="1"/>
    <col min="4" max="4" width="8.5" customWidth="1"/>
    <col min="5" max="5" width="7.875" customWidth="1"/>
    <col min="6" max="6" width="9" customWidth="1"/>
    <col min="7" max="7" width="6" bestFit="1" customWidth="1"/>
    <col min="8" max="8" width="8.875" customWidth="1"/>
    <col min="9" max="9" width="10.25" customWidth="1"/>
    <col min="10" max="10" width="9.875" customWidth="1"/>
    <col min="11" max="11" width="37.625" customWidth="1"/>
  </cols>
  <sheetData>
    <row r="1" spans="1:11" ht="27" customHeight="1" x14ac:dyDescent="0.2">
      <c r="A1" s="118" t="s">
        <v>787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2" customHeight="1" x14ac:dyDescent="0.25">
      <c r="A2" s="114" t="s">
        <v>788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.75" customHeight="1" thickBot="1" x14ac:dyDescent="0.3">
      <c r="A3" s="4" t="s">
        <v>1820</v>
      </c>
      <c r="B3" s="4"/>
      <c r="C3" s="4"/>
      <c r="D3" s="4"/>
      <c r="E3" s="4"/>
      <c r="F3" s="4"/>
      <c r="G3" s="4"/>
      <c r="H3" s="4"/>
      <c r="I3" s="4"/>
      <c r="J3" s="4"/>
      <c r="K3" s="30" t="s">
        <v>1821</v>
      </c>
    </row>
    <row r="4" spans="1:11" ht="18.7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8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8.7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8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7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32.25" customHeight="1" x14ac:dyDescent="0.2">
      <c r="A9" s="13" t="s">
        <v>789</v>
      </c>
      <c r="B9" s="14">
        <v>54</v>
      </c>
      <c r="C9" s="14">
        <v>60</v>
      </c>
      <c r="D9" s="14">
        <v>114</v>
      </c>
      <c r="E9" s="14">
        <v>0</v>
      </c>
      <c r="F9" s="14">
        <v>0</v>
      </c>
      <c r="G9" s="14">
        <v>0</v>
      </c>
      <c r="H9" s="14">
        <f>SUM(B9,E9)</f>
        <v>54</v>
      </c>
      <c r="I9" s="14">
        <f t="shared" ref="I9:J14" si="0">SUM(C9,F9)</f>
        <v>60</v>
      </c>
      <c r="J9" s="14">
        <f t="shared" si="0"/>
        <v>114</v>
      </c>
      <c r="K9" s="15" t="s">
        <v>790</v>
      </c>
    </row>
    <row r="10" spans="1:11" ht="32.25" customHeight="1" x14ac:dyDescent="0.2">
      <c r="A10" s="13" t="s">
        <v>143</v>
      </c>
      <c r="B10" s="14">
        <v>101</v>
      </c>
      <c r="C10" s="14">
        <v>126</v>
      </c>
      <c r="D10" s="14">
        <v>227</v>
      </c>
      <c r="E10" s="14">
        <v>0</v>
      </c>
      <c r="F10" s="14">
        <v>0</v>
      </c>
      <c r="G10" s="14">
        <v>0</v>
      </c>
      <c r="H10" s="14">
        <f t="shared" ref="H10:H14" si="1">SUM(B10,E10)</f>
        <v>101</v>
      </c>
      <c r="I10" s="14">
        <f t="shared" si="0"/>
        <v>126</v>
      </c>
      <c r="J10" s="14">
        <f t="shared" si="0"/>
        <v>227</v>
      </c>
      <c r="K10" s="15" t="s">
        <v>29</v>
      </c>
    </row>
    <row r="11" spans="1:11" ht="32.25" customHeight="1" x14ac:dyDescent="0.2">
      <c r="A11" s="13" t="s">
        <v>104</v>
      </c>
      <c r="B11" s="14">
        <v>54</v>
      </c>
      <c r="C11" s="14">
        <v>39</v>
      </c>
      <c r="D11" s="14">
        <v>93</v>
      </c>
      <c r="E11" s="14">
        <v>0</v>
      </c>
      <c r="F11" s="14">
        <v>0</v>
      </c>
      <c r="G11" s="14">
        <v>0</v>
      </c>
      <c r="H11" s="14">
        <f t="shared" si="1"/>
        <v>54</v>
      </c>
      <c r="I11" s="14">
        <f t="shared" si="0"/>
        <v>39</v>
      </c>
      <c r="J11" s="14">
        <f t="shared" si="0"/>
        <v>93</v>
      </c>
      <c r="K11" s="15" t="s">
        <v>31</v>
      </c>
    </row>
    <row r="12" spans="1:11" ht="32.25" customHeight="1" x14ac:dyDescent="0.2">
      <c r="A12" s="13" t="s">
        <v>681</v>
      </c>
      <c r="B12" s="14">
        <v>38</v>
      </c>
      <c r="C12" s="14">
        <v>61</v>
      </c>
      <c r="D12" s="14">
        <v>99</v>
      </c>
      <c r="E12" s="14">
        <v>0</v>
      </c>
      <c r="F12" s="14">
        <v>0</v>
      </c>
      <c r="G12" s="14">
        <v>0</v>
      </c>
      <c r="H12" s="14">
        <f t="shared" si="1"/>
        <v>38</v>
      </c>
      <c r="I12" s="14">
        <f t="shared" si="0"/>
        <v>61</v>
      </c>
      <c r="J12" s="14">
        <f t="shared" si="0"/>
        <v>99</v>
      </c>
      <c r="K12" s="15" t="s">
        <v>791</v>
      </c>
    </row>
    <row r="13" spans="1:11" ht="32.25" customHeight="1" x14ac:dyDescent="0.2">
      <c r="A13" s="13" t="s">
        <v>792</v>
      </c>
      <c r="B13" s="14">
        <v>44</v>
      </c>
      <c r="C13" s="14">
        <v>67</v>
      </c>
      <c r="D13" s="14">
        <v>111</v>
      </c>
      <c r="E13" s="14">
        <v>0</v>
      </c>
      <c r="F13" s="14">
        <v>0</v>
      </c>
      <c r="G13" s="14">
        <v>0</v>
      </c>
      <c r="H13" s="14">
        <f t="shared" si="1"/>
        <v>44</v>
      </c>
      <c r="I13" s="14">
        <f t="shared" si="0"/>
        <v>67</v>
      </c>
      <c r="J13" s="14">
        <f t="shared" si="0"/>
        <v>111</v>
      </c>
      <c r="K13" s="15" t="s">
        <v>793</v>
      </c>
    </row>
    <row r="14" spans="1:11" ht="32.25" customHeight="1" thickBot="1" x14ac:dyDescent="0.25">
      <c r="A14" s="13" t="s">
        <v>794</v>
      </c>
      <c r="B14" s="14">
        <v>84</v>
      </c>
      <c r="C14" s="14">
        <v>85</v>
      </c>
      <c r="D14" s="14">
        <v>169</v>
      </c>
      <c r="E14" s="14">
        <v>0</v>
      </c>
      <c r="F14" s="14">
        <v>0</v>
      </c>
      <c r="G14" s="14">
        <v>0</v>
      </c>
      <c r="H14" s="14">
        <f t="shared" si="1"/>
        <v>84</v>
      </c>
      <c r="I14" s="14">
        <f t="shared" si="0"/>
        <v>85</v>
      </c>
      <c r="J14" s="14">
        <f t="shared" si="0"/>
        <v>169</v>
      </c>
      <c r="K14" s="15" t="s">
        <v>795</v>
      </c>
    </row>
    <row r="15" spans="1:11" ht="36.75" customHeight="1" thickBot="1" x14ac:dyDescent="0.25">
      <c r="A15" s="19" t="s">
        <v>261</v>
      </c>
      <c r="B15" s="20">
        <f>SUM(B9:B14)</f>
        <v>375</v>
      </c>
      <c r="C15" s="20">
        <f t="shared" ref="C15:J15" si="2">SUM(C9:C14)</f>
        <v>438</v>
      </c>
      <c r="D15" s="20">
        <f t="shared" si="2"/>
        <v>813</v>
      </c>
      <c r="E15" s="20">
        <f t="shared" si="2"/>
        <v>0</v>
      </c>
      <c r="F15" s="20">
        <f t="shared" si="2"/>
        <v>0</v>
      </c>
      <c r="G15" s="20">
        <f t="shared" si="2"/>
        <v>0</v>
      </c>
      <c r="H15" s="20">
        <f t="shared" si="2"/>
        <v>375</v>
      </c>
      <c r="I15" s="20">
        <f t="shared" si="2"/>
        <v>438</v>
      </c>
      <c r="J15" s="20">
        <f t="shared" si="2"/>
        <v>813</v>
      </c>
      <c r="K15" s="61" t="s">
        <v>63</v>
      </c>
    </row>
    <row r="16" spans="1:11" ht="20.100000000000001" customHeight="1" thickTop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s="92" customFormat="1" ht="20.100000000000001" customHeight="1" x14ac:dyDescent="0.2"/>
    <row r="22" s="92" customFormat="1" ht="20.100000000000001" customHeight="1" x14ac:dyDescent="0.2"/>
    <row r="23" s="92" customFormat="1" ht="20.100000000000001" customHeight="1" x14ac:dyDescent="0.2"/>
    <row r="24" s="92" customFormat="1" ht="20.100000000000001" customHeight="1" x14ac:dyDescent="0.2"/>
    <row r="25" s="92" customFormat="1" ht="20.100000000000001" customHeight="1" x14ac:dyDescent="0.2"/>
    <row r="26" s="92" customFormat="1" ht="20.100000000000001" customHeight="1" x14ac:dyDescent="0.2"/>
    <row r="27" s="92" customFormat="1" ht="20.100000000000001" customHeight="1" x14ac:dyDescent="0.2"/>
    <row r="28" s="92" customFormat="1" ht="20.100000000000001" customHeight="1" x14ac:dyDescent="0.2"/>
    <row r="29" s="92" customFormat="1" ht="20.100000000000001" customHeight="1" x14ac:dyDescent="0.2"/>
    <row r="30" s="92" customFormat="1" ht="20.100000000000001" customHeight="1" x14ac:dyDescent="0.2"/>
    <row r="31" ht="19.5" customHeight="1" x14ac:dyDescent="0.2"/>
    <row r="32" ht="20.100000000000001" customHeight="1" x14ac:dyDescent="0.2"/>
    <row r="33" spans="1:11" ht="20.100000000000001" customHeight="1" x14ac:dyDescent="0.2"/>
    <row r="34" spans="1:11" ht="25.5" customHeight="1" x14ac:dyDescent="0.2">
      <c r="A34" s="118" t="s">
        <v>796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t="39" customHeight="1" x14ac:dyDescent="0.25">
      <c r="A35" s="114" t="s">
        <v>797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24.95" customHeight="1" thickBot="1" x14ac:dyDescent="0.3">
      <c r="A36" s="4" t="s">
        <v>1822</v>
      </c>
      <c r="B36" s="4"/>
      <c r="C36" s="4"/>
      <c r="D36" s="4"/>
      <c r="E36" s="4"/>
      <c r="F36" s="4"/>
      <c r="G36" s="4"/>
      <c r="H36" s="4"/>
      <c r="I36" s="4"/>
      <c r="J36" s="4"/>
      <c r="K36" s="30" t="s">
        <v>1665</v>
      </c>
    </row>
    <row r="37" spans="1:11" ht="24.95" customHeight="1" thickTop="1" x14ac:dyDescent="0.25">
      <c r="A37" s="111" t="s">
        <v>0</v>
      </c>
      <c r="B37" s="110" t="s">
        <v>1</v>
      </c>
      <c r="C37" s="110"/>
      <c r="D37" s="110"/>
      <c r="E37" s="110" t="s">
        <v>2</v>
      </c>
      <c r="F37" s="110"/>
      <c r="G37" s="110"/>
      <c r="H37" s="110" t="s">
        <v>3</v>
      </c>
      <c r="I37" s="110"/>
      <c r="J37" s="110"/>
      <c r="K37" s="111" t="s">
        <v>4</v>
      </c>
    </row>
    <row r="38" spans="1:11" ht="24.95" customHeight="1" x14ac:dyDescent="0.25">
      <c r="A38" s="112"/>
      <c r="B38" s="109" t="s">
        <v>5</v>
      </c>
      <c r="C38" s="109"/>
      <c r="D38" s="109"/>
      <c r="E38" s="109" t="s">
        <v>6</v>
      </c>
      <c r="F38" s="109"/>
      <c r="G38" s="109"/>
      <c r="H38" s="109" t="s">
        <v>7</v>
      </c>
      <c r="I38" s="109"/>
      <c r="J38" s="109"/>
      <c r="K38" s="112"/>
    </row>
    <row r="39" spans="1:11" ht="24.95" customHeight="1" x14ac:dyDescent="0.25">
      <c r="A39" s="112"/>
      <c r="B39" s="31" t="s">
        <v>8</v>
      </c>
      <c r="C39" s="31" t="s">
        <v>67</v>
      </c>
      <c r="D39" s="31" t="s">
        <v>10</v>
      </c>
      <c r="E39" s="31" t="s">
        <v>8</v>
      </c>
      <c r="F39" s="31" t="s">
        <v>67</v>
      </c>
      <c r="G39" s="31" t="s">
        <v>10</v>
      </c>
      <c r="H39" s="31" t="s">
        <v>8</v>
      </c>
      <c r="I39" s="31" t="s">
        <v>67</v>
      </c>
      <c r="J39" s="31" t="s">
        <v>10</v>
      </c>
      <c r="K39" s="112"/>
    </row>
    <row r="40" spans="1:11" ht="24.95" customHeight="1" thickBot="1" x14ac:dyDescent="0.3">
      <c r="A40" s="113"/>
      <c r="B40" s="6" t="s">
        <v>11</v>
      </c>
      <c r="C40" s="6" t="s">
        <v>12</v>
      </c>
      <c r="D40" s="6" t="s">
        <v>7</v>
      </c>
      <c r="E40" s="6" t="s">
        <v>11</v>
      </c>
      <c r="F40" s="6" t="s">
        <v>12</v>
      </c>
      <c r="G40" s="6" t="s">
        <v>7</v>
      </c>
      <c r="H40" s="6" t="s">
        <v>11</v>
      </c>
      <c r="I40" s="6" t="s">
        <v>12</v>
      </c>
      <c r="J40" s="6" t="s">
        <v>7</v>
      </c>
      <c r="K40" s="113"/>
    </row>
    <row r="41" spans="1:11" ht="35.25" customHeight="1" x14ac:dyDescent="0.2">
      <c r="A41" s="13" t="s">
        <v>13</v>
      </c>
      <c r="B41" s="14"/>
      <c r="C41" s="14"/>
      <c r="D41" s="14"/>
      <c r="E41" s="14"/>
      <c r="F41" s="14"/>
      <c r="G41" s="14"/>
      <c r="H41" s="14"/>
      <c r="I41" s="14"/>
      <c r="J41" s="14"/>
      <c r="K41" s="15" t="s">
        <v>14</v>
      </c>
    </row>
    <row r="42" spans="1:11" ht="35.25" customHeight="1" x14ac:dyDescent="0.2">
      <c r="A42" s="13" t="s">
        <v>789</v>
      </c>
      <c r="B42" s="14">
        <v>107</v>
      </c>
      <c r="C42" s="14">
        <v>166</v>
      </c>
      <c r="D42" s="14">
        <v>273</v>
      </c>
      <c r="E42" s="14">
        <v>0</v>
      </c>
      <c r="F42" s="14">
        <v>0</v>
      </c>
      <c r="G42" s="14">
        <f>SUM(E42:F42)</f>
        <v>0</v>
      </c>
      <c r="H42" s="14">
        <f>SUM(B42,E42)</f>
        <v>107</v>
      </c>
      <c r="I42" s="14">
        <f t="shared" ref="I42:J47" si="3">SUM(C42,F42)</f>
        <v>166</v>
      </c>
      <c r="J42" s="14">
        <f t="shared" si="3"/>
        <v>273</v>
      </c>
      <c r="K42" s="15" t="s">
        <v>790</v>
      </c>
    </row>
    <row r="43" spans="1:11" ht="35.25" customHeight="1" x14ac:dyDescent="0.2">
      <c r="A43" s="13" t="s">
        <v>143</v>
      </c>
      <c r="B43" s="14">
        <v>453</v>
      </c>
      <c r="C43" s="14">
        <v>422</v>
      </c>
      <c r="D43" s="14">
        <v>875</v>
      </c>
      <c r="E43" s="14">
        <v>0</v>
      </c>
      <c r="F43" s="14">
        <v>0</v>
      </c>
      <c r="G43" s="14">
        <f t="shared" ref="G43:G47" si="4">SUM(E43:F43)</f>
        <v>0</v>
      </c>
      <c r="H43" s="14">
        <f t="shared" ref="H43:H47" si="5">SUM(B43,E43)</f>
        <v>453</v>
      </c>
      <c r="I43" s="14">
        <f t="shared" si="3"/>
        <v>422</v>
      </c>
      <c r="J43" s="14">
        <f t="shared" si="3"/>
        <v>875</v>
      </c>
      <c r="K43" s="15" t="s">
        <v>29</v>
      </c>
    </row>
    <row r="44" spans="1:11" ht="35.25" customHeight="1" x14ac:dyDescent="0.2">
      <c r="A44" s="13" t="s">
        <v>104</v>
      </c>
      <c r="B44" s="14">
        <v>196</v>
      </c>
      <c r="C44" s="14">
        <v>146</v>
      </c>
      <c r="D44" s="14">
        <v>342</v>
      </c>
      <c r="E44" s="14" t="s">
        <v>798</v>
      </c>
      <c r="F44" s="14">
        <v>0</v>
      </c>
      <c r="G44" s="14">
        <f t="shared" si="4"/>
        <v>0</v>
      </c>
      <c r="H44" s="14">
        <f t="shared" si="5"/>
        <v>196</v>
      </c>
      <c r="I44" s="14">
        <f t="shared" si="3"/>
        <v>146</v>
      </c>
      <c r="J44" s="14">
        <f t="shared" si="3"/>
        <v>342</v>
      </c>
      <c r="K44" s="15" t="s">
        <v>31</v>
      </c>
    </row>
    <row r="45" spans="1:11" ht="35.25" customHeight="1" x14ac:dyDescent="0.2">
      <c r="A45" s="13" t="s">
        <v>681</v>
      </c>
      <c r="B45" s="14">
        <v>132</v>
      </c>
      <c r="C45" s="14">
        <v>196</v>
      </c>
      <c r="D45" s="14">
        <v>328</v>
      </c>
      <c r="E45" s="14">
        <v>0</v>
      </c>
      <c r="F45" s="14">
        <v>0</v>
      </c>
      <c r="G45" s="14">
        <f t="shared" si="4"/>
        <v>0</v>
      </c>
      <c r="H45" s="14">
        <f t="shared" si="5"/>
        <v>132</v>
      </c>
      <c r="I45" s="14">
        <f t="shared" si="3"/>
        <v>196</v>
      </c>
      <c r="J45" s="14">
        <f t="shared" si="3"/>
        <v>328</v>
      </c>
      <c r="K45" s="15" t="s">
        <v>791</v>
      </c>
    </row>
    <row r="46" spans="1:11" ht="35.25" customHeight="1" x14ac:dyDescent="0.2">
      <c r="A46" s="13" t="s">
        <v>792</v>
      </c>
      <c r="B46" s="14">
        <v>164</v>
      </c>
      <c r="C46" s="14">
        <v>214</v>
      </c>
      <c r="D46" s="14">
        <v>378</v>
      </c>
      <c r="E46" s="14">
        <v>0</v>
      </c>
      <c r="F46" s="14">
        <v>0</v>
      </c>
      <c r="G46" s="14">
        <f t="shared" si="4"/>
        <v>0</v>
      </c>
      <c r="H46" s="14">
        <f t="shared" si="5"/>
        <v>164</v>
      </c>
      <c r="I46" s="14">
        <f t="shared" si="3"/>
        <v>214</v>
      </c>
      <c r="J46" s="14">
        <f t="shared" si="3"/>
        <v>378</v>
      </c>
      <c r="K46" s="15" t="s">
        <v>793</v>
      </c>
    </row>
    <row r="47" spans="1:11" ht="35.25" customHeight="1" thickBot="1" x14ac:dyDescent="0.25">
      <c r="A47" s="13" t="s">
        <v>794</v>
      </c>
      <c r="B47" s="14">
        <v>238</v>
      </c>
      <c r="C47" s="14">
        <v>212</v>
      </c>
      <c r="D47" s="14">
        <v>450</v>
      </c>
      <c r="E47" s="14">
        <v>0</v>
      </c>
      <c r="F47" s="14">
        <v>0</v>
      </c>
      <c r="G47" s="14">
        <f t="shared" si="4"/>
        <v>0</v>
      </c>
      <c r="H47" s="14">
        <f t="shared" si="5"/>
        <v>238</v>
      </c>
      <c r="I47" s="14">
        <f t="shared" si="3"/>
        <v>212</v>
      </c>
      <c r="J47" s="14">
        <f t="shared" si="3"/>
        <v>450</v>
      </c>
      <c r="K47" s="15" t="s">
        <v>795</v>
      </c>
    </row>
    <row r="48" spans="1:11" ht="35.25" customHeight="1" thickBot="1" x14ac:dyDescent="0.25">
      <c r="A48" s="19" t="s">
        <v>151</v>
      </c>
      <c r="B48" s="20">
        <f>SUM(B42:B47)</f>
        <v>1290</v>
      </c>
      <c r="C48" s="20">
        <f t="shared" ref="C48:J48" si="6">SUM(C42:C47)</f>
        <v>1356</v>
      </c>
      <c r="D48" s="20">
        <f t="shared" si="6"/>
        <v>2646</v>
      </c>
      <c r="E48" s="20">
        <f t="shared" si="6"/>
        <v>0</v>
      </c>
      <c r="F48" s="20">
        <f t="shared" si="6"/>
        <v>0</v>
      </c>
      <c r="G48" s="20">
        <f t="shared" si="6"/>
        <v>0</v>
      </c>
      <c r="H48" s="20">
        <f t="shared" si="6"/>
        <v>1290</v>
      </c>
      <c r="I48" s="20">
        <f t="shared" si="6"/>
        <v>1356</v>
      </c>
      <c r="J48" s="20">
        <f t="shared" si="6"/>
        <v>2646</v>
      </c>
      <c r="K48" s="61" t="s">
        <v>63</v>
      </c>
    </row>
    <row r="49" ht="15" thickTop="1" x14ac:dyDescent="0.2"/>
    <row r="53" s="92" customFormat="1" x14ac:dyDescent="0.2"/>
    <row r="54" s="92" customFormat="1" x14ac:dyDescent="0.2"/>
    <row r="55" s="92" customFormat="1" x14ac:dyDescent="0.2"/>
    <row r="56" s="92" customFormat="1" x14ac:dyDescent="0.2"/>
    <row r="57" s="92" customFormat="1" x14ac:dyDescent="0.2"/>
    <row r="58" s="92" customFormat="1" x14ac:dyDescent="0.2"/>
    <row r="59" s="92" customFormat="1" x14ac:dyDescent="0.2"/>
    <row r="60" s="92" customFormat="1" x14ac:dyDescent="0.2"/>
    <row r="61" s="92" customFormat="1" x14ac:dyDescent="0.2"/>
    <row r="62" s="92" customFormat="1" x14ac:dyDescent="0.2"/>
    <row r="66" spans="1:11" ht="24.95" customHeight="1" x14ac:dyDescent="0.2">
      <c r="A66" s="118" t="s">
        <v>1461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</row>
    <row r="67" spans="1:11" ht="48" customHeight="1" x14ac:dyDescent="0.25">
      <c r="A67" s="114" t="s">
        <v>799</v>
      </c>
      <c r="B67" s="114"/>
      <c r="C67" s="114"/>
      <c r="D67" s="114"/>
      <c r="E67" s="114"/>
      <c r="F67" s="114"/>
      <c r="G67" s="114"/>
      <c r="H67" s="114"/>
      <c r="I67" s="114"/>
      <c r="J67" s="114"/>
      <c r="K67" s="114"/>
    </row>
    <row r="68" spans="1:11" ht="24.75" customHeight="1" thickBot="1" x14ac:dyDescent="0.3">
      <c r="A68" s="4" t="s">
        <v>1823</v>
      </c>
      <c r="B68" s="4"/>
      <c r="C68" s="4"/>
      <c r="D68" s="4"/>
      <c r="E68" s="4"/>
      <c r="F68" s="4"/>
      <c r="G68" s="4"/>
      <c r="H68" s="4"/>
      <c r="I68" s="4"/>
      <c r="J68" s="4"/>
      <c r="K68" s="30" t="s">
        <v>1666</v>
      </c>
    </row>
    <row r="69" spans="1:11" ht="21.75" customHeight="1" thickTop="1" x14ac:dyDescent="0.25">
      <c r="A69" s="111" t="s">
        <v>0</v>
      </c>
      <c r="B69" s="110" t="s">
        <v>1</v>
      </c>
      <c r="C69" s="110"/>
      <c r="D69" s="110"/>
      <c r="E69" s="110" t="s">
        <v>2</v>
      </c>
      <c r="F69" s="110"/>
      <c r="G69" s="110"/>
      <c r="H69" s="110" t="s">
        <v>3</v>
      </c>
      <c r="I69" s="110"/>
      <c r="J69" s="110"/>
      <c r="K69" s="111" t="s">
        <v>4</v>
      </c>
    </row>
    <row r="70" spans="1:11" ht="21" customHeight="1" x14ac:dyDescent="0.25">
      <c r="A70" s="112"/>
      <c r="B70" s="109" t="s">
        <v>5</v>
      </c>
      <c r="C70" s="109"/>
      <c r="D70" s="109"/>
      <c r="E70" s="109" t="s">
        <v>6</v>
      </c>
      <c r="F70" s="109"/>
      <c r="G70" s="109"/>
      <c r="H70" s="109" t="s">
        <v>7</v>
      </c>
      <c r="I70" s="109"/>
      <c r="J70" s="109"/>
      <c r="K70" s="112"/>
    </row>
    <row r="71" spans="1:11" ht="21.75" customHeight="1" x14ac:dyDescent="0.25">
      <c r="A71" s="112"/>
      <c r="B71" s="31" t="s">
        <v>8</v>
      </c>
      <c r="C71" s="31" t="s">
        <v>67</v>
      </c>
      <c r="D71" s="31" t="s">
        <v>10</v>
      </c>
      <c r="E71" s="31" t="s">
        <v>8</v>
      </c>
      <c r="F71" s="31" t="s">
        <v>67</v>
      </c>
      <c r="G71" s="31" t="s">
        <v>10</v>
      </c>
      <c r="H71" s="31" t="s">
        <v>8</v>
      </c>
      <c r="I71" s="31" t="s">
        <v>67</v>
      </c>
      <c r="J71" s="31" t="s">
        <v>10</v>
      </c>
      <c r="K71" s="112"/>
    </row>
    <row r="72" spans="1:11" ht="18.75" customHeight="1" thickBot="1" x14ac:dyDescent="0.3">
      <c r="A72" s="113"/>
      <c r="B72" s="6" t="s">
        <v>11</v>
      </c>
      <c r="C72" s="6" t="s">
        <v>12</v>
      </c>
      <c r="D72" s="6" t="s">
        <v>7</v>
      </c>
      <c r="E72" s="6" t="s">
        <v>11</v>
      </c>
      <c r="F72" s="6" t="s">
        <v>12</v>
      </c>
      <c r="G72" s="6" t="s">
        <v>7</v>
      </c>
      <c r="H72" s="6" t="s">
        <v>11</v>
      </c>
      <c r="I72" s="6" t="s">
        <v>12</v>
      </c>
      <c r="J72" s="6" t="s">
        <v>7</v>
      </c>
      <c r="K72" s="113"/>
    </row>
    <row r="73" spans="1:11" ht="33.75" customHeight="1" x14ac:dyDescent="0.2">
      <c r="A73" s="13" t="s">
        <v>800</v>
      </c>
      <c r="B73" s="14"/>
      <c r="C73" s="14"/>
      <c r="D73" s="14"/>
      <c r="E73" s="14"/>
      <c r="F73" s="14"/>
      <c r="G73" s="14"/>
      <c r="H73" s="14"/>
      <c r="I73" s="14"/>
      <c r="J73" s="14"/>
      <c r="K73" s="15" t="s">
        <v>14</v>
      </c>
    </row>
    <row r="74" spans="1:11" ht="33.75" customHeight="1" x14ac:dyDescent="0.2">
      <c r="A74" s="13" t="s">
        <v>789</v>
      </c>
      <c r="B74" s="14">
        <v>17</v>
      </c>
      <c r="C74" s="14">
        <v>15</v>
      </c>
      <c r="D74" s="14">
        <f>SUM(B74:C74)</f>
        <v>32</v>
      </c>
      <c r="E74" s="14">
        <v>0</v>
      </c>
      <c r="F74" s="14">
        <v>0</v>
      </c>
      <c r="G74" s="14">
        <f>SUM(E74:F74)</f>
        <v>0</v>
      </c>
      <c r="H74" s="14">
        <f>SUM(E74,B74)</f>
        <v>17</v>
      </c>
      <c r="I74" s="14">
        <f t="shared" ref="I74:J84" si="7">SUM(C74,F74)</f>
        <v>15</v>
      </c>
      <c r="J74" s="14">
        <f t="shared" si="7"/>
        <v>32</v>
      </c>
      <c r="K74" s="15" t="s">
        <v>790</v>
      </c>
    </row>
    <row r="75" spans="1:11" ht="33.75" customHeight="1" x14ac:dyDescent="0.2">
      <c r="A75" s="13" t="s">
        <v>143</v>
      </c>
      <c r="B75" s="14">
        <v>89</v>
      </c>
      <c r="C75" s="14">
        <v>38</v>
      </c>
      <c r="D75" s="14">
        <f t="shared" ref="D75:D83" si="8">SUM(B75:C75)</f>
        <v>127</v>
      </c>
      <c r="E75" s="14">
        <v>1</v>
      </c>
      <c r="F75" s="14">
        <v>0</v>
      </c>
      <c r="G75" s="14">
        <f t="shared" ref="G75:G83" si="9">SUM(E75:F75)</f>
        <v>1</v>
      </c>
      <c r="H75" s="14">
        <f t="shared" ref="H75:H83" si="10">SUM(E75,B75)</f>
        <v>90</v>
      </c>
      <c r="I75" s="14">
        <f t="shared" si="7"/>
        <v>38</v>
      </c>
      <c r="J75" s="14">
        <f t="shared" si="7"/>
        <v>128</v>
      </c>
      <c r="K75" s="15" t="s">
        <v>29</v>
      </c>
    </row>
    <row r="76" spans="1:11" ht="33.75" customHeight="1" x14ac:dyDescent="0.2">
      <c r="A76" s="13" t="s">
        <v>104</v>
      </c>
      <c r="B76" s="14">
        <v>48</v>
      </c>
      <c r="C76" s="14">
        <v>20</v>
      </c>
      <c r="D76" s="14">
        <f t="shared" si="8"/>
        <v>68</v>
      </c>
      <c r="E76" s="14">
        <v>0</v>
      </c>
      <c r="F76" s="14">
        <v>0</v>
      </c>
      <c r="G76" s="14">
        <f t="shared" si="9"/>
        <v>0</v>
      </c>
      <c r="H76" s="14">
        <f t="shared" si="10"/>
        <v>48</v>
      </c>
      <c r="I76" s="14">
        <f t="shared" si="7"/>
        <v>20</v>
      </c>
      <c r="J76" s="14">
        <f t="shared" si="7"/>
        <v>68</v>
      </c>
      <c r="K76" s="15" t="s">
        <v>31</v>
      </c>
    </row>
    <row r="77" spans="1:11" ht="33.75" customHeight="1" x14ac:dyDescent="0.2">
      <c r="A77" s="13" t="s">
        <v>681</v>
      </c>
      <c r="B77" s="14">
        <v>25</v>
      </c>
      <c r="C77" s="14">
        <v>10</v>
      </c>
      <c r="D77" s="14">
        <f t="shared" si="8"/>
        <v>35</v>
      </c>
      <c r="E77" s="14">
        <v>0</v>
      </c>
      <c r="F77" s="14">
        <v>0</v>
      </c>
      <c r="G77" s="14">
        <f t="shared" si="9"/>
        <v>0</v>
      </c>
      <c r="H77" s="14">
        <f t="shared" si="10"/>
        <v>25</v>
      </c>
      <c r="I77" s="14">
        <f t="shared" si="7"/>
        <v>10</v>
      </c>
      <c r="J77" s="14">
        <f t="shared" si="7"/>
        <v>35</v>
      </c>
      <c r="K77" s="15" t="s">
        <v>791</v>
      </c>
    </row>
    <row r="78" spans="1:11" ht="33.75" customHeight="1" x14ac:dyDescent="0.2">
      <c r="A78" s="13" t="s">
        <v>792</v>
      </c>
      <c r="B78" s="14">
        <v>18</v>
      </c>
      <c r="C78" s="14">
        <v>8</v>
      </c>
      <c r="D78" s="14">
        <f t="shared" si="8"/>
        <v>26</v>
      </c>
      <c r="E78" s="14">
        <v>0</v>
      </c>
      <c r="F78" s="14">
        <v>0</v>
      </c>
      <c r="G78" s="14">
        <f t="shared" si="9"/>
        <v>0</v>
      </c>
      <c r="H78" s="14">
        <f t="shared" si="10"/>
        <v>18</v>
      </c>
      <c r="I78" s="14">
        <f t="shared" si="7"/>
        <v>8</v>
      </c>
      <c r="J78" s="14">
        <f t="shared" si="7"/>
        <v>26</v>
      </c>
      <c r="K78" s="15" t="s">
        <v>793</v>
      </c>
    </row>
    <row r="79" spans="1:11" ht="33.75" customHeight="1" x14ac:dyDescent="0.2">
      <c r="A79" s="13" t="s">
        <v>794</v>
      </c>
      <c r="B79" s="14">
        <v>26</v>
      </c>
      <c r="C79" s="14">
        <v>11</v>
      </c>
      <c r="D79" s="14">
        <f t="shared" si="8"/>
        <v>37</v>
      </c>
      <c r="E79" s="14">
        <v>0</v>
      </c>
      <c r="F79" s="14">
        <v>0</v>
      </c>
      <c r="G79" s="14">
        <f t="shared" si="9"/>
        <v>0</v>
      </c>
      <c r="H79" s="14">
        <f t="shared" si="10"/>
        <v>26</v>
      </c>
      <c r="I79" s="14">
        <f t="shared" si="7"/>
        <v>11</v>
      </c>
      <c r="J79" s="14">
        <f t="shared" si="7"/>
        <v>37</v>
      </c>
      <c r="K79" s="15" t="s">
        <v>795</v>
      </c>
    </row>
    <row r="80" spans="1:11" ht="26.25" customHeight="1" x14ac:dyDescent="0.2">
      <c r="A80" s="13" t="s">
        <v>90</v>
      </c>
      <c r="B80" s="14">
        <v>0</v>
      </c>
      <c r="C80" s="14">
        <v>1</v>
      </c>
      <c r="D80" s="14">
        <f t="shared" si="8"/>
        <v>1</v>
      </c>
      <c r="E80" s="14">
        <v>0</v>
      </c>
      <c r="F80" s="14">
        <v>0</v>
      </c>
      <c r="G80" s="14">
        <f t="shared" si="9"/>
        <v>0</v>
      </c>
      <c r="H80" s="14">
        <f t="shared" si="10"/>
        <v>0</v>
      </c>
      <c r="I80" s="14">
        <f t="shared" si="7"/>
        <v>1</v>
      </c>
      <c r="J80" s="14">
        <f t="shared" si="7"/>
        <v>1</v>
      </c>
      <c r="K80" s="15" t="s">
        <v>91</v>
      </c>
    </row>
    <row r="81" spans="1:11" ht="33.75" customHeight="1" x14ac:dyDescent="0.2">
      <c r="A81" s="13" t="s">
        <v>1449</v>
      </c>
      <c r="B81" s="14">
        <v>1</v>
      </c>
      <c r="C81" s="14">
        <v>2</v>
      </c>
      <c r="D81" s="14">
        <f t="shared" si="8"/>
        <v>3</v>
      </c>
      <c r="E81" s="14">
        <v>0</v>
      </c>
      <c r="F81" s="14">
        <v>0</v>
      </c>
      <c r="G81" s="14">
        <f t="shared" si="9"/>
        <v>0</v>
      </c>
      <c r="H81" s="14">
        <f>SUM(E81,B81)</f>
        <v>1</v>
      </c>
      <c r="I81" s="14">
        <f t="shared" si="7"/>
        <v>2</v>
      </c>
      <c r="J81" s="14">
        <f t="shared" si="7"/>
        <v>3</v>
      </c>
      <c r="K81" s="15" t="s">
        <v>1520</v>
      </c>
    </row>
    <row r="82" spans="1:11" ht="30.75" customHeight="1" x14ac:dyDescent="0.2">
      <c r="A82" s="13" t="s">
        <v>88</v>
      </c>
      <c r="B82" s="14">
        <v>7</v>
      </c>
      <c r="C82" s="14">
        <v>2</v>
      </c>
      <c r="D82" s="14">
        <f t="shared" si="8"/>
        <v>9</v>
      </c>
      <c r="E82" s="14">
        <v>0</v>
      </c>
      <c r="F82" s="14">
        <v>0</v>
      </c>
      <c r="G82" s="14">
        <f t="shared" si="9"/>
        <v>0</v>
      </c>
      <c r="H82" s="14">
        <f t="shared" si="10"/>
        <v>7</v>
      </c>
      <c r="I82" s="14">
        <f t="shared" si="7"/>
        <v>2</v>
      </c>
      <c r="J82" s="14">
        <f t="shared" si="7"/>
        <v>9</v>
      </c>
      <c r="K82" s="15" t="s">
        <v>780</v>
      </c>
    </row>
    <row r="83" spans="1:11" ht="30.75" customHeight="1" thickBot="1" x14ac:dyDescent="0.25">
      <c r="A83" s="13" t="s">
        <v>94</v>
      </c>
      <c r="B83" s="14">
        <v>20</v>
      </c>
      <c r="C83" s="14">
        <v>5</v>
      </c>
      <c r="D83" s="14">
        <f t="shared" si="8"/>
        <v>25</v>
      </c>
      <c r="E83" s="14">
        <v>0</v>
      </c>
      <c r="F83" s="14">
        <v>0</v>
      </c>
      <c r="G83" s="14">
        <f t="shared" si="9"/>
        <v>0</v>
      </c>
      <c r="H83" s="14">
        <f t="shared" si="10"/>
        <v>20</v>
      </c>
      <c r="I83" s="14">
        <f t="shared" si="7"/>
        <v>5</v>
      </c>
      <c r="J83" s="14">
        <f t="shared" si="7"/>
        <v>25</v>
      </c>
      <c r="K83" s="15" t="s">
        <v>95</v>
      </c>
    </row>
    <row r="84" spans="1:11" ht="27" customHeight="1" thickBot="1" x14ac:dyDescent="0.25">
      <c r="A84" s="19" t="s">
        <v>261</v>
      </c>
      <c r="B84" s="20">
        <f>SUM(B74:B83)</f>
        <v>251</v>
      </c>
      <c r="C84" s="20">
        <f t="shared" ref="C84:I84" si="11">SUM(C74:C83)</f>
        <v>112</v>
      </c>
      <c r="D84" s="20">
        <f t="shared" si="11"/>
        <v>363</v>
      </c>
      <c r="E84" s="20">
        <f t="shared" si="11"/>
        <v>1</v>
      </c>
      <c r="F84" s="20">
        <f t="shared" si="11"/>
        <v>0</v>
      </c>
      <c r="G84" s="20">
        <f t="shared" si="11"/>
        <v>1</v>
      </c>
      <c r="H84" s="20">
        <f t="shared" si="11"/>
        <v>252</v>
      </c>
      <c r="I84" s="20">
        <f t="shared" si="11"/>
        <v>112</v>
      </c>
      <c r="J84" s="20">
        <f t="shared" si="7"/>
        <v>364</v>
      </c>
      <c r="K84" s="61" t="s">
        <v>63</v>
      </c>
    </row>
    <row r="85" spans="1:11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34:K34"/>
    <mergeCell ref="A35:K35"/>
    <mergeCell ref="A37:A40"/>
    <mergeCell ref="B37:D37"/>
    <mergeCell ref="E37:G37"/>
    <mergeCell ref="H37:J37"/>
    <mergeCell ref="K37:K40"/>
    <mergeCell ref="B38:D38"/>
    <mergeCell ref="E38:G38"/>
    <mergeCell ref="E70:G70"/>
    <mergeCell ref="H70:J70"/>
    <mergeCell ref="H38:J38"/>
    <mergeCell ref="A66:K66"/>
    <mergeCell ref="A67:K67"/>
    <mergeCell ref="A69:A72"/>
    <mergeCell ref="B69:D69"/>
    <mergeCell ref="E69:G69"/>
    <mergeCell ref="H69:J69"/>
    <mergeCell ref="K69:K72"/>
    <mergeCell ref="B70:D70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firstPageNumber="161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3:U43"/>
  <sheetViews>
    <sheetView rightToLeft="1" view="pageBreakPreview" zoomScale="73" zoomScaleNormal="85" zoomScaleSheetLayoutView="73" workbookViewId="0">
      <selection activeCell="A83" sqref="A83:A86"/>
    </sheetView>
  </sheetViews>
  <sheetFormatPr defaultRowHeight="14.25" x14ac:dyDescent="0.2"/>
  <cols>
    <col min="1" max="1" width="16.25" customWidth="1"/>
    <col min="2" max="2" width="7.75" customWidth="1"/>
    <col min="3" max="3" width="8.375" customWidth="1"/>
    <col min="4" max="13" width="7.75" customWidth="1"/>
    <col min="14" max="14" width="29.5" customWidth="1"/>
  </cols>
  <sheetData>
    <row r="3" spans="1:14" ht="25.5" customHeight="1" x14ac:dyDescent="0.2">
      <c r="A3" s="118" t="s">
        <v>801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ht="48" customHeight="1" x14ac:dyDescent="0.25">
      <c r="A4" s="114" t="s">
        <v>802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ht="21" customHeight="1" thickBot="1" x14ac:dyDescent="0.3">
      <c r="A5" s="4" t="s">
        <v>1824</v>
      </c>
      <c r="B5" s="4"/>
      <c r="C5" s="4"/>
      <c r="D5" s="4"/>
      <c r="E5" s="4"/>
      <c r="F5" s="4"/>
      <c r="G5" s="4"/>
      <c r="H5" s="4"/>
      <c r="I5" s="4"/>
      <c r="J5" s="4"/>
      <c r="N5" s="30" t="s">
        <v>2040</v>
      </c>
    </row>
    <row r="6" spans="1:14" ht="24.95" customHeight="1" thickTop="1" x14ac:dyDescent="0.25">
      <c r="A6" s="111" t="s">
        <v>0</v>
      </c>
      <c r="B6" s="110" t="s">
        <v>96</v>
      </c>
      <c r="C6" s="110"/>
      <c r="D6" s="110"/>
      <c r="E6" s="110" t="s">
        <v>97</v>
      </c>
      <c r="F6" s="110"/>
      <c r="G6" s="110"/>
      <c r="H6" s="110" t="s">
        <v>98</v>
      </c>
      <c r="I6" s="110"/>
      <c r="J6" s="110"/>
      <c r="K6" s="110" t="s">
        <v>3</v>
      </c>
      <c r="L6" s="110"/>
      <c r="M6" s="110"/>
      <c r="N6" s="111" t="s">
        <v>4</v>
      </c>
    </row>
    <row r="7" spans="1:14" ht="18" customHeight="1" x14ac:dyDescent="0.25">
      <c r="A7" s="112"/>
      <c r="B7" s="109" t="s">
        <v>99</v>
      </c>
      <c r="C7" s="109"/>
      <c r="D7" s="109"/>
      <c r="E7" s="109" t="s">
        <v>100</v>
      </c>
      <c r="F7" s="109"/>
      <c r="G7" s="109"/>
      <c r="H7" s="109" t="s">
        <v>101</v>
      </c>
      <c r="I7" s="109"/>
      <c r="J7" s="109"/>
      <c r="K7" s="109" t="s">
        <v>7</v>
      </c>
      <c r="L7" s="109"/>
      <c r="M7" s="109"/>
      <c r="N7" s="112"/>
    </row>
    <row r="8" spans="1:14" ht="18.75" customHeight="1" x14ac:dyDescent="0.25">
      <c r="A8" s="112"/>
      <c r="B8" s="31" t="s">
        <v>8</v>
      </c>
      <c r="C8" s="31" t="s">
        <v>67</v>
      </c>
      <c r="D8" s="31" t="s">
        <v>10</v>
      </c>
      <c r="E8" s="31" t="s">
        <v>8</v>
      </c>
      <c r="F8" s="31" t="s">
        <v>67</v>
      </c>
      <c r="G8" s="31" t="s">
        <v>10</v>
      </c>
      <c r="H8" s="31" t="s">
        <v>8</v>
      </c>
      <c r="I8" s="31" t="s">
        <v>67</v>
      </c>
      <c r="J8" s="31" t="s">
        <v>10</v>
      </c>
      <c r="K8" s="31" t="s">
        <v>8</v>
      </c>
      <c r="L8" s="31" t="s">
        <v>67</v>
      </c>
      <c r="M8" s="31" t="s">
        <v>10</v>
      </c>
      <c r="N8" s="112"/>
    </row>
    <row r="9" spans="1:14" ht="20.25" customHeight="1" thickBot="1" x14ac:dyDescent="0.3">
      <c r="A9" s="113"/>
      <c r="B9" s="6" t="s">
        <v>11</v>
      </c>
      <c r="C9" s="6" t="s">
        <v>12</v>
      </c>
      <c r="D9" s="6" t="s">
        <v>7</v>
      </c>
      <c r="E9" s="6" t="s">
        <v>11</v>
      </c>
      <c r="F9" s="6" t="s">
        <v>12</v>
      </c>
      <c r="G9" s="6" t="s">
        <v>7</v>
      </c>
      <c r="H9" s="6" t="s">
        <v>11</v>
      </c>
      <c r="I9" s="6" t="s">
        <v>12</v>
      </c>
      <c r="J9" s="6" t="s">
        <v>7</v>
      </c>
      <c r="K9" s="6" t="s">
        <v>11</v>
      </c>
      <c r="L9" s="6" t="s">
        <v>12</v>
      </c>
      <c r="M9" s="6" t="s">
        <v>7</v>
      </c>
      <c r="N9" s="113"/>
    </row>
    <row r="10" spans="1:14" ht="34.5" customHeight="1" x14ac:dyDescent="0.2">
      <c r="A10" s="13" t="s">
        <v>13</v>
      </c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3"/>
      <c r="M10" s="14"/>
      <c r="N10" s="15" t="s">
        <v>14</v>
      </c>
    </row>
    <row r="11" spans="1:14" ht="34.5" customHeight="1" x14ac:dyDescent="0.2">
      <c r="A11" s="13" t="s">
        <v>789</v>
      </c>
      <c r="B11" s="67">
        <v>16</v>
      </c>
      <c r="C11" s="67">
        <v>21</v>
      </c>
      <c r="D11" s="67">
        <v>37</v>
      </c>
      <c r="E11" s="67">
        <v>2</v>
      </c>
      <c r="F11" s="67">
        <v>4</v>
      </c>
      <c r="G11" s="67">
        <v>6</v>
      </c>
      <c r="H11" s="67">
        <v>3</v>
      </c>
      <c r="I11" s="67">
        <v>4</v>
      </c>
      <c r="J11" s="67">
        <v>7</v>
      </c>
      <c r="K11" s="67">
        <f>SUM(H11,E11,B11)</f>
        <v>21</v>
      </c>
      <c r="L11" s="67">
        <f t="shared" ref="L11:M11" si="0">SUM(I11,F11,C11)</f>
        <v>29</v>
      </c>
      <c r="M11" s="67">
        <f t="shared" si="0"/>
        <v>50</v>
      </c>
      <c r="N11" s="15" t="s">
        <v>790</v>
      </c>
    </row>
    <row r="12" spans="1:14" ht="34.5" customHeight="1" x14ac:dyDescent="0.2">
      <c r="A12" s="13" t="s">
        <v>143</v>
      </c>
      <c r="B12" s="67">
        <v>158</v>
      </c>
      <c r="C12" s="67">
        <v>79</v>
      </c>
      <c r="D12" s="67">
        <v>237</v>
      </c>
      <c r="E12" s="67">
        <v>11</v>
      </c>
      <c r="F12" s="67">
        <v>6</v>
      </c>
      <c r="G12" s="67">
        <v>17</v>
      </c>
      <c r="H12" s="67">
        <v>23</v>
      </c>
      <c r="I12" s="67">
        <v>14</v>
      </c>
      <c r="J12" s="67">
        <v>37</v>
      </c>
      <c r="K12" s="67">
        <f t="shared" ref="K12:K16" si="1">SUM(H12,E12,B12)</f>
        <v>192</v>
      </c>
      <c r="L12" s="67">
        <f t="shared" ref="L12:L16" si="2">SUM(I12,F12,C12)</f>
        <v>99</v>
      </c>
      <c r="M12" s="67">
        <f t="shared" ref="M12:M16" si="3">SUM(J12,G12,D12)</f>
        <v>291</v>
      </c>
      <c r="N12" s="15" t="s">
        <v>29</v>
      </c>
    </row>
    <row r="13" spans="1:14" ht="34.5" customHeight="1" x14ac:dyDescent="0.2">
      <c r="A13" s="13" t="s">
        <v>104</v>
      </c>
      <c r="B13" s="67">
        <v>43</v>
      </c>
      <c r="C13" s="67">
        <v>23</v>
      </c>
      <c r="D13" s="67">
        <v>66</v>
      </c>
      <c r="E13" s="67">
        <v>1</v>
      </c>
      <c r="F13" s="67">
        <v>2</v>
      </c>
      <c r="G13" s="67">
        <v>3</v>
      </c>
      <c r="H13" s="67">
        <v>6</v>
      </c>
      <c r="I13" s="67">
        <v>1</v>
      </c>
      <c r="J13" s="67">
        <v>7</v>
      </c>
      <c r="K13" s="67">
        <f t="shared" si="1"/>
        <v>50</v>
      </c>
      <c r="L13" s="67">
        <f t="shared" si="2"/>
        <v>26</v>
      </c>
      <c r="M13" s="67">
        <f t="shared" si="3"/>
        <v>76</v>
      </c>
      <c r="N13" s="15" t="s">
        <v>31</v>
      </c>
    </row>
    <row r="14" spans="1:14" ht="34.5" customHeight="1" x14ac:dyDescent="0.2">
      <c r="A14" s="13" t="s">
        <v>681</v>
      </c>
      <c r="B14" s="67">
        <v>25</v>
      </c>
      <c r="C14" s="67">
        <v>12</v>
      </c>
      <c r="D14" s="67">
        <v>37</v>
      </c>
      <c r="E14" s="67">
        <v>7</v>
      </c>
      <c r="F14" s="67">
        <v>7</v>
      </c>
      <c r="G14" s="67">
        <v>14</v>
      </c>
      <c r="H14" s="67">
        <v>8</v>
      </c>
      <c r="I14" s="67">
        <v>6</v>
      </c>
      <c r="J14" s="67">
        <v>14</v>
      </c>
      <c r="K14" s="67">
        <f t="shared" si="1"/>
        <v>40</v>
      </c>
      <c r="L14" s="67">
        <f t="shared" si="2"/>
        <v>25</v>
      </c>
      <c r="M14" s="67">
        <f t="shared" si="3"/>
        <v>65</v>
      </c>
      <c r="N14" s="15" t="s">
        <v>791</v>
      </c>
    </row>
    <row r="15" spans="1:14" ht="34.5" customHeight="1" x14ac:dyDescent="0.2">
      <c r="A15" s="13" t="s">
        <v>792</v>
      </c>
      <c r="B15" s="67">
        <v>26</v>
      </c>
      <c r="C15" s="67">
        <v>6</v>
      </c>
      <c r="D15" s="67">
        <v>32</v>
      </c>
      <c r="E15" s="67">
        <v>0</v>
      </c>
      <c r="F15" s="67">
        <v>0</v>
      </c>
      <c r="G15" s="67">
        <v>0</v>
      </c>
      <c r="H15" s="67">
        <v>15</v>
      </c>
      <c r="I15" s="67">
        <v>7</v>
      </c>
      <c r="J15" s="67">
        <v>22</v>
      </c>
      <c r="K15" s="67">
        <f t="shared" si="1"/>
        <v>41</v>
      </c>
      <c r="L15" s="67">
        <f t="shared" si="2"/>
        <v>13</v>
      </c>
      <c r="M15" s="67">
        <f t="shared" si="3"/>
        <v>54</v>
      </c>
      <c r="N15" s="15" t="s">
        <v>793</v>
      </c>
    </row>
    <row r="16" spans="1:14" ht="34.5" customHeight="1" thickBot="1" x14ac:dyDescent="0.25">
      <c r="A16" s="16" t="s">
        <v>794</v>
      </c>
      <c r="B16" s="17">
        <v>10</v>
      </c>
      <c r="C16" s="17">
        <v>1</v>
      </c>
      <c r="D16" s="17">
        <v>11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67">
        <f t="shared" si="1"/>
        <v>10</v>
      </c>
      <c r="L16" s="67">
        <f t="shared" si="2"/>
        <v>1</v>
      </c>
      <c r="M16" s="67">
        <f t="shared" si="3"/>
        <v>11</v>
      </c>
      <c r="N16" s="18" t="s">
        <v>795</v>
      </c>
    </row>
    <row r="17" spans="1:14" ht="34.5" customHeight="1" thickBot="1" x14ac:dyDescent="0.25">
      <c r="A17" s="19" t="s">
        <v>261</v>
      </c>
      <c r="B17" s="20">
        <f>SUM(B11:B16)</f>
        <v>278</v>
      </c>
      <c r="C17" s="20">
        <f t="shared" ref="C17:M17" si="4">SUM(C11:C16)</f>
        <v>142</v>
      </c>
      <c r="D17" s="20">
        <f t="shared" si="4"/>
        <v>420</v>
      </c>
      <c r="E17" s="20">
        <f t="shared" si="4"/>
        <v>21</v>
      </c>
      <c r="F17" s="20">
        <f t="shared" si="4"/>
        <v>19</v>
      </c>
      <c r="G17" s="20">
        <f t="shared" si="4"/>
        <v>40</v>
      </c>
      <c r="H17" s="20">
        <f t="shared" si="4"/>
        <v>55</v>
      </c>
      <c r="I17" s="20">
        <f t="shared" si="4"/>
        <v>32</v>
      </c>
      <c r="J17" s="20">
        <f t="shared" si="4"/>
        <v>87</v>
      </c>
      <c r="K17" s="20">
        <f t="shared" si="4"/>
        <v>354</v>
      </c>
      <c r="L17" s="20">
        <f t="shared" si="4"/>
        <v>193</v>
      </c>
      <c r="M17" s="20">
        <f t="shared" si="4"/>
        <v>547</v>
      </c>
      <c r="N17" s="21" t="s">
        <v>63</v>
      </c>
    </row>
    <row r="18" spans="1:14" ht="32.25" customHeight="1" thickTop="1" x14ac:dyDescent="0.2">
      <c r="A18" s="122"/>
      <c r="B18" s="122"/>
      <c r="C18" s="122"/>
      <c r="D18" s="122"/>
    </row>
    <row r="42" spans="13:21" x14ac:dyDescent="0.2">
      <c r="M42" s="122"/>
      <c r="N42" s="122"/>
      <c r="O42" s="122"/>
      <c r="P42" s="122"/>
      <c r="Q42" s="122"/>
      <c r="R42" s="122"/>
      <c r="S42" s="122"/>
      <c r="T42" s="122"/>
      <c r="U42" s="122"/>
    </row>
    <row r="43" spans="13:21" x14ac:dyDescent="0.2">
      <c r="M43" s="122"/>
      <c r="N43" s="122"/>
      <c r="O43" s="122"/>
      <c r="P43" s="122"/>
      <c r="Q43" s="122"/>
      <c r="R43" s="122"/>
      <c r="S43" s="122"/>
      <c r="T43" s="122"/>
      <c r="U43" s="122"/>
    </row>
  </sheetData>
  <mergeCells count="19">
    <mergeCell ref="A18:D18"/>
    <mergeCell ref="M42:O42"/>
    <mergeCell ref="P42:R42"/>
    <mergeCell ref="S42:U42"/>
    <mergeCell ref="A3:N3"/>
    <mergeCell ref="A4:N4"/>
    <mergeCell ref="A6:A9"/>
    <mergeCell ref="B6:D6"/>
    <mergeCell ref="E6:G6"/>
    <mergeCell ref="H6:J6"/>
    <mergeCell ref="K6:M6"/>
    <mergeCell ref="N6:N9"/>
    <mergeCell ref="B7:D7"/>
    <mergeCell ref="E7:G7"/>
    <mergeCell ref="M43:O43"/>
    <mergeCell ref="P43:R43"/>
    <mergeCell ref="S43:U43"/>
    <mergeCell ref="H7:J7"/>
    <mergeCell ref="K7:M7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firstPageNumber="161" orientation="landscape" r:id="rId1"/>
  <rowBreaks count="1" manualBreakCount="1">
    <brk id="26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50"/>
  <sheetViews>
    <sheetView rightToLeft="1" view="pageBreakPreview" zoomScale="80" zoomScaleNormal="85" zoomScaleSheetLayoutView="80" workbookViewId="0">
      <selection activeCell="A83" sqref="A83:A86"/>
    </sheetView>
  </sheetViews>
  <sheetFormatPr defaultRowHeight="14.25" x14ac:dyDescent="0.2"/>
  <cols>
    <col min="1" max="1" width="17.875" customWidth="1"/>
    <col min="2" max="10" width="10" customWidth="1"/>
    <col min="11" max="11" width="33.5" customWidth="1"/>
  </cols>
  <sheetData>
    <row r="1" spans="1:11" ht="21.75" customHeight="1" x14ac:dyDescent="0.2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42.75" customHeight="1" x14ac:dyDescent="0.2">
      <c r="A2" s="115" t="s">
        <v>803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39.75" customHeight="1" x14ac:dyDescent="0.25">
      <c r="A3" s="114" t="s">
        <v>804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19.5" customHeight="1" thickBot="1" x14ac:dyDescent="0.3">
      <c r="A4" s="4" t="s">
        <v>1825</v>
      </c>
      <c r="B4" s="4"/>
      <c r="C4" s="4"/>
      <c r="D4" s="4"/>
      <c r="E4" s="4"/>
      <c r="F4" s="4"/>
      <c r="G4" s="4"/>
      <c r="H4" s="4"/>
      <c r="I4" s="4"/>
      <c r="J4" s="4"/>
      <c r="K4" s="101" t="s">
        <v>1826</v>
      </c>
    </row>
    <row r="5" spans="1:11" ht="20.25" customHeight="1" thickTop="1" x14ac:dyDescent="0.25">
      <c r="A5" s="111" t="s">
        <v>0</v>
      </c>
      <c r="B5" s="110" t="s">
        <v>1</v>
      </c>
      <c r="C5" s="110"/>
      <c r="D5" s="110"/>
      <c r="E5" s="110" t="s">
        <v>2</v>
      </c>
      <c r="F5" s="110"/>
      <c r="G5" s="110"/>
      <c r="H5" s="110" t="s">
        <v>3</v>
      </c>
      <c r="I5" s="110"/>
      <c r="J5" s="110"/>
      <c r="K5" s="111" t="s">
        <v>4</v>
      </c>
    </row>
    <row r="6" spans="1:11" ht="20.25" customHeight="1" x14ac:dyDescent="0.25">
      <c r="A6" s="112"/>
      <c r="B6" s="109" t="s">
        <v>5</v>
      </c>
      <c r="C6" s="109"/>
      <c r="D6" s="109"/>
      <c r="E6" s="109" t="s">
        <v>6</v>
      </c>
      <c r="F6" s="109"/>
      <c r="G6" s="109"/>
      <c r="H6" s="109" t="s">
        <v>7</v>
      </c>
      <c r="I6" s="109"/>
      <c r="J6" s="109"/>
      <c r="K6" s="112"/>
    </row>
    <row r="7" spans="1:11" ht="20.25" customHeight="1" x14ac:dyDescent="0.25">
      <c r="A7" s="112"/>
      <c r="B7" s="31" t="s">
        <v>8</v>
      </c>
      <c r="C7" s="31" t="s">
        <v>67</v>
      </c>
      <c r="D7" s="31" t="s">
        <v>10</v>
      </c>
      <c r="E7" s="31" t="s">
        <v>8</v>
      </c>
      <c r="F7" s="31" t="s">
        <v>67</v>
      </c>
      <c r="G7" s="31" t="s">
        <v>10</v>
      </c>
      <c r="H7" s="31" t="s">
        <v>8</v>
      </c>
      <c r="I7" s="31" t="s">
        <v>67</v>
      </c>
      <c r="J7" s="31" t="s">
        <v>10</v>
      </c>
      <c r="K7" s="112"/>
    </row>
    <row r="8" spans="1:11" ht="20.25" customHeight="1" thickBot="1" x14ac:dyDescent="0.3">
      <c r="A8" s="113"/>
      <c r="B8" s="6" t="s">
        <v>11</v>
      </c>
      <c r="C8" s="6" t="s">
        <v>12</v>
      </c>
      <c r="D8" s="6" t="s">
        <v>7</v>
      </c>
      <c r="E8" s="6" t="s">
        <v>11</v>
      </c>
      <c r="F8" s="6" t="s">
        <v>12</v>
      </c>
      <c r="G8" s="6" t="s">
        <v>7</v>
      </c>
      <c r="H8" s="6" t="s">
        <v>11</v>
      </c>
      <c r="I8" s="6" t="s">
        <v>12</v>
      </c>
      <c r="J8" s="6" t="s">
        <v>7</v>
      </c>
      <c r="K8" s="113"/>
    </row>
    <row r="9" spans="1:11" ht="20.25" customHeight="1" x14ac:dyDescent="0.2">
      <c r="A9" s="13" t="s">
        <v>13</v>
      </c>
      <c r="B9" s="14"/>
      <c r="C9" s="14"/>
      <c r="D9" s="14"/>
      <c r="E9" s="14"/>
      <c r="F9" s="14"/>
      <c r="G9" s="14"/>
      <c r="H9" s="14"/>
      <c r="I9" s="14"/>
      <c r="J9" s="14"/>
      <c r="K9" s="15" t="s">
        <v>14</v>
      </c>
    </row>
    <row r="10" spans="1:11" ht="20.25" customHeight="1" x14ac:dyDescent="0.2">
      <c r="A10" s="13" t="s">
        <v>789</v>
      </c>
      <c r="B10" s="14">
        <v>58</v>
      </c>
      <c r="C10" s="14">
        <v>113</v>
      </c>
      <c r="D10" s="14">
        <v>171</v>
      </c>
      <c r="E10" s="14">
        <v>0</v>
      </c>
      <c r="F10" s="14">
        <v>0</v>
      </c>
      <c r="G10" s="14">
        <f>SUM(E10:F10)</f>
        <v>0</v>
      </c>
      <c r="H10" s="14">
        <f>SUM(B10,E10)</f>
        <v>58</v>
      </c>
      <c r="I10" s="14">
        <f t="shared" ref="I10:J15" si="0">SUM(C10,F10)</f>
        <v>113</v>
      </c>
      <c r="J10" s="14">
        <f t="shared" si="0"/>
        <v>171</v>
      </c>
      <c r="K10" s="15" t="s">
        <v>790</v>
      </c>
    </row>
    <row r="11" spans="1:11" ht="20.25" customHeight="1" x14ac:dyDescent="0.2">
      <c r="A11" s="13" t="s">
        <v>143</v>
      </c>
      <c r="B11" s="14">
        <v>519</v>
      </c>
      <c r="C11" s="14">
        <v>454</v>
      </c>
      <c r="D11" s="14">
        <v>973</v>
      </c>
      <c r="E11" s="14">
        <v>0</v>
      </c>
      <c r="F11" s="14">
        <v>0</v>
      </c>
      <c r="G11" s="14">
        <f t="shared" ref="G11:G15" si="1">SUM(E11:F11)</f>
        <v>0</v>
      </c>
      <c r="H11" s="14">
        <f t="shared" ref="H11:H15" si="2">SUM(B11,E11)</f>
        <v>519</v>
      </c>
      <c r="I11" s="14">
        <f t="shared" si="0"/>
        <v>454</v>
      </c>
      <c r="J11" s="14">
        <f t="shared" si="0"/>
        <v>973</v>
      </c>
      <c r="K11" s="15" t="s">
        <v>29</v>
      </c>
    </row>
    <row r="12" spans="1:11" ht="20.25" customHeight="1" x14ac:dyDescent="0.2">
      <c r="A12" s="13" t="s">
        <v>104</v>
      </c>
      <c r="B12" s="14">
        <v>188</v>
      </c>
      <c r="C12" s="14">
        <v>130</v>
      </c>
      <c r="D12" s="14">
        <v>318</v>
      </c>
      <c r="E12" s="14">
        <v>0</v>
      </c>
      <c r="F12" s="14">
        <v>0</v>
      </c>
      <c r="G12" s="14">
        <f t="shared" si="1"/>
        <v>0</v>
      </c>
      <c r="H12" s="14">
        <f t="shared" si="2"/>
        <v>188</v>
      </c>
      <c r="I12" s="14">
        <f t="shared" si="0"/>
        <v>130</v>
      </c>
      <c r="J12" s="14">
        <f t="shared" si="0"/>
        <v>318</v>
      </c>
      <c r="K12" s="15" t="s">
        <v>31</v>
      </c>
    </row>
    <row r="13" spans="1:11" ht="20.25" customHeight="1" x14ac:dyDescent="0.2">
      <c r="A13" s="13" t="s">
        <v>681</v>
      </c>
      <c r="B13" s="14">
        <v>134</v>
      </c>
      <c r="C13" s="14">
        <v>185</v>
      </c>
      <c r="D13" s="14">
        <v>319</v>
      </c>
      <c r="E13" s="14">
        <v>0</v>
      </c>
      <c r="F13" s="14">
        <v>0</v>
      </c>
      <c r="G13" s="14">
        <f t="shared" si="1"/>
        <v>0</v>
      </c>
      <c r="H13" s="14">
        <f t="shared" si="2"/>
        <v>134</v>
      </c>
      <c r="I13" s="14">
        <f t="shared" si="0"/>
        <v>185</v>
      </c>
      <c r="J13" s="14">
        <f t="shared" si="0"/>
        <v>319</v>
      </c>
      <c r="K13" s="15" t="s">
        <v>791</v>
      </c>
    </row>
    <row r="14" spans="1:11" ht="20.25" customHeight="1" x14ac:dyDescent="0.2">
      <c r="A14" s="13" t="s">
        <v>792</v>
      </c>
      <c r="B14" s="14">
        <v>128</v>
      </c>
      <c r="C14" s="14">
        <v>147</v>
      </c>
      <c r="D14" s="14">
        <v>275</v>
      </c>
      <c r="E14" s="14">
        <v>0</v>
      </c>
      <c r="F14" s="14">
        <v>0</v>
      </c>
      <c r="G14" s="14">
        <f t="shared" si="1"/>
        <v>0</v>
      </c>
      <c r="H14" s="14">
        <f t="shared" si="2"/>
        <v>128</v>
      </c>
      <c r="I14" s="14">
        <f t="shared" si="0"/>
        <v>147</v>
      </c>
      <c r="J14" s="14">
        <f t="shared" si="0"/>
        <v>275</v>
      </c>
      <c r="K14" s="15" t="s">
        <v>793</v>
      </c>
    </row>
    <row r="15" spans="1:11" ht="20.25" customHeight="1" thickBot="1" x14ac:dyDescent="0.25">
      <c r="A15" s="13" t="s">
        <v>794</v>
      </c>
      <c r="B15" s="14">
        <v>156</v>
      </c>
      <c r="C15" s="14">
        <v>127</v>
      </c>
      <c r="D15" s="14">
        <v>283</v>
      </c>
      <c r="E15" s="14">
        <v>0</v>
      </c>
      <c r="F15" s="14">
        <v>0</v>
      </c>
      <c r="G15" s="14">
        <f t="shared" si="1"/>
        <v>0</v>
      </c>
      <c r="H15" s="14">
        <f t="shared" si="2"/>
        <v>156</v>
      </c>
      <c r="I15" s="14">
        <f t="shared" si="0"/>
        <v>127</v>
      </c>
      <c r="J15" s="14">
        <f t="shared" si="0"/>
        <v>283</v>
      </c>
      <c r="K15" s="15" t="s">
        <v>795</v>
      </c>
    </row>
    <row r="16" spans="1:11" ht="20.25" customHeight="1" thickBot="1" x14ac:dyDescent="0.25">
      <c r="A16" s="19" t="s">
        <v>261</v>
      </c>
      <c r="B16" s="20">
        <f>SUM(B10:B15)</f>
        <v>1183</v>
      </c>
      <c r="C16" s="20">
        <f t="shared" ref="C16:J16" si="3">SUM(C10:C15)</f>
        <v>1156</v>
      </c>
      <c r="D16" s="20">
        <f t="shared" si="3"/>
        <v>2339</v>
      </c>
      <c r="E16" s="20">
        <f t="shared" si="3"/>
        <v>0</v>
      </c>
      <c r="F16" s="20">
        <f t="shared" si="3"/>
        <v>0</v>
      </c>
      <c r="G16" s="20">
        <f t="shared" si="3"/>
        <v>0</v>
      </c>
      <c r="H16" s="20">
        <f t="shared" si="3"/>
        <v>1183</v>
      </c>
      <c r="I16" s="20">
        <f t="shared" si="3"/>
        <v>1156</v>
      </c>
      <c r="J16" s="20">
        <f t="shared" si="3"/>
        <v>2339</v>
      </c>
      <c r="K16" s="21" t="s">
        <v>63</v>
      </c>
    </row>
    <row r="17" ht="22.5" customHeight="1" thickTop="1" x14ac:dyDescent="0.2"/>
    <row r="18" ht="22.5" customHeight="1" x14ac:dyDescent="0.2"/>
    <row r="19" ht="22.5" customHeight="1" x14ac:dyDescent="0.2"/>
    <row r="20" ht="22.5" customHeight="1" x14ac:dyDescent="0.2"/>
    <row r="21" ht="22.5" customHeight="1" x14ac:dyDescent="0.2"/>
    <row r="22" ht="22.5" customHeight="1" x14ac:dyDescent="0.2"/>
    <row r="23" ht="22.5" customHeight="1" x14ac:dyDescent="0.2"/>
    <row r="24" ht="22.5" customHeight="1" x14ac:dyDescent="0.2"/>
    <row r="25" ht="22.5" customHeight="1" x14ac:dyDescent="0.2"/>
    <row r="26" ht="22.5" customHeight="1" x14ac:dyDescent="0.2"/>
    <row r="27" ht="22.5" customHeight="1" x14ac:dyDescent="0.2"/>
    <row r="28" s="92" customFormat="1" ht="22.5" customHeight="1" x14ac:dyDescent="0.2"/>
    <row r="29" s="92" customFormat="1" ht="22.5" customHeight="1" x14ac:dyDescent="0.2"/>
    <row r="30" s="92" customFormat="1" ht="22.5" customHeight="1" x14ac:dyDescent="0.2"/>
    <row r="31" s="92" customFormat="1" ht="22.5" customHeight="1" x14ac:dyDescent="0.2"/>
    <row r="32" s="92" customFormat="1" ht="22.5" customHeight="1" x14ac:dyDescent="0.2"/>
    <row r="33" spans="1:11" s="92" customFormat="1" ht="22.5" customHeight="1" x14ac:dyDescent="0.2"/>
    <row r="34" spans="1:11" s="92" customFormat="1" ht="22.5" customHeight="1" x14ac:dyDescent="0.2"/>
    <row r="35" spans="1:11" ht="29.25" customHeight="1" x14ac:dyDescent="0.2">
      <c r="A35" s="118" t="s">
        <v>806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41.25" customHeight="1" x14ac:dyDescent="0.25">
      <c r="A36" s="114" t="s">
        <v>807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8" customHeight="1" thickBot="1" x14ac:dyDescent="0.3">
      <c r="A37" s="4" t="s">
        <v>1827</v>
      </c>
      <c r="B37" s="4"/>
      <c r="C37" s="4"/>
      <c r="D37" s="4"/>
      <c r="E37" s="4"/>
      <c r="F37" s="4"/>
      <c r="G37" s="4"/>
      <c r="H37" s="4"/>
      <c r="I37" s="4"/>
      <c r="J37" s="4"/>
      <c r="K37" s="101" t="s">
        <v>1675</v>
      </c>
    </row>
    <row r="38" spans="1:11" ht="21" customHeight="1" thickTop="1" x14ac:dyDescent="0.25">
      <c r="A38" s="111" t="s">
        <v>0</v>
      </c>
      <c r="B38" s="110" t="s">
        <v>1</v>
      </c>
      <c r="C38" s="110"/>
      <c r="D38" s="110"/>
      <c r="E38" s="110" t="s">
        <v>2</v>
      </c>
      <c r="F38" s="110"/>
      <c r="G38" s="110"/>
      <c r="H38" s="110" t="s">
        <v>3</v>
      </c>
      <c r="I38" s="110"/>
      <c r="J38" s="110"/>
      <c r="K38" s="111" t="s">
        <v>4</v>
      </c>
    </row>
    <row r="39" spans="1:11" ht="21" customHeight="1" x14ac:dyDescent="0.25">
      <c r="A39" s="112"/>
      <c r="B39" s="109" t="s">
        <v>5</v>
      </c>
      <c r="C39" s="109"/>
      <c r="D39" s="109"/>
      <c r="E39" s="109" t="s">
        <v>6</v>
      </c>
      <c r="F39" s="109"/>
      <c r="G39" s="109"/>
      <c r="H39" s="109" t="s">
        <v>7</v>
      </c>
      <c r="I39" s="109"/>
      <c r="J39" s="109"/>
      <c r="K39" s="112"/>
    </row>
    <row r="40" spans="1:11" ht="21" customHeight="1" x14ac:dyDescent="0.25">
      <c r="A40" s="112"/>
      <c r="B40" s="31" t="s">
        <v>8</v>
      </c>
      <c r="C40" s="31" t="s">
        <v>67</v>
      </c>
      <c r="D40" s="31" t="s">
        <v>10</v>
      </c>
      <c r="E40" s="31" t="s">
        <v>8</v>
      </c>
      <c r="F40" s="31" t="s">
        <v>67</v>
      </c>
      <c r="G40" s="31" t="s">
        <v>10</v>
      </c>
      <c r="H40" s="31" t="s">
        <v>8</v>
      </c>
      <c r="I40" s="31" t="s">
        <v>67</v>
      </c>
      <c r="J40" s="31" t="s">
        <v>10</v>
      </c>
      <c r="K40" s="112"/>
    </row>
    <row r="41" spans="1:11" ht="21" customHeight="1" thickBot="1" x14ac:dyDescent="0.3">
      <c r="A41" s="113"/>
      <c r="B41" s="6" t="s">
        <v>11</v>
      </c>
      <c r="C41" s="6" t="s">
        <v>12</v>
      </c>
      <c r="D41" s="6" t="s">
        <v>7</v>
      </c>
      <c r="E41" s="6" t="s">
        <v>11</v>
      </c>
      <c r="F41" s="6" t="s">
        <v>12</v>
      </c>
      <c r="G41" s="6" t="s">
        <v>7</v>
      </c>
      <c r="H41" s="6" t="s">
        <v>11</v>
      </c>
      <c r="I41" s="6" t="s">
        <v>12</v>
      </c>
      <c r="J41" s="6" t="s">
        <v>7</v>
      </c>
      <c r="K41" s="113"/>
    </row>
    <row r="42" spans="1:11" ht="21" customHeight="1" x14ac:dyDescent="0.2">
      <c r="A42" s="13" t="s">
        <v>13</v>
      </c>
      <c r="B42" s="14"/>
      <c r="C42" s="14"/>
      <c r="D42" s="14"/>
      <c r="E42" s="14"/>
      <c r="F42" s="14"/>
      <c r="G42" s="14"/>
      <c r="H42" s="14"/>
      <c r="I42" s="14"/>
      <c r="J42" s="14"/>
      <c r="K42" s="15" t="s">
        <v>14</v>
      </c>
    </row>
    <row r="43" spans="1:11" ht="21" customHeight="1" x14ac:dyDescent="0.2">
      <c r="A43" s="13" t="s">
        <v>789</v>
      </c>
      <c r="B43" s="14">
        <v>47</v>
      </c>
      <c r="C43" s="14">
        <v>97</v>
      </c>
      <c r="D43" s="14">
        <v>144</v>
      </c>
      <c r="E43" s="14">
        <v>0</v>
      </c>
      <c r="F43" s="14">
        <v>0</v>
      </c>
      <c r="G43" s="14">
        <f>SUM(E43:F43)</f>
        <v>0</v>
      </c>
      <c r="H43" s="14">
        <f>SUM(B43,E43)</f>
        <v>47</v>
      </c>
      <c r="I43" s="14">
        <f t="shared" ref="I43:J48" si="4">SUM(C43,F43)</f>
        <v>97</v>
      </c>
      <c r="J43" s="14">
        <f t="shared" si="4"/>
        <v>144</v>
      </c>
      <c r="K43" s="15" t="s">
        <v>790</v>
      </c>
    </row>
    <row r="44" spans="1:11" ht="21" customHeight="1" x14ac:dyDescent="0.2">
      <c r="A44" s="13" t="s">
        <v>143</v>
      </c>
      <c r="B44" s="14">
        <v>467</v>
      </c>
      <c r="C44" s="14">
        <v>437</v>
      </c>
      <c r="D44" s="14">
        <v>904</v>
      </c>
      <c r="E44" s="14">
        <v>0</v>
      </c>
      <c r="F44" s="14">
        <v>0</v>
      </c>
      <c r="G44" s="14">
        <f t="shared" ref="G44:G48" si="5">SUM(E44:F44)</f>
        <v>0</v>
      </c>
      <c r="H44" s="14">
        <f t="shared" ref="H44:H48" si="6">SUM(B44,E44)</f>
        <v>467</v>
      </c>
      <c r="I44" s="14">
        <f t="shared" si="4"/>
        <v>437</v>
      </c>
      <c r="J44" s="14">
        <f t="shared" si="4"/>
        <v>904</v>
      </c>
      <c r="K44" s="15" t="s">
        <v>29</v>
      </c>
    </row>
    <row r="45" spans="1:11" ht="21" customHeight="1" x14ac:dyDescent="0.2">
      <c r="A45" s="13" t="s">
        <v>104</v>
      </c>
      <c r="B45" s="14">
        <v>171</v>
      </c>
      <c r="C45" s="14">
        <v>117</v>
      </c>
      <c r="D45" s="14">
        <v>288</v>
      </c>
      <c r="E45" s="14">
        <v>0</v>
      </c>
      <c r="F45" s="14">
        <v>0</v>
      </c>
      <c r="G45" s="14">
        <f t="shared" si="5"/>
        <v>0</v>
      </c>
      <c r="H45" s="14">
        <f t="shared" si="6"/>
        <v>171</v>
      </c>
      <c r="I45" s="14">
        <f t="shared" si="4"/>
        <v>117</v>
      </c>
      <c r="J45" s="14">
        <f t="shared" si="4"/>
        <v>288</v>
      </c>
      <c r="K45" s="15" t="s">
        <v>31</v>
      </c>
    </row>
    <row r="46" spans="1:11" ht="21" customHeight="1" x14ac:dyDescent="0.2">
      <c r="A46" s="13" t="s">
        <v>681</v>
      </c>
      <c r="B46" s="14">
        <v>130</v>
      </c>
      <c r="C46" s="14">
        <v>179</v>
      </c>
      <c r="D46" s="14">
        <v>309</v>
      </c>
      <c r="E46" s="14">
        <v>0</v>
      </c>
      <c r="F46" s="14">
        <v>0</v>
      </c>
      <c r="G46" s="14">
        <f t="shared" si="5"/>
        <v>0</v>
      </c>
      <c r="H46" s="14">
        <f t="shared" si="6"/>
        <v>130</v>
      </c>
      <c r="I46" s="14">
        <f t="shared" si="4"/>
        <v>179</v>
      </c>
      <c r="J46" s="14">
        <f t="shared" si="4"/>
        <v>309</v>
      </c>
      <c r="K46" s="15" t="s">
        <v>791</v>
      </c>
    </row>
    <row r="47" spans="1:11" ht="21" customHeight="1" x14ac:dyDescent="0.2">
      <c r="A47" s="13" t="s">
        <v>792</v>
      </c>
      <c r="B47" s="14">
        <v>113</v>
      </c>
      <c r="C47" s="14">
        <v>143</v>
      </c>
      <c r="D47" s="14">
        <v>256</v>
      </c>
      <c r="E47" s="14">
        <v>0</v>
      </c>
      <c r="F47" s="14">
        <v>0</v>
      </c>
      <c r="G47" s="14">
        <f t="shared" si="5"/>
        <v>0</v>
      </c>
      <c r="H47" s="14">
        <f t="shared" si="6"/>
        <v>113</v>
      </c>
      <c r="I47" s="14">
        <f t="shared" si="4"/>
        <v>143</v>
      </c>
      <c r="J47" s="14">
        <f t="shared" si="4"/>
        <v>256</v>
      </c>
      <c r="K47" s="15" t="s">
        <v>793</v>
      </c>
    </row>
    <row r="48" spans="1:11" ht="21" customHeight="1" thickBot="1" x14ac:dyDescent="0.25">
      <c r="A48" s="13" t="s">
        <v>794</v>
      </c>
      <c r="B48" s="14">
        <v>156</v>
      </c>
      <c r="C48" s="14">
        <v>127</v>
      </c>
      <c r="D48" s="14">
        <v>283</v>
      </c>
      <c r="E48" s="14">
        <v>0</v>
      </c>
      <c r="F48" s="14">
        <v>0</v>
      </c>
      <c r="G48" s="14">
        <f t="shared" si="5"/>
        <v>0</v>
      </c>
      <c r="H48" s="14">
        <f t="shared" si="6"/>
        <v>156</v>
      </c>
      <c r="I48" s="14">
        <f t="shared" si="4"/>
        <v>127</v>
      </c>
      <c r="J48" s="14">
        <f t="shared" si="4"/>
        <v>283</v>
      </c>
      <c r="K48" s="15" t="s">
        <v>795</v>
      </c>
    </row>
    <row r="49" spans="1:11" ht="21" customHeight="1" thickBot="1" x14ac:dyDescent="0.25">
      <c r="A49" s="19" t="s">
        <v>261</v>
      </c>
      <c r="B49" s="20">
        <f>SUM(B43:B48)</f>
        <v>1084</v>
      </c>
      <c r="C49" s="20">
        <f t="shared" ref="C49:J49" si="7">SUM(C43:C48)</f>
        <v>1100</v>
      </c>
      <c r="D49" s="20">
        <f t="shared" si="7"/>
        <v>2184</v>
      </c>
      <c r="E49" s="20">
        <f t="shared" si="7"/>
        <v>0</v>
      </c>
      <c r="F49" s="20">
        <f t="shared" si="7"/>
        <v>0</v>
      </c>
      <c r="G49" s="20">
        <f t="shared" si="7"/>
        <v>0</v>
      </c>
      <c r="H49" s="20">
        <f t="shared" si="7"/>
        <v>1084</v>
      </c>
      <c r="I49" s="20">
        <f>SUM(I43:I48)</f>
        <v>1100</v>
      </c>
      <c r="J49" s="20">
        <f t="shared" si="7"/>
        <v>2184</v>
      </c>
      <c r="K49" s="21" t="s">
        <v>63</v>
      </c>
    </row>
    <row r="50" spans="1:11" ht="15" thickTop="1" x14ac:dyDescent="0.2">
      <c r="A50" s="122"/>
      <c r="B50" s="122"/>
      <c r="C50" s="122"/>
      <c r="D50" s="122"/>
    </row>
  </sheetData>
  <mergeCells count="22">
    <mergeCell ref="A1:K1"/>
    <mergeCell ref="A2:K2"/>
    <mergeCell ref="A3:K3"/>
    <mergeCell ref="A5:A8"/>
    <mergeCell ref="B5:D5"/>
    <mergeCell ref="E5:G5"/>
    <mergeCell ref="H5:J5"/>
    <mergeCell ref="K5:K8"/>
    <mergeCell ref="B6:D6"/>
    <mergeCell ref="E6:G6"/>
    <mergeCell ref="H39:J39"/>
    <mergeCell ref="A50:D50"/>
    <mergeCell ref="H6:J6"/>
    <mergeCell ref="A35:K35"/>
    <mergeCell ref="A36:K36"/>
    <mergeCell ref="A38:A41"/>
    <mergeCell ref="B38:D38"/>
    <mergeCell ref="E38:G38"/>
    <mergeCell ref="H38:J38"/>
    <mergeCell ref="K38:K41"/>
    <mergeCell ref="B39:D39"/>
    <mergeCell ref="E39:G39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firstPageNumber="161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107"/>
  <sheetViews>
    <sheetView rightToLeft="1" view="pageBreakPreview" topLeftCell="A94" zoomScale="90" zoomScaleSheetLayoutView="90" workbookViewId="0">
      <selection sqref="A1:N1"/>
    </sheetView>
  </sheetViews>
  <sheetFormatPr defaultRowHeight="14.25" x14ac:dyDescent="0.2"/>
  <cols>
    <col min="1" max="1" width="21.25" customWidth="1"/>
    <col min="2" max="10" width="8.75" customWidth="1"/>
    <col min="11" max="11" width="32.125" customWidth="1"/>
  </cols>
  <sheetData>
    <row r="1" spans="1:11" ht="21.75" customHeight="1" x14ac:dyDescent="0.2">
      <c r="A1" s="118" t="s">
        <v>808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.75" customHeight="1" x14ac:dyDescent="0.25">
      <c r="A2" s="114" t="s">
        <v>809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8" customHeight="1" thickBot="1" x14ac:dyDescent="0.3">
      <c r="A3" s="4" t="s">
        <v>1828</v>
      </c>
      <c r="K3" s="30" t="s">
        <v>1829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7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7.25" customHeight="1" x14ac:dyDescent="0.2">
      <c r="A9" s="13" t="s">
        <v>15</v>
      </c>
      <c r="B9" s="14">
        <v>28</v>
      </c>
      <c r="C9" s="14">
        <v>49</v>
      </c>
      <c r="D9" s="14">
        <f>SUM(B9:C9)</f>
        <v>77</v>
      </c>
      <c r="E9" s="14">
        <v>1</v>
      </c>
      <c r="F9" s="14">
        <v>0</v>
      </c>
      <c r="G9" s="14">
        <f>SUM(E9:F9)</f>
        <v>1</v>
      </c>
      <c r="H9" s="14">
        <f>SUM(B9,E9)</f>
        <v>29</v>
      </c>
      <c r="I9" s="14">
        <f>SUM(C9,F9)</f>
        <v>49</v>
      </c>
      <c r="J9" s="14">
        <f>SUM(H9:I9)</f>
        <v>78</v>
      </c>
      <c r="K9" s="15" t="s">
        <v>16</v>
      </c>
    </row>
    <row r="10" spans="1:11" ht="17.25" customHeight="1" x14ac:dyDescent="0.2">
      <c r="A10" s="13" t="s">
        <v>24</v>
      </c>
      <c r="B10" s="14">
        <v>241</v>
      </c>
      <c r="C10" s="14">
        <v>270</v>
      </c>
      <c r="D10" s="14">
        <f t="shared" ref="D10:D22" si="0">SUM(B10:C10)</f>
        <v>511</v>
      </c>
      <c r="E10" s="14">
        <v>0</v>
      </c>
      <c r="F10" s="14">
        <v>0</v>
      </c>
      <c r="G10" s="14">
        <f t="shared" ref="G10:G22" si="1">SUM(E10:F10)</f>
        <v>0</v>
      </c>
      <c r="H10" s="14">
        <f t="shared" ref="H10:I22" si="2">SUM(B10,E10)</f>
        <v>241</v>
      </c>
      <c r="I10" s="14">
        <f t="shared" si="2"/>
        <v>270</v>
      </c>
      <c r="J10" s="14">
        <f t="shared" ref="J10:J22" si="3">SUM(H10:I10)</f>
        <v>511</v>
      </c>
      <c r="K10" s="15" t="s">
        <v>25</v>
      </c>
    </row>
    <row r="11" spans="1:11" ht="17.25" customHeight="1" x14ac:dyDescent="0.2">
      <c r="A11" s="13" t="s">
        <v>28</v>
      </c>
      <c r="B11" s="14">
        <v>122</v>
      </c>
      <c r="C11" s="14">
        <v>62</v>
      </c>
      <c r="D11" s="14">
        <f t="shared" si="0"/>
        <v>184</v>
      </c>
      <c r="E11" s="14">
        <v>0</v>
      </c>
      <c r="F11" s="14">
        <v>0</v>
      </c>
      <c r="G11" s="14">
        <f t="shared" si="1"/>
        <v>0</v>
      </c>
      <c r="H11" s="14">
        <f t="shared" si="2"/>
        <v>122</v>
      </c>
      <c r="I11" s="14">
        <f t="shared" si="2"/>
        <v>62</v>
      </c>
      <c r="J11" s="14">
        <f t="shared" si="3"/>
        <v>184</v>
      </c>
      <c r="K11" s="15" t="s">
        <v>29</v>
      </c>
    </row>
    <row r="12" spans="1:11" ht="17.25" customHeight="1" x14ac:dyDescent="0.2">
      <c r="A12" s="13" t="s">
        <v>30</v>
      </c>
      <c r="B12" s="14">
        <v>35</v>
      </c>
      <c r="C12" s="14">
        <v>40</v>
      </c>
      <c r="D12" s="14">
        <f t="shared" si="0"/>
        <v>75</v>
      </c>
      <c r="E12" s="14">
        <v>0</v>
      </c>
      <c r="F12" s="14">
        <v>0</v>
      </c>
      <c r="G12" s="14">
        <f t="shared" si="1"/>
        <v>0</v>
      </c>
      <c r="H12" s="14">
        <f t="shared" si="2"/>
        <v>35</v>
      </c>
      <c r="I12" s="14">
        <f t="shared" si="2"/>
        <v>40</v>
      </c>
      <c r="J12" s="14">
        <f t="shared" si="3"/>
        <v>75</v>
      </c>
      <c r="K12" s="15" t="s">
        <v>810</v>
      </c>
    </row>
    <row r="13" spans="1:11" ht="17.25" customHeight="1" x14ac:dyDescent="0.2">
      <c r="A13" s="13" t="s">
        <v>32</v>
      </c>
      <c r="B13" s="14">
        <v>167</v>
      </c>
      <c r="C13" s="14">
        <v>257</v>
      </c>
      <c r="D13" s="14">
        <f t="shared" si="0"/>
        <v>424</v>
      </c>
      <c r="E13" s="14">
        <v>0</v>
      </c>
      <c r="F13" s="14">
        <v>0</v>
      </c>
      <c r="G13" s="14">
        <f t="shared" si="1"/>
        <v>0</v>
      </c>
      <c r="H13" s="14">
        <f t="shared" si="2"/>
        <v>167</v>
      </c>
      <c r="I13" s="14">
        <f t="shared" si="2"/>
        <v>257</v>
      </c>
      <c r="J13" s="14">
        <f t="shared" si="3"/>
        <v>424</v>
      </c>
      <c r="K13" s="15" t="s">
        <v>60</v>
      </c>
    </row>
    <row r="14" spans="1:11" ht="17.25" customHeight="1" x14ac:dyDescent="0.2">
      <c r="A14" s="13" t="s">
        <v>36</v>
      </c>
      <c r="B14" s="14">
        <v>110</v>
      </c>
      <c r="C14" s="14">
        <v>88</v>
      </c>
      <c r="D14" s="14">
        <f t="shared" si="0"/>
        <v>198</v>
      </c>
      <c r="E14" s="14">
        <v>0</v>
      </c>
      <c r="F14" s="14">
        <v>0</v>
      </c>
      <c r="G14" s="14">
        <f t="shared" si="1"/>
        <v>0</v>
      </c>
      <c r="H14" s="14">
        <f t="shared" si="2"/>
        <v>110</v>
      </c>
      <c r="I14" s="14">
        <f t="shared" si="2"/>
        <v>88</v>
      </c>
      <c r="J14" s="14">
        <f t="shared" si="3"/>
        <v>198</v>
      </c>
      <c r="K14" s="15" t="s">
        <v>37</v>
      </c>
    </row>
    <row r="15" spans="1:11" ht="17.25" customHeight="1" x14ac:dyDescent="0.2">
      <c r="A15" s="13" t="s">
        <v>139</v>
      </c>
      <c r="B15" s="14">
        <v>233</v>
      </c>
      <c r="C15" s="14">
        <v>602</v>
      </c>
      <c r="D15" s="14">
        <f t="shared" si="0"/>
        <v>835</v>
      </c>
      <c r="E15" s="14">
        <v>0</v>
      </c>
      <c r="F15" s="14">
        <v>0</v>
      </c>
      <c r="G15" s="14">
        <f t="shared" si="1"/>
        <v>0</v>
      </c>
      <c r="H15" s="14">
        <f t="shared" si="2"/>
        <v>233</v>
      </c>
      <c r="I15" s="14">
        <f t="shared" si="2"/>
        <v>602</v>
      </c>
      <c r="J15" s="14">
        <f t="shared" si="3"/>
        <v>835</v>
      </c>
      <c r="K15" s="15" t="s">
        <v>138</v>
      </c>
    </row>
    <row r="16" spans="1:11" ht="17.25" customHeight="1" x14ac:dyDescent="0.2">
      <c r="A16" s="13" t="s">
        <v>137</v>
      </c>
      <c r="B16" s="14">
        <v>125</v>
      </c>
      <c r="C16" s="14">
        <v>191</v>
      </c>
      <c r="D16" s="14">
        <f t="shared" si="0"/>
        <v>316</v>
      </c>
      <c r="E16" s="14">
        <v>0</v>
      </c>
      <c r="F16" s="14">
        <v>0</v>
      </c>
      <c r="G16" s="14">
        <f t="shared" si="1"/>
        <v>0</v>
      </c>
      <c r="H16" s="14">
        <f>SUM(B16,E16)</f>
        <v>125</v>
      </c>
      <c r="I16" s="14">
        <f t="shared" si="2"/>
        <v>191</v>
      </c>
      <c r="J16" s="14">
        <f t="shared" si="3"/>
        <v>316</v>
      </c>
      <c r="K16" s="15" t="s">
        <v>136</v>
      </c>
    </row>
    <row r="17" spans="1:11" ht="17.25" customHeight="1" x14ac:dyDescent="0.2">
      <c r="A17" s="13" t="s">
        <v>377</v>
      </c>
      <c r="B17" s="14">
        <v>524</v>
      </c>
      <c r="C17" s="14">
        <v>619</v>
      </c>
      <c r="D17" s="14">
        <f t="shared" si="0"/>
        <v>1143</v>
      </c>
      <c r="E17" s="14">
        <v>0</v>
      </c>
      <c r="F17" s="14">
        <v>0</v>
      </c>
      <c r="G17" s="14">
        <f t="shared" si="1"/>
        <v>0</v>
      </c>
      <c r="H17" s="14">
        <f t="shared" si="2"/>
        <v>524</v>
      </c>
      <c r="I17" s="14">
        <f t="shared" si="2"/>
        <v>619</v>
      </c>
      <c r="J17" s="14">
        <f t="shared" si="3"/>
        <v>1143</v>
      </c>
      <c r="K17" s="15" t="s">
        <v>378</v>
      </c>
    </row>
    <row r="18" spans="1:11" ht="17.25" customHeight="1" x14ac:dyDescent="0.2">
      <c r="A18" s="13" t="s">
        <v>108</v>
      </c>
      <c r="B18" s="14">
        <v>163</v>
      </c>
      <c r="C18" s="14">
        <v>32</v>
      </c>
      <c r="D18" s="14">
        <f t="shared" si="0"/>
        <v>195</v>
      </c>
      <c r="E18" s="14">
        <v>0</v>
      </c>
      <c r="F18" s="14">
        <v>0</v>
      </c>
      <c r="G18" s="14">
        <f t="shared" si="1"/>
        <v>0</v>
      </c>
      <c r="H18" s="14">
        <f t="shared" si="2"/>
        <v>163</v>
      </c>
      <c r="I18" s="14">
        <f t="shared" si="2"/>
        <v>32</v>
      </c>
      <c r="J18" s="14">
        <f t="shared" si="3"/>
        <v>195</v>
      </c>
      <c r="K18" s="15" t="s">
        <v>765</v>
      </c>
    </row>
    <row r="19" spans="1:11" ht="17.25" customHeight="1" x14ac:dyDescent="0.2">
      <c r="A19" s="13" t="s">
        <v>811</v>
      </c>
      <c r="B19" s="14">
        <v>133</v>
      </c>
      <c r="C19" s="14">
        <v>101</v>
      </c>
      <c r="D19" s="14">
        <f t="shared" si="0"/>
        <v>234</v>
      </c>
      <c r="E19" s="14">
        <v>0</v>
      </c>
      <c r="F19" s="14">
        <v>0</v>
      </c>
      <c r="G19" s="14">
        <f t="shared" si="1"/>
        <v>0</v>
      </c>
      <c r="H19" s="14">
        <f t="shared" si="2"/>
        <v>133</v>
      </c>
      <c r="I19" s="14">
        <f t="shared" si="2"/>
        <v>101</v>
      </c>
      <c r="J19" s="14">
        <f t="shared" si="3"/>
        <v>234</v>
      </c>
      <c r="K19" s="15" t="s">
        <v>130</v>
      </c>
    </row>
    <row r="20" spans="1:11" ht="17.25" customHeight="1" x14ac:dyDescent="0.2">
      <c r="A20" s="13" t="s">
        <v>812</v>
      </c>
      <c r="B20" s="14">
        <v>52</v>
      </c>
      <c r="C20" s="14">
        <v>113</v>
      </c>
      <c r="D20" s="14">
        <f t="shared" si="0"/>
        <v>165</v>
      </c>
      <c r="E20" s="14">
        <v>0</v>
      </c>
      <c r="F20" s="14">
        <v>0</v>
      </c>
      <c r="G20" s="14">
        <f t="shared" si="1"/>
        <v>0</v>
      </c>
      <c r="H20" s="14">
        <f t="shared" si="2"/>
        <v>52</v>
      </c>
      <c r="I20" s="14">
        <f t="shared" si="2"/>
        <v>113</v>
      </c>
      <c r="J20" s="14">
        <f t="shared" si="3"/>
        <v>165</v>
      </c>
      <c r="K20" s="15" t="s">
        <v>53</v>
      </c>
    </row>
    <row r="21" spans="1:11" ht="17.25" customHeight="1" x14ac:dyDescent="0.2">
      <c r="A21" s="13" t="s">
        <v>54</v>
      </c>
      <c r="B21" s="14">
        <v>123</v>
      </c>
      <c r="C21" s="14">
        <v>212</v>
      </c>
      <c r="D21" s="14">
        <f t="shared" si="0"/>
        <v>335</v>
      </c>
      <c r="E21" s="14">
        <v>0</v>
      </c>
      <c r="F21" s="14">
        <v>0</v>
      </c>
      <c r="G21" s="14">
        <f t="shared" si="1"/>
        <v>0</v>
      </c>
      <c r="H21" s="14">
        <f t="shared" si="2"/>
        <v>123</v>
      </c>
      <c r="I21" s="14">
        <f t="shared" si="2"/>
        <v>212</v>
      </c>
      <c r="J21" s="14">
        <f t="shared" si="3"/>
        <v>335</v>
      </c>
      <c r="K21" s="15" t="s">
        <v>55</v>
      </c>
    </row>
    <row r="22" spans="1:11" ht="17.25" customHeight="1" x14ac:dyDescent="0.2">
      <c r="A22" s="13" t="s">
        <v>56</v>
      </c>
      <c r="B22" s="14">
        <f>SUM(B9:B21)</f>
        <v>2056</v>
      </c>
      <c r="C22" s="14">
        <f>SUM(C9:C21)</f>
        <v>2636</v>
      </c>
      <c r="D22" s="14">
        <f t="shared" si="0"/>
        <v>4692</v>
      </c>
      <c r="E22" s="14">
        <v>1</v>
      </c>
      <c r="F22" s="14">
        <v>0</v>
      </c>
      <c r="G22" s="14">
        <f t="shared" si="1"/>
        <v>1</v>
      </c>
      <c r="H22" s="14">
        <f t="shared" si="2"/>
        <v>2057</v>
      </c>
      <c r="I22" s="14">
        <f t="shared" si="2"/>
        <v>2636</v>
      </c>
      <c r="J22" s="14">
        <f t="shared" si="3"/>
        <v>4693</v>
      </c>
      <c r="K22" s="15" t="s">
        <v>57</v>
      </c>
    </row>
    <row r="23" spans="1:11" ht="17.25" customHeight="1" x14ac:dyDescent="0.2">
      <c r="A23" s="13" t="s">
        <v>58</v>
      </c>
      <c r="B23" s="14"/>
      <c r="C23" s="14"/>
      <c r="D23" s="14"/>
      <c r="E23" s="14"/>
      <c r="F23" s="14"/>
      <c r="G23" s="14"/>
      <c r="H23" s="14"/>
      <c r="I23" s="14"/>
      <c r="J23" s="14"/>
      <c r="K23" s="15" t="s">
        <v>59</v>
      </c>
    </row>
    <row r="24" spans="1:11" ht="17.25" customHeight="1" x14ac:dyDescent="0.2">
      <c r="A24" s="13" t="s">
        <v>24</v>
      </c>
      <c r="B24" s="14">
        <v>192</v>
      </c>
      <c r="C24" s="14">
        <v>43</v>
      </c>
      <c r="D24" s="14">
        <f>SUM(B24:C24)</f>
        <v>235</v>
      </c>
      <c r="E24" s="14">
        <v>0</v>
      </c>
      <c r="F24" s="14">
        <v>0</v>
      </c>
      <c r="G24" s="14">
        <v>0</v>
      </c>
      <c r="H24" s="14">
        <f>SUM(B24,E24)</f>
        <v>192</v>
      </c>
      <c r="I24" s="14">
        <f>SUM(C24,F24)</f>
        <v>43</v>
      </c>
      <c r="J24" s="14">
        <f>SUM(H24:I24)</f>
        <v>235</v>
      </c>
      <c r="K24" s="15" t="s">
        <v>25</v>
      </c>
    </row>
    <row r="25" spans="1:11" ht="17.25" customHeight="1" x14ac:dyDescent="0.2">
      <c r="A25" s="13" t="s">
        <v>32</v>
      </c>
      <c r="B25" s="14">
        <v>151</v>
      </c>
      <c r="C25" s="14">
        <v>66</v>
      </c>
      <c r="D25" s="14">
        <f t="shared" ref="D25:D33" si="4">SUM(B25:C25)</f>
        <v>217</v>
      </c>
      <c r="E25" s="14">
        <v>0</v>
      </c>
      <c r="F25" s="14">
        <v>0</v>
      </c>
      <c r="G25" s="14">
        <v>0</v>
      </c>
      <c r="H25" s="14">
        <f t="shared" ref="H25:I33" si="5">SUM(B25,E25)</f>
        <v>151</v>
      </c>
      <c r="I25" s="14">
        <f t="shared" si="5"/>
        <v>66</v>
      </c>
      <c r="J25" s="14">
        <f t="shared" ref="J25:J33" si="6">SUM(H25:I25)</f>
        <v>217</v>
      </c>
      <c r="K25" s="15" t="s">
        <v>60</v>
      </c>
    </row>
    <row r="26" spans="1:11" ht="17.25" customHeight="1" x14ac:dyDescent="0.2">
      <c r="A26" s="13" t="s">
        <v>36</v>
      </c>
      <c r="B26" s="14">
        <v>66</v>
      </c>
      <c r="C26" s="14">
        <v>13</v>
      </c>
      <c r="D26" s="14">
        <f t="shared" si="4"/>
        <v>79</v>
      </c>
      <c r="E26" s="14">
        <v>0</v>
      </c>
      <c r="F26" s="14">
        <v>0</v>
      </c>
      <c r="G26" s="14">
        <v>0</v>
      </c>
      <c r="H26" s="14">
        <f t="shared" si="5"/>
        <v>66</v>
      </c>
      <c r="I26" s="14">
        <f t="shared" si="5"/>
        <v>13</v>
      </c>
      <c r="J26" s="14">
        <f t="shared" si="6"/>
        <v>79</v>
      </c>
      <c r="K26" s="15" t="s">
        <v>37</v>
      </c>
    </row>
    <row r="27" spans="1:11" ht="17.25" customHeight="1" x14ac:dyDescent="0.2">
      <c r="A27" s="13" t="s">
        <v>139</v>
      </c>
      <c r="B27" s="14">
        <v>193</v>
      </c>
      <c r="C27" s="14">
        <v>139</v>
      </c>
      <c r="D27" s="14">
        <f t="shared" si="4"/>
        <v>332</v>
      </c>
      <c r="E27" s="14">
        <v>0</v>
      </c>
      <c r="F27" s="14">
        <v>0</v>
      </c>
      <c r="G27" s="14">
        <v>0</v>
      </c>
      <c r="H27" s="14">
        <f t="shared" si="5"/>
        <v>193</v>
      </c>
      <c r="I27" s="14">
        <f t="shared" si="5"/>
        <v>139</v>
      </c>
      <c r="J27" s="14">
        <f t="shared" si="6"/>
        <v>332</v>
      </c>
      <c r="K27" s="15" t="s">
        <v>138</v>
      </c>
    </row>
    <row r="28" spans="1:11" ht="17.25" customHeight="1" x14ac:dyDescent="0.2">
      <c r="A28" s="13" t="s">
        <v>137</v>
      </c>
      <c r="B28" s="14">
        <v>41</v>
      </c>
      <c r="C28" s="14">
        <v>27</v>
      </c>
      <c r="D28" s="14">
        <f t="shared" si="4"/>
        <v>68</v>
      </c>
      <c r="E28" s="14">
        <v>0</v>
      </c>
      <c r="F28" s="14">
        <v>0</v>
      </c>
      <c r="G28" s="14">
        <v>0</v>
      </c>
      <c r="H28" s="14">
        <f t="shared" si="5"/>
        <v>41</v>
      </c>
      <c r="I28" s="14">
        <f t="shared" si="5"/>
        <v>27</v>
      </c>
      <c r="J28" s="14">
        <f t="shared" si="6"/>
        <v>68</v>
      </c>
      <c r="K28" s="15" t="s">
        <v>136</v>
      </c>
    </row>
    <row r="29" spans="1:11" ht="17.25" customHeight="1" x14ac:dyDescent="0.2">
      <c r="A29" s="13" t="s">
        <v>377</v>
      </c>
      <c r="B29" s="14">
        <v>49</v>
      </c>
      <c r="C29" s="14">
        <v>66</v>
      </c>
      <c r="D29" s="14">
        <f t="shared" si="4"/>
        <v>115</v>
      </c>
      <c r="E29" s="14">
        <v>0</v>
      </c>
      <c r="F29" s="14">
        <v>0</v>
      </c>
      <c r="G29" s="14">
        <v>0</v>
      </c>
      <c r="H29" s="14">
        <f t="shared" si="5"/>
        <v>49</v>
      </c>
      <c r="I29" s="14">
        <f t="shared" si="5"/>
        <v>66</v>
      </c>
      <c r="J29" s="14">
        <f t="shared" si="6"/>
        <v>115</v>
      </c>
      <c r="K29" s="15" t="s">
        <v>378</v>
      </c>
    </row>
    <row r="30" spans="1:11" ht="17.25" customHeight="1" x14ac:dyDescent="0.2">
      <c r="A30" s="13" t="s">
        <v>108</v>
      </c>
      <c r="B30" s="14">
        <v>54</v>
      </c>
      <c r="C30" s="14">
        <v>5</v>
      </c>
      <c r="D30" s="14">
        <f t="shared" si="4"/>
        <v>59</v>
      </c>
      <c r="E30" s="14">
        <v>0</v>
      </c>
      <c r="F30" s="14">
        <v>0</v>
      </c>
      <c r="G30" s="14">
        <v>0</v>
      </c>
      <c r="H30" s="14">
        <f t="shared" si="5"/>
        <v>54</v>
      </c>
      <c r="I30" s="14">
        <f t="shared" si="5"/>
        <v>5</v>
      </c>
      <c r="J30" s="14">
        <f t="shared" si="6"/>
        <v>59</v>
      </c>
      <c r="K30" s="15" t="s">
        <v>765</v>
      </c>
    </row>
    <row r="31" spans="1:11" ht="17.25" customHeight="1" x14ac:dyDescent="0.2">
      <c r="A31" s="13" t="s">
        <v>811</v>
      </c>
      <c r="B31" s="14">
        <v>138</v>
      </c>
      <c r="C31" s="14">
        <v>24</v>
      </c>
      <c r="D31" s="14">
        <f t="shared" si="4"/>
        <v>162</v>
      </c>
      <c r="E31" s="14">
        <v>0</v>
      </c>
      <c r="F31" s="14">
        <v>0</v>
      </c>
      <c r="G31" s="14">
        <v>0</v>
      </c>
      <c r="H31" s="14">
        <f t="shared" si="5"/>
        <v>138</v>
      </c>
      <c r="I31" s="14">
        <f t="shared" si="5"/>
        <v>24</v>
      </c>
      <c r="J31" s="14">
        <f t="shared" si="6"/>
        <v>162</v>
      </c>
      <c r="K31" s="15" t="s">
        <v>130</v>
      </c>
    </row>
    <row r="32" spans="1:11" ht="17.25" customHeight="1" x14ac:dyDescent="0.2">
      <c r="A32" s="13" t="s">
        <v>812</v>
      </c>
      <c r="B32" s="14">
        <v>16</v>
      </c>
      <c r="C32" s="14">
        <v>22</v>
      </c>
      <c r="D32" s="14">
        <f t="shared" si="4"/>
        <v>38</v>
      </c>
      <c r="E32" s="14">
        <v>0</v>
      </c>
      <c r="F32" s="14">
        <v>0</v>
      </c>
      <c r="G32" s="14">
        <v>0</v>
      </c>
      <c r="H32" s="14">
        <f t="shared" si="5"/>
        <v>16</v>
      </c>
      <c r="I32" s="14">
        <f t="shared" si="5"/>
        <v>22</v>
      </c>
      <c r="J32" s="14">
        <f t="shared" si="6"/>
        <v>38</v>
      </c>
      <c r="K32" s="15" t="s">
        <v>53</v>
      </c>
    </row>
    <row r="33" spans="1:11" ht="17.25" customHeight="1" x14ac:dyDescent="0.2">
      <c r="A33" s="13" t="s">
        <v>54</v>
      </c>
      <c r="B33" s="14">
        <v>23</v>
      </c>
      <c r="C33" s="14">
        <v>23</v>
      </c>
      <c r="D33" s="14">
        <f t="shared" si="4"/>
        <v>46</v>
      </c>
      <c r="E33" s="14">
        <v>0</v>
      </c>
      <c r="F33" s="14">
        <v>0</v>
      </c>
      <c r="G33" s="14">
        <v>0</v>
      </c>
      <c r="H33" s="14">
        <f t="shared" si="5"/>
        <v>23</v>
      </c>
      <c r="I33" s="14">
        <f t="shared" si="5"/>
        <v>23</v>
      </c>
      <c r="J33" s="14">
        <f t="shared" si="6"/>
        <v>46</v>
      </c>
      <c r="K33" s="15" t="s">
        <v>55</v>
      </c>
    </row>
    <row r="34" spans="1:11" ht="17.25" customHeight="1" thickBot="1" x14ac:dyDescent="0.25">
      <c r="A34" s="13" t="s">
        <v>61</v>
      </c>
      <c r="B34" s="14">
        <f>SUM(B24:B33)</f>
        <v>923</v>
      </c>
      <c r="C34" s="14">
        <f t="shared" ref="C34:J34" si="7">SUM(C24:C33)</f>
        <v>428</v>
      </c>
      <c r="D34" s="14">
        <f t="shared" si="7"/>
        <v>1351</v>
      </c>
      <c r="E34" s="14">
        <f t="shared" si="7"/>
        <v>0</v>
      </c>
      <c r="F34" s="14">
        <f t="shared" si="7"/>
        <v>0</v>
      </c>
      <c r="G34" s="14">
        <f t="shared" si="7"/>
        <v>0</v>
      </c>
      <c r="H34" s="14">
        <f t="shared" si="7"/>
        <v>923</v>
      </c>
      <c r="I34" s="14">
        <f t="shared" si="7"/>
        <v>428</v>
      </c>
      <c r="J34" s="14">
        <f t="shared" si="7"/>
        <v>1351</v>
      </c>
      <c r="K34" s="15" t="s">
        <v>59</v>
      </c>
    </row>
    <row r="35" spans="1:11" ht="17.25" customHeight="1" thickBot="1" x14ac:dyDescent="0.25">
      <c r="A35" s="19" t="s">
        <v>151</v>
      </c>
      <c r="B35" s="20">
        <f>SUM(B34,B22)</f>
        <v>2979</v>
      </c>
      <c r="C35" s="20">
        <f t="shared" ref="C35:J35" si="8">SUM(C34,C22)</f>
        <v>3064</v>
      </c>
      <c r="D35" s="20">
        <f t="shared" si="8"/>
        <v>6043</v>
      </c>
      <c r="E35" s="20">
        <f t="shared" si="8"/>
        <v>1</v>
      </c>
      <c r="F35" s="20">
        <f t="shared" si="8"/>
        <v>0</v>
      </c>
      <c r="G35" s="20">
        <f t="shared" si="8"/>
        <v>1</v>
      </c>
      <c r="H35" s="20">
        <f t="shared" si="8"/>
        <v>2980</v>
      </c>
      <c r="I35" s="20">
        <f t="shared" si="8"/>
        <v>3064</v>
      </c>
      <c r="J35" s="20">
        <f t="shared" si="8"/>
        <v>6044</v>
      </c>
      <c r="K35" s="21" t="s">
        <v>63</v>
      </c>
    </row>
    <row r="36" spans="1:11" ht="15" thickTop="1" x14ac:dyDescent="0.2"/>
    <row r="38" spans="1:11" s="92" customFormat="1" x14ac:dyDescent="0.2"/>
    <row r="39" spans="1:11" s="92" customFormat="1" x14ac:dyDescent="0.2"/>
    <row r="40" spans="1:11" s="92" customFormat="1" x14ac:dyDescent="0.2"/>
    <row r="41" spans="1:11" s="92" customFormat="1" x14ac:dyDescent="0.2"/>
    <row r="42" spans="1:11" s="92" customFormat="1" x14ac:dyDescent="0.2"/>
    <row r="44" spans="1:11" ht="18" customHeight="1" x14ac:dyDescent="0.2">
      <c r="A44" s="118" t="s">
        <v>813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t="36" customHeight="1" x14ac:dyDescent="0.25">
      <c r="A45" s="114" t="s">
        <v>814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1" ht="24" customHeight="1" thickBot="1" x14ac:dyDescent="0.3">
      <c r="A46" s="4" t="s">
        <v>835</v>
      </c>
      <c r="K46" s="30" t="s">
        <v>836</v>
      </c>
    </row>
    <row r="47" spans="1:11" ht="16.5" thickTop="1" x14ac:dyDescent="0.25">
      <c r="A47" s="111" t="s">
        <v>0</v>
      </c>
      <c r="B47" s="110" t="s">
        <v>1</v>
      </c>
      <c r="C47" s="110"/>
      <c r="D47" s="110"/>
      <c r="E47" s="110" t="s">
        <v>2</v>
      </c>
      <c r="F47" s="110"/>
      <c r="G47" s="110"/>
      <c r="H47" s="110" t="s">
        <v>3</v>
      </c>
      <c r="I47" s="110"/>
      <c r="J47" s="110"/>
      <c r="K47" s="111" t="s">
        <v>4</v>
      </c>
    </row>
    <row r="48" spans="1:11" ht="15.75" x14ac:dyDescent="0.25">
      <c r="A48" s="112"/>
      <c r="B48" s="109" t="s">
        <v>5</v>
      </c>
      <c r="C48" s="109"/>
      <c r="D48" s="109"/>
      <c r="E48" s="109" t="s">
        <v>6</v>
      </c>
      <c r="F48" s="109"/>
      <c r="G48" s="109"/>
      <c r="H48" s="109" t="s">
        <v>7</v>
      </c>
      <c r="I48" s="109"/>
      <c r="J48" s="109"/>
      <c r="K48" s="112"/>
    </row>
    <row r="49" spans="1:11" ht="15.75" x14ac:dyDescent="0.25">
      <c r="A49" s="112"/>
      <c r="B49" s="31" t="s">
        <v>8</v>
      </c>
      <c r="C49" s="31" t="s">
        <v>67</v>
      </c>
      <c r="D49" s="31" t="s">
        <v>10</v>
      </c>
      <c r="E49" s="31" t="s">
        <v>8</v>
      </c>
      <c r="F49" s="31" t="s">
        <v>67</v>
      </c>
      <c r="G49" s="31" t="s">
        <v>10</v>
      </c>
      <c r="H49" s="31" t="s">
        <v>8</v>
      </c>
      <c r="I49" s="31" t="s">
        <v>67</v>
      </c>
      <c r="J49" s="31" t="s">
        <v>10</v>
      </c>
      <c r="K49" s="112"/>
    </row>
    <row r="50" spans="1:11" ht="16.5" thickBot="1" x14ac:dyDescent="0.3">
      <c r="A50" s="113"/>
      <c r="B50" s="6" t="s">
        <v>11</v>
      </c>
      <c r="C50" s="6" t="s">
        <v>12</v>
      </c>
      <c r="D50" s="6" t="s">
        <v>7</v>
      </c>
      <c r="E50" s="6" t="s">
        <v>11</v>
      </c>
      <c r="F50" s="6" t="s">
        <v>12</v>
      </c>
      <c r="G50" s="6" t="s">
        <v>7</v>
      </c>
      <c r="H50" s="6" t="s">
        <v>11</v>
      </c>
      <c r="I50" s="6" t="s">
        <v>12</v>
      </c>
      <c r="J50" s="6" t="s">
        <v>7</v>
      </c>
      <c r="K50" s="113"/>
    </row>
    <row r="51" spans="1:11" ht="17.45" customHeight="1" x14ac:dyDescent="0.2">
      <c r="A51" s="13" t="s">
        <v>13</v>
      </c>
      <c r="B51" s="14"/>
      <c r="C51" s="14"/>
      <c r="D51" s="14"/>
      <c r="E51" s="14"/>
      <c r="F51" s="14"/>
      <c r="G51" s="14"/>
      <c r="H51" s="14"/>
      <c r="I51" s="14"/>
      <c r="J51" s="14"/>
      <c r="K51" s="15" t="s">
        <v>14</v>
      </c>
    </row>
    <row r="52" spans="1:11" ht="17.45" customHeight="1" x14ac:dyDescent="0.2">
      <c r="A52" s="13" t="s">
        <v>15</v>
      </c>
      <c r="B52" s="14">
        <v>118</v>
      </c>
      <c r="C52" s="14">
        <v>262</v>
      </c>
      <c r="D52" s="14">
        <f>SUM(B52:C52)</f>
        <v>380</v>
      </c>
      <c r="E52" s="14">
        <v>1</v>
      </c>
      <c r="F52" s="14">
        <v>0</v>
      </c>
      <c r="G52" s="14">
        <f>SUM(E52:F52)</f>
        <v>1</v>
      </c>
      <c r="H52" s="14">
        <f>SUM(B52,E52)</f>
        <v>119</v>
      </c>
      <c r="I52" s="14">
        <f>SUM(C52,F52)</f>
        <v>262</v>
      </c>
      <c r="J52" s="14">
        <f>SUM(H52:I52)</f>
        <v>381</v>
      </c>
      <c r="K52" s="15" t="s">
        <v>16</v>
      </c>
    </row>
    <row r="53" spans="1:11" ht="17.45" customHeight="1" x14ac:dyDescent="0.2">
      <c r="A53" s="13" t="s">
        <v>24</v>
      </c>
      <c r="B53" s="14">
        <v>542</v>
      </c>
      <c r="C53" s="14">
        <v>725</v>
      </c>
      <c r="D53" s="14">
        <f t="shared" ref="D53:D64" si="9">SUM(B53:C53)</f>
        <v>1267</v>
      </c>
      <c r="E53" s="14">
        <v>0</v>
      </c>
      <c r="F53" s="14">
        <v>0</v>
      </c>
      <c r="G53" s="14">
        <f t="shared" ref="G53:G64" si="10">SUM(E53:F53)</f>
        <v>0</v>
      </c>
      <c r="H53" s="14">
        <f t="shared" ref="H53:I64" si="11">SUM(B53,E53)</f>
        <v>542</v>
      </c>
      <c r="I53" s="14">
        <f t="shared" si="11"/>
        <v>725</v>
      </c>
      <c r="J53" s="14">
        <f t="shared" ref="J53:J64" si="12">SUM(H53:I53)</f>
        <v>1267</v>
      </c>
      <c r="K53" s="15" t="s">
        <v>25</v>
      </c>
    </row>
    <row r="54" spans="1:11" ht="17.45" customHeight="1" x14ac:dyDescent="0.2">
      <c r="A54" s="13" t="s">
        <v>28</v>
      </c>
      <c r="B54" s="14">
        <v>525</v>
      </c>
      <c r="C54" s="14">
        <v>475</v>
      </c>
      <c r="D54" s="14">
        <f t="shared" si="9"/>
        <v>1000</v>
      </c>
      <c r="E54" s="14">
        <v>0</v>
      </c>
      <c r="F54" s="14">
        <v>0</v>
      </c>
      <c r="G54" s="14">
        <f t="shared" si="10"/>
        <v>0</v>
      </c>
      <c r="H54" s="14">
        <f t="shared" si="11"/>
        <v>525</v>
      </c>
      <c r="I54" s="14">
        <f t="shared" si="11"/>
        <v>475</v>
      </c>
      <c r="J54" s="14">
        <f t="shared" si="12"/>
        <v>1000</v>
      </c>
      <c r="K54" s="15" t="s">
        <v>29</v>
      </c>
    </row>
    <row r="55" spans="1:11" ht="17.45" customHeight="1" x14ac:dyDescent="0.2">
      <c r="A55" s="13" t="s">
        <v>30</v>
      </c>
      <c r="B55" s="14">
        <v>97</v>
      </c>
      <c r="C55" s="14">
        <v>119</v>
      </c>
      <c r="D55" s="14">
        <f t="shared" si="9"/>
        <v>216</v>
      </c>
      <c r="E55" s="14">
        <v>0</v>
      </c>
      <c r="F55" s="14">
        <v>0</v>
      </c>
      <c r="G55" s="14">
        <f t="shared" si="10"/>
        <v>0</v>
      </c>
      <c r="H55" s="14">
        <f t="shared" si="11"/>
        <v>97</v>
      </c>
      <c r="I55" s="14">
        <f t="shared" si="11"/>
        <v>119</v>
      </c>
      <c r="J55" s="14">
        <f t="shared" si="12"/>
        <v>216</v>
      </c>
      <c r="K55" s="15" t="s">
        <v>810</v>
      </c>
    </row>
    <row r="56" spans="1:11" ht="17.45" customHeight="1" x14ac:dyDescent="0.2">
      <c r="A56" s="13" t="s">
        <v>32</v>
      </c>
      <c r="B56" s="14">
        <v>520</v>
      </c>
      <c r="C56" s="14">
        <v>812</v>
      </c>
      <c r="D56" s="14">
        <f t="shared" si="9"/>
        <v>1332</v>
      </c>
      <c r="E56" s="14">
        <v>0</v>
      </c>
      <c r="F56" s="14">
        <v>0</v>
      </c>
      <c r="G56" s="14">
        <f t="shared" si="10"/>
        <v>0</v>
      </c>
      <c r="H56" s="14">
        <f t="shared" si="11"/>
        <v>520</v>
      </c>
      <c r="I56" s="14">
        <f t="shared" si="11"/>
        <v>812</v>
      </c>
      <c r="J56" s="14">
        <f t="shared" si="12"/>
        <v>1332</v>
      </c>
      <c r="K56" s="15" t="s">
        <v>60</v>
      </c>
    </row>
    <row r="57" spans="1:11" ht="17.45" customHeight="1" x14ac:dyDescent="0.2">
      <c r="A57" s="13" t="s">
        <v>36</v>
      </c>
      <c r="B57" s="14">
        <v>399</v>
      </c>
      <c r="C57" s="14">
        <v>260</v>
      </c>
      <c r="D57" s="14">
        <f t="shared" si="9"/>
        <v>659</v>
      </c>
      <c r="E57" s="14">
        <v>0</v>
      </c>
      <c r="F57" s="14">
        <v>0</v>
      </c>
      <c r="G57" s="14">
        <f t="shared" si="10"/>
        <v>0</v>
      </c>
      <c r="H57" s="14">
        <f t="shared" si="11"/>
        <v>399</v>
      </c>
      <c r="I57" s="14">
        <f t="shared" si="11"/>
        <v>260</v>
      </c>
      <c r="J57" s="14">
        <f t="shared" si="12"/>
        <v>659</v>
      </c>
      <c r="K57" s="15" t="s">
        <v>37</v>
      </c>
    </row>
    <row r="58" spans="1:11" ht="17.45" customHeight="1" x14ac:dyDescent="0.2">
      <c r="A58" s="13" t="s">
        <v>139</v>
      </c>
      <c r="B58" s="14">
        <v>1426</v>
      </c>
      <c r="C58" s="14">
        <v>2837</v>
      </c>
      <c r="D58" s="14">
        <f t="shared" si="9"/>
        <v>4263</v>
      </c>
      <c r="E58" s="14">
        <v>0</v>
      </c>
      <c r="F58" s="14">
        <v>0</v>
      </c>
      <c r="G58" s="14">
        <f t="shared" si="10"/>
        <v>0</v>
      </c>
      <c r="H58" s="14">
        <f t="shared" si="11"/>
        <v>1426</v>
      </c>
      <c r="I58" s="14">
        <f t="shared" si="11"/>
        <v>2837</v>
      </c>
      <c r="J58" s="14">
        <f t="shared" si="12"/>
        <v>4263</v>
      </c>
      <c r="K58" s="15" t="s">
        <v>138</v>
      </c>
    </row>
    <row r="59" spans="1:11" ht="17.45" customHeight="1" x14ac:dyDescent="0.2">
      <c r="A59" s="13" t="s">
        <v>137</v>
      </c>
      <c r="B59" s="14">
        <v>419</v>
      </c>
      <c r="C59" s="14">
        <v>620</v>
      </c>
      <c r="D59" s="14">
        <f t="shared" si="9"/>
        <v>1039</v>
      </c>
      <c r="E59" s="14">
        <v>0</v>
      </c>
      <c r="F59" s="14">
        <v>0</v>
      </c>
      <c r="G59" s="14">
        <f t="shared" si="10"/>
        <v>0</v>
      </c>
      <c r="H59" s="14">
        <f t="shared" si="11"/>
        <v>419</v>
      </c>
      <c r="I59" s="14">
        <f t="shared" si="11"/>
        <v>620</v>
      </c>
      <c r="J59" s="14">
        <f t="shared" si="12"/>
        <v>1039</v>
      </c>
      <c r="K59" s="15" t="s">
        <v>136</v>
      </c>
    </row>
    <row r="60" spans="1:11" ht="17.45" customHeight="1" x14ac:dyDescent="0.2">
      <c r="A60" s="13" t="s">
        <v>377</v>
      </c>
      <c r="B60" s="14">
        <v>1734</v>
      </c>
      <c r="C60" s="14">
        <v>1911</v>
      </c>
      <c r="D60" s="14">
        <f t="shared" si="9"/>
        <v>3645</v>
      </c>
      <c r="E60" s="14">
        <v>0</v>
      </c>
      <c r="F60" s="14">
        <v>0</v>
      </c>
      <c r="G60" s="14">
        <f t="shared" si="10"/>
        <v>0</v>
      </c>
      <c r="H60" s="14">
        <f t="shared" si="11"/>
        <v>1734</v>
      </c>
      <c r="I60" s="14">
        <f t="shared" si="11"/>
        <v>1911</v>
      </c>
      <c r="J60" s="14">
        <f t="shared" si="12"/>
        <v>3645</v>
      </c>
      <c r="K60" s="15" t="s">
        <v>378</v>
      </c>
    </row>
    <row r="61" spans="1:11" ht="17.45" customHeight="1" x14ac:dyDescent="0.2">
      <c r="A61" s="13" t="s">
        <v>108</v>
      </c>
      <c r="B61" s="14">
        <v>651</v>
      </c>
      <c r="C61" s="14">
        <v>172</v>
      </c>
      <c r="D61" s="14">
        <f t="shared" si="9"/>
        <v>823</v>
      </c>
      <c r="E61" s="14">
        <v>0</v>
      </c>
      <c r="F61" s="14">
        <v>0</v>
      </c>
      <c r="G61" s="14">
        <f t="shared" si="10"/>
        <v>0</v>
      </c>
      <c r="H61" s="14">
        <f t="shared" si="11"/>
        <v>651</v>
      </c>
      <c r="I61" s="14">
        <f t="shared" si="11"/>
        <v>172</v>
      </c>
      <c r="J61" s="14">
        <f t="shared" si="12"/>
        <v>823</v>
      </c>
      <c r="K61" s="15" t="s">
        <v>765</v>
      </c>
    </row>
    <row r="62" spans="1:11" ht="17.45" customHeight="1" x14ac:dyDescent="0.2">
      <c r="A62" s="13" t="s">
        <v>811</v>
      </c>
      <c r="B62" s="14">
        <v>563</v>
      </c>
      <c r="C62" s="14">
        <v>474</v>
      </c>
      <c r="D62" s="14">
        <f t="shared" si="9"/>
        <v>1037</v>
      </c>
      <c r="E62" s="14">
        <v>0</v>
      </c>
      <c r="F62" s="14">
        <v>0</v>
      </c>
      <c r="G62" s="14">
        <f t="shared" si="10"/>
        <v>0</v>
      </c>
      <c r="H62" s="14">
        <f t="shared" si="11"/>
        <v>563</v>
      </c>
      <c r="I62" s="14">
        <f t="shared" si="11"/>
        <v>474</v>
      </c>
      <c r="J62" s="14">
        <f t="shared" si="12"/>
        <v>1037</v>
      </c>
      <c r="K62" s="15" t="s">
        <v>130</v>
      </c>
    </row>
    <row r="63" spans="1:11" ht="17.45" customHeight="1" x14ac:dyDescent="0.2">
      <c r="A63" s="13" t="s">
        <v>812</v>
      </c>
      <c r="B63" s="14">
        <v>116</v>
      </c>
      <c r="C63" s="14">
        <v>289</v>
      </c>
      <c r="D63" s="14">
        <f t="shared" si="9"/>
        <v>405</v>
      </c>
      <c r="E63" s="14">
        <v>0</v>
      </c>
      <c r="F63" s="14">
        <v>0</v>
      </c>
      <c r="G63" s="14">
        <f t="shared" si="10"/>
        <v>0</v>
      </c>
      <c r="H63" s="14">
        <f t="shared" si="11"/>
        <v>116</v>
      </c>
      <c r="I63" s="14">
        <f t="shared" si="11"/>
        <v>289</v>
      </c>
      <c r="J63" s="14">
        <f t="shared" si="12"/>
        <v>405</v>
      </c>
      <c r="K63" s="15" t="s">
        <v>53</v>
      </c>
    </row>
    <row r="64" spans="1:11" ht="17.45" customHeight="1" x14ac:dyDescent="0.2">
      <c r="A64" s="13" t="s">
        <v>54</v>
      </c>
      <c r="B64" s="14">
        <v>531</v>
      </c>
      <c r="C64" s="14">
        <v>799</v>
      </c>
      <c r="D64" s="14">
        <f t="shared" si="9"/>
        <v>1330</v>
      </c>
      <c r="E64" s="14">
        <v>0</v>
      </c>
      <c r="F64" s="14">
        <v>0</v>
      </c>
      <c r="G64" s="14">
        <f t="shared" si="10"/>
        <v>0</v>
      </c>
      <c r="H64" s="14">
        <f t="shared" si="11"/>
        <v>531</v>
      </c>
      <c r="I64" s="14">
        <f t="shared" si="11"/>
        <v>799</v>
      </c>
      <c r="J64" s="14">
        <f t="shared" si="12"/>
        <v>1330</v>
      </c>
      <c r="K64" s="15" t="s">
        <v>55</v>
      </c>
    </row>
    <row r="65" spans="1:11" ht="17.45" customHeight="1" x14ac:dyDescent="0.2">
      <c r="A65" s="13" t="s">
        <v>56</v>
      </c>
      <c r="B65" s="14">
        <f>SUM(B52:B64)</f>
        <v>7641</v>
      </c>
      <c r="C65" s="14">
        <f t="shared" ref="C65:J65" si="13">SUM(C52:C64)</f>
        <v>9755</v>
      </c>
      <c r="D65" s="14">
        <f t="shared" si="13"/>
        <v>17396</v>
      </c>
      <c r="E65" s="14">
        <f t="shared" si="13"/>
        <v>1</v>
      </c>
      <c r="F65" s="14">
        <f t="shared" si="13"/>
        <v>0</v>
      </c>
      <c r="G65" s="14">
        <f t="shared" si="13"/>
        <v>1</v>
      </c>
      <c r="H65" s="14">
        <f t="shared" si="13"/>
        <v>7642</v>
      </c>
      <c r="I65" s="14">
        <f t="shared" si="13"/>
        <v>9755</v>
      </c>
      <c r="J65" s="14">
        <f t="shared" si="13"/>
        <v>17397</v>
      </c>
      <c r="K65" s="15" t="s">
        <v>57</v>
      </c>
    </row>
    <row r="66" spans="1:11" ht="17.45" customHeight="1" x14ac:dyDescent="0.2">
      <c r="A66" s="13" t="s">
        <v>58</v>
      </c>
      <c r="B66" s="14"/>
      <c r="C66" s="14"/>
      <c r="D66" s="14"/>
      <c r="E66" s="14"/>
      <c r="F66" s="14"/>
      <c r="G66" s="14"/>
      <c r="H66" s="14"/>
      <c r="I66" s="14"/>
      <c r="J66" s="14"/>
      <c r="K66" s="15" t="s">
        <v>59</v>
      </c>
    </row>
    <row r="67" spans="1:11" ht="17.45" customHeight="1" x14ac:dyDescent="0.2">
      <c r="A67" s="13" t="s">
        <v>24</v>
      </c>
      <c r="B67" s="14">
        <v>705</v>
      </c>
      <c r="C67" s="14">
        <v>179</v>
      </c>
      <c r="D67" s="14">
        <f>SUM(B67:C67)</f>
        <v>884</v>
      </c>
      <c r="E67" s="14">
        <v>0</v>
      </c>
      <c r="F67" s="14">
        <v>0</v>
      </c>
      <c r="G67" s="14">
        <v>0</v>
      </c>
      <c r="H67" s="14">
        <f>SUM(B67,E67)</f>
        <v>705</v>
      </c>
      <c r="I67" s="14">
        <f>SUM(C67,F67)</f>
        <v>179</v>
      </c>
      <c r="J67" s="14">
        <f>SUM(H67:I67)</f>
        <v>884</v>
      </c>
      <c r="K67" s="15" t="s">
        <v>25</v>
      </c>
    </row>
    <row r="68" spans="1:11" ht="17.45" customHeight="1" x14ac:dyDescent="0.2">
      <c r="A68" s="13" t="s">
        <v>32</v>
      </c>
      <c r="B68" s="14">
        <v>553</v>
      </c>
      <c r="C68" s="14">
        <v>285</v>
      </c>
      <c r="D68" s="14">
        <f t="shared" ref="D68:D76" si="14">SUM(B68:C68)</f>
        <v>838</v>
      </c>
      <c r="E68" s="14">
        <v>0</v>
      </c>
      <c r="F68" s="14">
        <v>0</v>
      </c>
      <c r="G68" s="14">
        <v>0</v>
      </c>
      <c r="H68" s="14">
        <f t="shared" ref="H68:I77" si="15">SUM(B68,E68)</f>
        <v>553</v>
      </c>
      <c r="I68" s="14">
        <f t="shared" si="15"/>
        <v>285</v>
      </c>
      <c r="J68" s="14">
        <f t="shared" ref="J68:J77" si="16">SUM(H68:I68)</f>
        <v>838</v>
      </c>
      <c r="K68" s="15" t="s">
        <v>60</v>
      </c>
    </row>
    <row r="69" spans="1:11" ht="17.45" customHeight="1" x14ac:dyDescent="0.2">
      <c r="A69" s="13" t="s">
        <v>36</v>
      </c>
      <c r="B69" s="14">
        <v>136</v>
      </c>
      <c r="C69" s="14">
        <v>37</v>
      </c>
      <c r="D69" s="14">
        <f t="shared" si="14"/>
        <v>173</v>
      </c>
      <c r="E69" s="14">
        <v>0</v>
      </c>
      <c r="F69" s="14">
        <v>0</v>
      </c>
      <c r="G69" s="14">
        <v>0</v>
      </c>
      <c r="H69" s="14">
        <f t="shared" si="15"/>
        <v>136</v>
      </c>
      <c r="I69" s="14">
        <f t="shared" si="15"/>
        <v>37</v>
      </c>
      <c r="J69" s="14">
        <f t="shared" si="16"/>
        <v>173</v>
      </c>
      <c r="K69" s="15" t="s">
        <v>37</v>
      </c>
    </row>
    <row r="70" spans="1:11" ht="17.45" customHeight="1" x14ac:dyDescent="0.2">
      <c r="A70" s="13" t="s">
        <v>139</v>
      </c>
      <c r="B70" s="14">
        <v>857</v>
      </c>
      <c r="C70" s="14">
        <v>720</v>
      </c>
      <c r="D70" s="14">
        <f t="shared" si="14"/>
        <v>1577</v>
      </c>
      <c r="E70" s="14">
        <v>0</v>
      </c>
      <c r="F70" s="14">
        <v>0</v>
      </c>
      <c r="G70" s="14">
        <v>0</v>
      </c>
      <c r="H70" s="14">
        <f t="shared" si="15"/>
        <v>857</v>
      </c>
      <c r="I70" s="14">
        <f t="shared" si="15"/>
        <v>720</v>
      </c>
      <c r="J70" s="14">
        <f t="shared" si="16"/>
        <v>1577</v>
      </c>
      <c r="K70" s="15" t="s">
        <v>138</v>
      </c>
    </row>
    <row r="71" spans="1:11" ht="17.45" customHeight="1" x14ac:dyDescent="0.2">
      <c r="A71" s="13" t="s">
        <v>137</v>
      </c>
      <c r="B71" s="14">
        <v>166</v>
      </c>
      <c r="C71" s="14">
        <v>115</v>
      </c>
      <c r="D71" s="14">
        <f t="shared" si="14"/>
        <v>281</v>
      </c>
      <c r="E71" s="14">
        <v>0</v>
      </c>
      <c r="F71" s="14">
        <v>0</v>
      </c>
      <c r="G71" s="14">
        <v>0</v>
      </c>
      <c r="H71" s="14">
        <f t="shared" si="15"/>
        <v>166</v>
      </c>
      <c r="I71" s="14">
        <f t="shared" si="15"/>
        <v>115</v>
      </c>
      <c r="J71" s="14">
        <f t="shared" si="16"/>
        <v>281</v>
      </c>
      <c r="K71" s="15" t="s">
        <v>136</v>
      </c>
    </row>
    <row r="72" spans="1:11" ht="17.45" customHeight="1" x14ac:dyDescent="0.2">
      <c r="A72" s="13" t="s">
        <v>377</v>
      </c>
      <c r="B72" s="14">
        <v>183</v>
      </c>
      <c r="C72" s="14">
        <v>247</v>
      </c>
      <c r="D72" s="14">
        <f t="shared" si="14"/>
        <v>430</v>
      </c>
      <c r="E72" s="14">
        <v>0</v>
      </c>
      <c r="F72" s="14">
        <v>0</v>
      </c>
      <c r="G72" s="14">
        <v>0</v>
      </c>
      <c r="H72" s="14">
        <f t="shared" si="15"/>
        <v>183</v>
      </c>
      <c r="I72" s="14">
        <f t="shared" si="15"/>
        <v>247</v>
      </c>
      <c r="J72" s="14">
        <f t="shared" si="16"/>
        <v>430</v>
      </c>
      <c r="K72" s="15" t="s">
        <v>378</v>
      </c>
    </row>
    <row r="73" spans="1:11" ht="17.45" customHeight="1" x14ac:dyDescent="0.2">
      <c r="A73" s="13" t="s">
        <v>108</v>
      </c>
      <c r="B73" s="14">
        <v>131</v>
      </c>
      <c r="C73" s="14">
        <v>5</v>
      </c>
      <c r="D73" s="14">
        <f t="shared" si="14"/>
        <v>136</v>
      </c>
      <c r="E73" s="14">
        <v>0</v>
      </c>
      <c r="F73" s="14">
        <v>0</v>
      </c>
      <c r="G73" s="14">
        <v>0</v>
      </c>
      <c r="H73" s="14">
        <f t="shared" si="15"/>
        <v>131</v>
      </c>
      <c r="I73" s="14">
        <f t="shared" si="15"/>
        <v>5</v>
      </c>
      <c r="J73" s="14">
        <f t="shared" si="16"/>
        <v>136</v>
      </c>
      <c r="K73" s="15" t="s">
        <v>765</v>
      </c>
    </row>
    <row r="74" spans="1:11" ht="17.45" customHeight="1" x14ac:dyDescent="0.2">
      <c r="A74" s="13" t="s">
        <v>811</v>
      </c>
      <c r="B74" s="14">
        <v>421</v>
      </c>
      <c r="C74" s="14">
        <v>110</v>
      </c>
      <c r="D74" s="14">
        <f t="shared" si="14"/>
        <v>531</v>
      </c>
      <c r="E74" s="14">
        <v>0</v>
      </c>
      <c r="F74" s="14">
        <v>0</v>
      </c>
      <c r="G74" s="14">
        <v>0</v>
      </c>
      <c r="H74" s="14">
        <f t="shared" si="15"/>
        <v>421</v>
      </c>
      <c r="I74" s="14">
        <f t="shared" si="15"/>
        <v>110</v>
      </c>
      <c r="J74" s="14">
        <f t="shared" si="16"/>
        <v>531</v>
      </c>
      <c r="K74" s="15" t="s">
        <v>130</v>
      </c>
    </row>
    <row r="75" spans="1:11" ht="17.45" customHeight="1" x14ac:dyDescent="0.2">
      <c r="A75" s="13" t="s">
        <v>812</v>
      </c>
      <c r="B75" s="14">
        <v>71</v>
      </c>
      <c r="C75" s="14">
        <v>111</v>
      </c>
      <c r="D75" s="14">
        <f t="shared" si="14"/>
        <v>182</v>
      </c>
      <c r="E75" s="14">
        <v>0</v>
      </c>
      <c r="F75" s="14">
        <v>0</v>
      </c>
      <c r="G75" s="14">
        <v>0</v>
      </c>
      <c r="H75" s="14">
        <f t="shared" si="15"/>
        <v>71</v>
      </c>
      <c r="I75" s="14">
        <f t="shared" si="15"/>
        <v>111</v>
      </c>
      <c r="J75" s="14">
        <f t="shared" si="16"/>
        <v>182</v>
      </c>
      <c r="K75" s="15" t="s">
        <v>53</v>
      </c>
    </row>
    <row r="76" spans="1:11" ht="17.45" customHeight="1" x14ac:dyDescent="0.2">
      <c r="A76" s="13" t="s">
        <v>54</v>
      </c>
      <c r="B76" s="14">
        <v>23</v>
      </c>
      <c r="C76" s="14">
        <v>23</v>
      </c>
      <c r="D76" s="14">
        <f t="shared" si="14"/>
        <v>46</v>
      </c>
      <c r="E76" s="14">
        <v>0</v>
      </c>
      <c r="F76" s="14">
        <v>0</v>
      </c>
      <c r="G76" s="14">
        <v>0</v>
      </c>
      <c r="H76" s="14">
        <f t="shared" si="15"/>
        <v>23</v>
      </c>
      <c r="I76" s="14">
        <f t="shared" si="15"/>
        <v>23</v>
      </c>
      <c r="J76" s="14">
        <f t="shared" si="16"/>
        <v>46</v>
      </c>
      <c r="K76" s="15" t="s">
        <v>55</v>
      </c>
    </row>
    <row r="77" spans="1:11" ht="17.45" customHeight="1" thickBot="1" x14ac:dyDescent="0.25">
      <c r="A77" s="13" t="s">
        <v>61</v>
      </c>
      <c r="B77" s="14">
        <f>SUM(B67:B76)</f>
        <v>3246</v>
      </c>
      <c r="C77" s="14">
        <f t="shared" ref="C77:D77" si="17">SUM(C67:C76)</f>
        <v>1832</v>
      </c>
      <c r="D77" s="14">
        <f t="shared" si="17"/>
        <v>5078</v>
      </c>
      <c r="E77" s="14">
        <v>0</v>
      </c>
      <c r="F77" s="14">
        <v>0</v>
      </c>
      <c r="G77" s="14">
        <v>0</v>
      </c>
      <c r="H77" s="14">
        <f t="shared" si="15"/>
        <v>3246</v>
      </c>
      <c r="I77" s="14">
        <f t="shared" si="15"/>
        <v>1832</v>
      </c>
      <c r="J77" s="14">
        <f t="shared" si="16"/>
        <v>5078</v>
      </c>
      <c r="K77" s="15" t="s">
        <v>59</v>
      </c>
    </row>
    <row r="78" spans="1:11" ht="17.45" customHeight="1" thickBot="1" x14ac:dyDescent="0.25">
      <c r="A78" s="19" t="s">
        <v>151</v>
      </c>
      <c r="B78" s="20">
        <f>SUM(B77,B65)</f>
        <v>10887</v>
      </c>
      <c r="C78" s="20">
        <f t="shared" ref="C78:J78" si="18">SUM(C77,C65)</f>
        <v>11587</v>
      </c>
      <c r="D78" s="20">
        <f t="shared" si="18"/>
        <v>22474</v>
      </c>
      <c r="E78" s="20">
        <f t="shared" si="18"/>
        <v>1</v>
      </c>
      <c r="F78" s="20">
        <f t="shared" si="18"/>
        <v>0</v>
      </c>
      <c r="G78" s="20">
        <f t="shared" si="18"/>
        <v>1</v>
      </c>
      <c r="H78" s="20">
        <f t="shared" si="18"/>
        <v>10888</v>
      </c>
      <c r="I78" s="20">
        <f t="shared" si="18"/>
        <v>11587</v>
      </c>
      <c r="J78" s="20">
        <f t="shared" si="18"/>
        <v>22475</v>
      </c>
      <c r="K78" s="21" t="s">
        <v>63</v>
      </c>
    </row>
    <row r="79" spans="1:11" ht="17.45" customHeight="1" thickTop="1" x14ac:dyDescent="0.2"/>
    <row r="80" spans="1:11" ht="17.45" customHeight="1" x14ac:dyDescent="0.2"/>
    <row r="81" spans="1:20" ht="26.25" customHeight="1" x14ac:dyDescent="0.2">
      <c r="A81" s="118" t="s">
        <v>815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</row>
    <row r="82" spans="1:20" ht="33.75" customHeight="1" x14ac:dyDescent="0.25">
      <c r="A82" s="114" t="s">
        <v>816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</row>
    <row r="83" spans="1:20" ht="26.25" customHeight="1" thickBot="1" x14ac:dyDescent="0.3">
      <c r="A83" s="4" t="s">
        <v>839</v>
      </c>
      <c r="B83" s="4"/>
      <c r="C83" s="4"/>
      <c r="D83" s="4"/>
      <c r="E83" s="4"/>
      <c r="F83" s="4"/>
      <c r="G83" s="4"/>
      <c r="H83" s="4"/>
      <c r="I83" s="4"/>
      <c r="J83" s="4"/>
      <c r="K83" s="30" t="s">
        <v>1667</v>
      </c>
      <c r="L83" s="4"/>
      <c r="M83" s="4"/>
      <c r="N83" s="4"/>
      <c r="O83" s="4"/>
      <c r="P83" s="4"/>
      <c r="Q83" s="4"/>
      <c r="R83" s="4"/>
      <c r="S83" s="4"/>
      <c r="T83" s="4"/>
    </row>
    <row r="84" spans="1:20" ht="21.75" customHeight="1" thickTop="1" x14ac:dyDescent="0.25">
      <c r="A84" s="111" t="s">
        <v>0</v>
      </c>
      <c r="B84" s="110" t="s">
        <v>1</v>
      </c>
      <c r="C84" s="110"/>
      <c r="D84" s="110"/>
      <c r="E84" s="110" t="s">
        <v>2</v>
      </c>
      <c r="F84" s="110"/>
      <c r="G84" s="110"/>
      <c r="H84" s="110" t="s">
        <v>3</v>
      </c>
      <c r="I84" s="110"/>
      <c r="J84" s="110"/>
      <c r="K84" s="111" t="s">
        <v>4</v>
      </c>
    </row>
    <row r="85" spans="1:20" ht="21" customHeight="1" x14ac:dyDescent="0.25">
      <c r="A85" s="112"/>
      <c r="B85" s="109" t="s">
        <v>5</v>
      </c>
      <c r="C85" s="109"/>
      <c r="D85" s="109"/>
      <c r="E85" s="109" t="s">
        <v>6</v>
      </c>
      <c r="F85" s="109"/>
      <c r="G85" s="109"/>
      <c r="H85" s="109" t="s">
        <v>7</v>
      </c>
      <c r="I85" s="109"/>
      <c r="J85" s="109"/>
      <c r="K85" s="112"/>
    </row>
    <row r="86" spans="1:20" ht="20.25" customHeight="1" x14ac:dyDescent="0.25">
      <c r="A86" s="112"/>
      <c r="B86" s="31" t="s">
        <v>8</v>
      </c>
      <c r="C86" s="31" t="s">
        <v>67</v>
      </c>
      <c r="D86" s="31" t="s">
        <v>10</v>
      </c>
      <c r="E86" s="31" t="s">
        <v>8</v>
      </c>
      <c r="F86" s="31" t="s">
        <v>67</v>
      </c>
      <c r="G86" s="31" t="s">
        <v>10</v>
      </c>
      <c r="H86" s="31" t="s">
        <v>8</v>
      </c>
      <c r="I86" s="31" t="s">
        <v>67</v>
      </c>
      <c r="J86" s="31" t="s">
        <v>10</v>
      </c>
      <c r="K86" s="112"/>
    </row>
    <row r="87" spans="1:20" ht="24" customHeight="1" thickBot="1" x14ac:dyDescent="0.3">
      <c r="A87" s="113"/>
      <c r="B87" s="6" t="s">
        <v>11</v>
      </c>
      <c r="C87" s="6" t="s">
        <v>12</v>
      </c>
      <c r="D87" s="6" t="s">
        <v>7</v>
      </c>
      <c r="E87" s="6" t="s">
        <v>11</v>
      </c>
      <c r="F87" s="6" t="s">
        <v>12</v>
      </c>
      <c r="G87" s="6" t="s">
        <v>7</v>
      </c>
      <c r="H87" s="6" t="s">
        <v>11</v>
      </c>
      <c r="I87" s="6" t="s">
        <v>12</v>
      </c>
      <c r="J87" s="6" t="s">
        <v>7</v>
      </c>
      <c r="K87" s="113"/>
    </row>
    <row r="88" spans="1:20" ht="21.75" customHeight="1" x14ac:dyDescent="0.2">
      <c r="A88" s="13" t="s">
        <v>13</v>
      </c>
      <c r="B88" s="14"/>
      <c r="C88" s="14"/>
      <c r="D88" s="14"/>
      <c r="E88" s="14"/>
      <c r="F88" s="14"/>
      <c r="G88" s="14"/>
      <c r="H88" s="14"/>
      <c r="I88" s="14"/>
      <c r="J88" s="14"/>
      <c r="K88" s="15" t="s">
        <v>14</v>
      </c>
    </row>
    <row r="89" spans="1:20" ht="21.75" customHeight="1" x14ac:dyDescent="0.2">
      <c r="A89" s="13" t="s">
        <v>15</v>
      </c>
      <c r="B89" s="14">
        <v>39</v>
      </c>
      <c r="C89" s="14">
        <v>22</v>
      </c>
      <c r="D89" s="14">
        <f>SUM(B89:C89)</f>
        <v>61</v>
      </c>
      <c r="E89" s="14">
        <v>0</v>
      </c>
      <c r="F89" s="14">
        <v>0</v>
      </c>
      <c r="G89" s="14">
        <f>SUM(E89:F89)</f>
        <v>0</v>
      </c>
      <c r="H89" s="14">
        <f>SUM(E89,B89)</f>
        <v>39</v>
      </c>
      <c r="I89" s="14">
        <f>SUM(F89,C89)</f>
        <v>22</v>
      </c>
      <c r="J89" s="14">
        <f>SUM(G89,D89)</f>
        <v>61</v>
      </c>
      <c r="K89" s="15" t="s">
        <v>16</v>
      </c>
    </row>
    <row r="90" spans="1:20" ht="21.75" customHeight="1" x14ac:dyDescent="0.2">
      <c r="A90" s="13" t="s">
        <v>64</v>
      </c>
      <c r="B90" s="14">
        <v>151</v>
      </c>
      <c r="C90" s="14">
        <v>42</v>
      </c>
      <c r="D90" s="14">
        <f t="shared" ref="D90:D105" si="19">SUM(B90:C90)</f>
        <v>193</v>
      </c>
      <c r="E90" s="14">
        <v>0</v>
      </c>
      <c r="F90" s="14">
        <v>0</v>
      </c>
      <c r="G90" s="14">
        <f t="shared" ref="G90:G106" si="20">SUM(E90:F90)</f>
        <v>0</v>
      </c>
      <c r="H90" s="14">
        <f t="shared" ref="H90:H105" si="21">SUM(E90,B90)</f>
        <v>151</v>
      </c>
      <c r="I90" s="14">
        <f t="shared" ref="I90:I105" si="22">SUM(F90,C90)</f>
        <v>42</v>
      </c>
      <c r="J90" s="14">
        <f t="shared" ref="J90:J105" si="23">SUM(G90,D90)</f>
        <v>193</v>
      </c>
      <c r="K90" s="15" t="s">
        <v>25</v>
      </c>
    </row>
    <row r="91" spans="1:20" ht="21.75" customHeight="1" x14ac:dyDescent="0.2">
      <c r="A91" s="13" t="s">
        <v>28</v>
      </c>
      <c r="B91" s="14">
        <v>76</v>
      </c>
      <c r="C91" s="14">
        <v>6</v>
      </c>
      <c r="D91" s="14">
        <f t="shared" si="19"/>
        <v>82</v>
      </c>
      <c r="E91" s="14">
        <v>0</v>
      </c>
      <c r="F91" s="14">
        <v>0</v>
      </c>
      <c r="G91" s="14">
        <f t="shared" si="20"/>
        <v>0</v>
      </c>
      <c r="H91" s="14">
        <f t="shared" si="21"/>
        <v>76</v>
      </c>
      <c r="I91" s="14">
        <f t="shared" si="22"/>
        <v>6</v>
      </c>
      <c r="J91" s="14">
        <f t="shared" si="23"/>
        <v>82</v>
      </c>
      <c r="K91" s="15" t="s">
        <v>29</v>
      </c>
    </row>
    <row r="92" spans="1:20" ht="21.75" customHeight="1" x14ac:dyDescent="0.2">
      <c r="A92" s="13" t="s">
        <v>30</v>
      </c>
      <c r="B92" s="14">
        <v>43</v>
      </c>
      <c r="C92" s="14">
        <v>11</v>
      </c>
      <c r="D92" s="14">
        <f t="shared" si="19"/>
        <v>54</v>
      </c>
      <c r="E92" s="14">
        <v>0</v>
      </c>
      <c r="F92" s="14">
        <v>0</v>
      </c>
      <c r="G92" s="14">
        <f t="shared" si="20"/>
        <v>0</v>
      </c>
      <c r="H92" s="14">
        <f t="shared" si="21"/>
        <v>43</v>
      </c>
      <c r="I92" s="14">
        <f t="shared" si="22"/>
        <v>11</v>
      </c>
      <c r="J92" s="14">
        <f t="shared" si="23"/>
        <v>54</v>
      </c>
      <c r="K92" s="15" t="s">
        <v>810</v>
      </c>
    </row>
    <row r="93" spans="1:20" ht="21.75" customHeight="1" x14ac:dyDescent="0.2">
      <c r="A93" s="13" t="s">
        <v>32</v>
      </c>
      <c r="B93" s="14">
        <v>98</v>
      </c>
      <c r="C93" s="14">
        <v>60</v>
      </c>
      <c r="D93" s="14">
        <f t="shared" si="19"/>
        <v>158</v>
      </c>
      <c r="E93" s="14">
        <v>1</v>
      </c>
      <c r="F93" s="14">
        <v>1</v>
      </c>
      <c r="G93" s="14">
        <f t="shared" si="20"/>
        <v>2</v>
      </c>
      <c r="H93" s="14">
        <f t="shared" si="21"/>
        <v>99</v>
      </c>
      <c r="I93" s="14">
        <f t="shared" si="22"/>
        <v>61</v>
      </c>
      <c r="J93" s="14">
        <f t="shared" si="23"/>
        <v>160</v>
      </c>
      <c r="K93" s="15" t="s">
        <v>60</v>
      </c>
    </row>
    <row r="94" spans="1:20" ht="21.75" customHeight="1" x14ac:dyDescent="0.2">
      <c r="A94" s="13" t="s">
        <v>140</v>
      </c>
      <c r="B94" s="14">
        <v>34</v>
      </c>
      <c r="C94" s="14">
        <v>5</v>
      </c>
      <c r="D94" s="14">
        <f t="shared" si="19"/>
        <v>39</v>
      </c>
      <c r="E94" s="14">
        <v>0</v>
      </c>
      <c r="F94" s="14">
        <v>0</v>
      </c>
      <c r="G94" s="14">
        <f t="shared" si="20"/>
        <v>0</v>
      </c>
      <c r="H94" s="14">
        <f t="shared" si="21"/>
        <v>34</v>
      </c>
      <c r="I94" s="14">
        <f t="shared" si="22"/>
        <v>5</v>
      </c>
      <c r="J94" s="14">
        <f t="shared" si="23"/>
        <v>39</v>
      </c>
      <c r="K94" s="15" t="s">
        <v>37</v>
      </c>
    </row>
    <row r="95" spans="1:20" ht="21.75" customHeight="1" x14ac:dyDescent="0.2">
      <c r="A95" s="13" t="s">
        <v>139</v>
      </c>
      <c r="B95" s="14">
        <v>103</v>
      </c>
      <c r="C95" s="14">
        <v>80</v>
      </c>
      <c r="D95" s="14">
        <f t="shared" si="19"/>
        <v>183</v>
      </c>
      <c r="E95" s="14">
        <v>0</v>
      </c>
      <c r="F95" s="14">
        <v>0</v>
      </c>
      <c r="G95" s="14">
        <f t="shared" si="20"/>
        <v>0</v>
      </c>
      <c r="H95" s="14">
        <f t="shared" si="21"/>
        <v>103</v>
      </c>
      <c r="I95" s="14">
        <f t="shared" si="22"/>
        <v>80</v>
      </c>
      <c r="J95" s="14">
        <f t="shared" si="23"/>
        <v>183</v>
      </c>
      <c r="K95" s="15" t="s">
        <v>138</v>
      </c>
    </row>
    <row r="96" spans="1:20" ht="21.75" customHeight="1" x14ac:dyDescent="0.2">
      <c r="A96" s="13" t="s">
        <v>137</v>
      </c>
      <c r="B96" s="14">
        <v>51</v>
      </c>
      <c r="C96" s="14">
        <v>34</v>
      </c>
      <c r="D96" s="14">
        <f t="shared" si="19"/>
        <v>85</v>
      </c>
      <c r="E96" s="14">
        <v>0</v>
      </c>
      <c r="F96" s="14">
        <v>1</v>
      </c>
      <c r="G96" s="14">
        <f t="shared" si="20"/>
        <v>1</v>
      </c>
      <c r="H96" s="14">
        <f t="shared" si="21"/>
        <v>51</v>
      </c>
      <c r="I96" s="14">
        <f t="shared" si="22"/>
        <v>35</v>
      </c>
      <c r="J96" s="14">
        <f t="shared" si="23"/>
        <v>86</v>
      </c>
      <c r="K96" s="15" t="s">
        <v>136</v>
      </c>
    </row>
    <row r="97" spans="1:11" ht="21.75" customHeight="1" x14ac:dyDescent="0.2">
      <c r="A97" s="13" t="s">
        <v>377</v>
      </c>
      <c r="B97" s="14">
        <v>116</v>
      </c>
      <c r="C97" s="14">
        <v>89</v>
      </c>
      <c r="D97" s="14">
        <f t="shared" si="19"/>
        <v>205</v>
      </c>
      <c r="E97" s="14">
        <v>0</v>
      </c>
      <c r="F97" s="14">
        <v>0</v>
      </c>
      <c r="G97" s="14">
        <f t="shared" si="20"/>
        <v>0</v>
      </c>
      <c r="H97" s="14">
        <f t="shared" si="21"/>
        <v>116</v>
      </c>
      <c r="I97" s="14">
        <f t="shared" si="22"/>
        <v>89</v>
      </c>
      <c r="J97" s="14">
        <f t="shared" si="23"/>
        <v>205</v>
      </c>
      <c r="K97" s="15" t="s">
        <v>378</v>
      </c>
    </row>
    <row r="98" spans="1:11" ht="21.75" customHeight="1" x14ac:dyDescent="0.2">
      <c r="A98" s="13" t="s">
        <v>108</v>
      </c>
      <c r="B98" s="14">
        <v>72</v>
      </c>
      <c r="C98" s="14">
        <v>26</v>
      </c>
      <c r="D98" s="14">
        <f t="shared" si="19"/>
        <v>98</v>
      </c>
      <c r="E98" s="14">
        <v>0</v>
      </c>
      <c r="F98" s="14">
        <v>0</v>
      </c>
      <c r="G98" s="14">
        <f t="shared" si="20"/>
        <v>0</v>
      </c>
      <c r="H98" s="14">
        <f t="shared" si="21"/>
        <v>72</v>
      </c>
      <c r="I98" s="14">
        <f t="shared" si="22"/>
        <v>26</v>
      </c>
      <c r="J98" s="14">
        <f t="shared" si="23"/>
        <v>98</v>
      </c>
      <c r="K98" s="15" t="s">
        <v>765</v>
      </c>
    </row>
    <row r="99" spans="1:11" ht="21.75" customHeight="1" x14ac:dyDescent="0.2">
      <c r="A99" s="13" t="s">
        <v>811</v>
      </c>
      <c r="B99" s="14">
        <v>34</v>
      </c>
      <c r="C99" s="14">
        <v>10</v>
      </c>
      <c r="D99" s="14">
        <f t="shared" si="19"/>
        <v>44</v>
      </c>
      <c r="E99" s="14">
        <v>0</v>
      </c>
      <c r="F99" s="14">
        <v>0</v>
      </c>
      <c r="G99" s="14">
        <f t="shared" si="20"/>
        <v>0</v>
      </c>
      <c r="H99" s="14">
        <f t="shared" si="21"/>
        <v>34</v>
      </c>
      <c r="I99" s="14">
        <f t="shared" si="22"/>
        <v>10</v>
      </c>
      <c r="J99" s="14">
        <f t="shared" si="23"/>
        <v>44</v>
      </c>
      <c r="K99" s="15" t="s">
        <v>130</v>
      </c>
    </row>
    <row r="100" spans="1:11" ht="21.75" customHeight="1" x14ac:dyDescent="0.2">
      <c r="A100" s="13" t="s">
        <v>812</v>
      </c>
      <c r="B100" s="14">
        <v>23</v>
      </c>
      <c r="C100" s="14">
        <v>7</v>
      </c>
      <c r="D100" s="14">
        <f t="shared" si="19"/>
        <v>30</v>
      </c>
      <c r="E100" s="14">
        <v>0</v>
      </c>
      <c r="F100" s="14">
        <v>0</v>
      </c>
      <c r="G100" s="14">
        <f t="shared" si="20"/>
        <v>0</v>
      </c>
      <c r="H100" s="14">
        <f t="shared" si="21"/>
        <v>23</v>
      </c>
      <c r="I100" s="14">
        <f t="shared" si="22"/>
        <v>7</v>
      </c>
      <c r="J100" s="14">
        <f t="shared" si="23"/>
        <v>30</v>
      </c>
      <c r="K100" s="15" t="s">
        <v>53</v>
      </c>
    </row>
    <row r="101" spans="1:11" ht="21.75" customHeight="1" x14ac:dyDescent="0.2">
      <c r="A101" s="13" t="s">
        <v>54</v>
      </c>
      <c r="B101" s="14">
        <v>48</v>
      </c>
      <c r="C101" s="14">
        <v>4</v>
      </c>
      <c r="D101" s="14">
        <f t="shared" si="19"/>
        <v>52</v>
      </c>
      <c r="E101" s="14">
        <v>0</v>
      </c>
      <c r="F101" s="14">
        <v>0</v>
      </c>
      <c r="G101" s="14">
        <f t="shared" si="20"/>
        <v>0</v>
      </c>
      <c r="H101" s="14">
        <f t="shared" si="21"/>
        <v>48</v>
      </c>
      <c r="I101" s="14">
        <f t="shared" si="22"/>
        <v>4</v>
      </c>
      <c r="J101" s="14">
        <f t="shared" si="23"/>
        <v>52</v>
      </c>
      <c r="K101" s="15" t="s">
        <v>55</v>
      </c>
    </row>
    <row r="102" spans="1:11" ht="26.25" customHeight="1" x14ac:dyDescent="0.2">
      <c r="A102" s="13" t="s">
        <v>90</v>
      </c>
      <c r="B102" s="14">
        <v>2</v>
      </c>
      <c r="C102" s="14">
        <v>0</v>
      </c>
      <c r="D102" s="14">
        <f t="shared" si="19"/>
        <v>2</v>
      </c>
      <c r="E102" s="14">
        <v>0</v>
      </c>
      <c r="F102" s="14">
        <v>0</v>
      </c>
      <c r="G102" s="14">
        <f>SUM(E102:F102)</f>
        <v>0</v>
      </c>
      <c r="H102" s="14">
        <f t="shared" si="21"/>
        <v>2</v>
      </c>
      <c r="I102" s="14">
        <f t="shared" si="22"/>
        <v>0</v>
      </c>
      <c r="J102" s="14">
        <f t="shared" si="23"/>
        <v>2</v>
      </c>
      <c r="K102" s="15" t="s">
        <v>91</v>
      </c>
    </row>
    <row r="103" spans="1:11" ht="26.25" customHeight="1" x14ac:dyDescent="0.2">
      <c r="A103" s="13" t="s">
        <v>1462</v>
      </c>
      <c r="B103" s="14">
        <v>1</v>
      </c>
      <c r="C103" s="14">
        <v>0</v>
      </c>
      <c r="D103" s="14">
        <f t="shared" si="19"/>
        <v>1</v>
      </c>
      <c r="E103" s="14">
        <v>0</v>
      </c>
      <c r="F103" s="14">
        <v>0</v>
      </c>
      <c r="G103" s="14">
        <f t="shared" si="20"/>
        <v>0</v>
      </c>
      <c r="H103" s="14">
        <f t="shared" si="21"/>
        <v>1</v>
      </c>
      <c r="I103" s="14">
        <f t="shared" si="22"/>
        <v>0</v>
      </c>
      <c r="J103" s="14">
        <f t="shared" si="23"/>
        <v>1</v>
      </c>
      <c r="K103" s="15" t="s">
        <v>1809</v>
      </c>
    </row>
    <row r="104" spans="1:11" ht="34.5" customHeight="1" x14ac:dyDescent="0.2">
      <c r="A104" s="13" t="s">
        <v>1463</v>
      </c>
      <c r="B104" s="14">
        <v>4</v>
      </c>
      <c r="C104" s="14">
        <v>6</v>
      </c>
      <c r="D104" s="14">
        <f t="shared" si="19"/>
        <v>10</v>
      </c>
      <c r="E104" s="14">
        <v>0</v>
      </c>
      <c r="F104" s="14">
        <v>0</v>
      </c>
      <c r="G104" s="14">
        <f t="shared" si="20"/>
        <v>0</v>
      </c>
      <c r="H104" s="14">
        <f t="shared" si="21"/>
        <v>4</v>
      </c>
      <c r="I104" s="14">
        <f t="shared" si="22"/>
        <v>6</v>
      </c>
      <c r="J104" s="14">
        <f t="shared" si="23"/>
        <v>10</v>
      </c>
      <c r="K104" s="26" t="s">
        <v>1808</v>
      </c>
    </row>
    <row r="105" spans="1:11" ht="24" customHeight="1" thickBot="1" x14ac:dyDescent="0.25">
      <c r="A105" s="13" t="s">
        <v>94</v>
      </c>
      <c r="B105" s="14">
        <v>22</v>
      </c>
      <c r="C105" s="14">
        <v>4</v>
      </c>
      <c r="D105" s="14">
        <f t="shared" si="19"/>
        <v>26</v>
      </c>
      <c r="E105" s="14">
        <v>0</v>
      </c>
      <c r="F105" s="14">
        <v>0</v>
      </c>
      <c r="G105" s="14">
        <f>SUM(E105:F105)</f>
        <v>0</v>
      </c>
      <c r="H105" s="14">
        <f t="shared" si="21"/>
        <v>22</v>
      </c>
      <c r="I105" s="14">
        <f t="shared" si="22"/>
        <v>4</v>
      </c>
      <c r="J105" s="14">
        <f t="shared" si="23"/>
        <v>26</v>
      </c>
      <c r="K105" s="15" t="s">
        <v>95</v>
      </c>
    </row>
    <row r="106" spans="1:11" ht="20.25" customHeight="1" thickBot="1" x14ac:dyDescent="0.25">
      <c r="A106" s="19" t="s">
        <v>151</v>
      </c>
      <c r="B106" s="20">
        <f>SUM(B89:B105)</f>
        <v>917</v>
      </c>
      <c r="C106" s="20">
        <f t="shared" ref="C106:J106" si="24">SUM(C89:C105)</f>
        <v>406</v>
      </c>
      <c r="D106" s="20">
        <f t="shared" si="24"/>
        <v>1323</v>
      </c>
      <c r="E106" s="20">
        <f t="shared" si="24"/>
        <v>1</v>
      </c>
      <c r="F106" s="20">
        <f t="shared" si="24"/>
        <v>2</v>
      </c>
      <c r="G106" s="20">
        <f t="shared" si="20"/>
        <v>3</v>
      </c>
      <c r="H106" s="20">
        <f t="shared" si="24"/>
        <v>918</v>
      </c>
      <c r="I106" s="20">
        <f t="shared" si="24"/>
        <v>408</v>
      </c>
      <c r="J106" s="20">
        <f t="shared" si="24"/>
        <v>1326</v>
      </c>
      <c r="K106" s="21" t="s">
        <v>63</v>
      </c>
    </row>
    <row r="107" spans="1:11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4:K44"/>
    <mergeCell ref="A45:K45"/>
    <mergeCell ref="A47:A50"/>
    <mergeCell ref="B47:D47"/>
    <mergeCell ref="E47:G47"/>
    <mergeCell ref="H47:J47"/>
    <mergeCell ref="K47:K50"/>
    <mergeCell ref="B48:D48"/>
    <mergeCell ref="E48:G48"/>
    <mergeCell ref="B85:D85"/>
    <mergeCell ref="E85:G85"/>
    <mergeCell ref="H85:J85"/>
    <mergeCell ref="H48:J48"/>
    <mergeCell ref="A81:K81"/>
    <mergeCell ref="A82:K82"/>
    <mergeCell ref="A84:A87"/>
    <mergeCell ref="B84:D84"/>
    <mergeCell ref="E84:G84"/>
    <mergeCell ref="H84:J84"/>
    <mergeCell ref="K84:K87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I94"/>
  <sheetViews>
    <sheetView rightToLeft="1" view="pageBreakPreview" topLeftCell="A91" zoomScale="85" zoomScaleSheetLayoutView="85" workbookViewId="0">
      <selection activeCell="D273" sqref="D273"/>
    </sheetView>
  </sheetViews>
  <sheetFormatPr defaultRowHeight="14.25" x14ac:dyDescent="0.2"/>
  <cols>
    <col min="1" max="1" width="26" customWidth="1"/>
    <col min="2" max="2" width="6.875" customWidth="1"/>
    <col min="3" max="3" width="8.25" customWidth="1"/>
    <col min="4" max="4" width="7.125" customWidth="1"/>
    <col min="5" max="7" width="8.25" customWidth="1"/>
    <col min="8" max="8" width="7.5" customWidth="1"/>
    <col min="9" max="9" width="8.25" customWidth="1"/>
    <col min="10" max="10" width="7.5" customWidth="1"/>
    <col min="11" max="13" width="8.25" customWidth="1"/>
    <col min="14" max="14" width="30.375" customWidth="1"/>
    <col min="15" max="23" width="7.25" customWidth="1"/>
  </cols>
  <sheetData>
    <row r="1" spans="1:35" ht="23.25" customHeight="1" x14ac:dyDescent="0.25">
      <c r="A1" s="117" t="s">
        <v>300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35" ht="39.75" customHeight="1" x14ac:dyDescent="0.25">
      <c r="A2" s="114" t="s">
        <v>359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35" ht="23.25" customHeight="1" thickBot="1" x14ac:dyDescent="0.3">
      <c r="A3" s="4" t="s">
        <v>119</v>
      </c>
      <c r="N3" s="25" t="s">
        <v>1716</v>
      </c>
    </row>
    <row r="4" spans="1:35" ht="20.25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35" ht="20.2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35" ht="20.25" customHeight="1" x14ac:dyDescent="0.25">
      <c r="A6" s="112"/>
      <c r="B6" s="5" t="s">
        <v>8</v>
      </c>
      <c r="C6" s="5" t="s">
        <v>67</v>
      </c>
      <c r="D6" s="5" t="s">
        <v>10</v>
      </c>
      <c r="E6" s="5" t="s">
        <v>8</v>
      </c>
      <c r="F6" s="5" t="s">
        <v>67</v>
      </c>
      <c r="G6" s="5" t="s">
        <v>10</v>
      </c>
      <c r="H6" s="5" t="s">
        <v>8</v>
      </c>
      <c r="I6" s="5" t="s">
        <v>67</v>
      </c>
      <c r="J6" s="5" t="s">
        <v>10</v>
      </c>
      <c r="K6" s="5" t="s">
        <v>8</v>
      </c>
      <c r="L6" s="5" t="s">
        <v>67</v>
      </c>
      <c r="M6" s="5" t="s">
        <v>10</v>
      </c>
      <c r="N6" s="112"/>
    </row>
    <row r="7" spans="1:35" ht="20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/>
      <c r="M7" s="6" t="s">
        <v>7</v>
      </c>
      <c r="N7" s="113"/>
    </row>
    <row r="8" spans="1:35" ht="15.75" customHeight="1" x14ac:dyDescent="0.2">
      <c r="A8" s="8" t="s">
        <v>13</v>
      </c>
      <c r="B8" s="7"/>
      <c r="C8" s="7"/>
      <c r="D8" s="7"/>
      <c r="E8" s="7"/>
      <c r="F8" s="7"/>
      <c r="G8" s="7"/>
      <c r="H8" s="7"/>
      <c r="I8" s="7"/>
      <c r="J8" s="7"/>
      <c r="K8" s="9"/>
      <c r="L8" s="8"/>
      <c r="M8" s="7"/>
      <c r="N8" s="9" t="s">
        <v>14</v>
      </c>
    </row>
    <row r="9" spans="1:35" ht="15.75" customHeight="1" x14ac:dyDescent="0.2">
      <c r="A9" s="13" t="s">
        <v>15</v>
      </c>
      <c r="B9" s="14">
        <v>30</v>
      </c>
      <c r="C9" s="14">
        <v>23</v>
      </c>
      <c r="D9" s="14">
        <f>SUM(B9:C9)</f>
        <v>53</v>
      </c>
      <c r="E9" s="14">
        <v>4</v>
      </c>
      <c r="F9" s="14">
        <v>3</v>
      </c>
      <c r="G9" s="14">
        <f>SUM(E9:F9)</f>
        <v>7</v>
      </c>
      <c r="H9" s="14">
        <v>7</v>
      </c>
      <c r="I9" s="14">
        <v>5</v>
      </c>
      <c r="J9" s="14">
        <f>SUM(H9:I9)</f>
        <v>12</v>
      </c>
      <c r="K9" s="14">
        <f>SUM(H9,E9,B9)</f>
        <v>41</v>
      </c>
      <c r="L9" s="14">
        <f t="shared" ref="L9:M9" si="0">SUM(I9,F9,C9)</f>
        <v>31</v>
      </c>
      <c r="M9" s="14">
        <f t="shared" si="0"/>
        <v>72</v>
      </c>
      <c r="N9" s="15" t="s">
        <v>16</v>
      </c>
      <c r="AG9">
        <f t="shared" ref="AG9:AI10" si="1">SUM(U9,K9)</f>
        <v>41</v>
      </c>
      <c r="AH9">
        <f t="shared" si="1"/>
        <v>31</v>
      </c>
      <c r="AI9">
        <f t="shared" si="1"/>
        <v>72</v>
      </c>
    </row>
    <row r="10" spans="1:35" ht="15.75" customHeight="1" x14ac:dyDescent="0.2">
      <c r="A10" s="13" t="s">
        <v>355</v>
      </c>
      <c r="B10" s="14">
        <v>25</v>
      </c>
      <c r="C10" s="14">
        <v>31</v>
      </c>
      <c r="D10" s="14">
        <f t="shared" ref="D10:D21" si="2">SUM(B10:C10)</f>
        <v>56</v>
      </c>
      <c r="E10" s="14">
        <v>2</v>
      </c>
      <c r="F10" s="14">
        <v>3</v>
      </c>
      <c r="G10" s="14">
        <f t="shared" ref="G10:G21" si="3">SUM(E10:F10)</f>
        <v>5</v>
      </c>
      <c r="H10" s="14">
        <v>0</v>
      </c>
      <c r="I10" s="14">
        <v>0</v>
      </c>
      <c r="J10" s="14">
        <f t="shared" ref="J10:J21" si="4">SUM(H10:I10)</f>
        <v>0</v>
      </c>
      <c r="K10" s="14">
        <f t="shared" ref="K10:K21" si="5">SUM(H10,E10,B10)</f>
        <v>27</v>
      </c>
      <c r="L10" s="14">
        <f t="shared" ref="L10:L21" si="6">SUM(I10,F10,C10)</f>
        <v>34</v>
      </c>
      <c r="M10" s="14">
        <f t="shared" ref="M10:M21" si="7">SUM(J10,G10,D10)</f>
        <v>61</v>
      </c>
      <c r="N10" s="15" t="s">
        <v>17</v>
      </c>
      <c r="AG10">
        <f t="shared" si="1"/>
        <v>27</v>
      </c>
      <c r="AH10">
        <f t="shared" si="1"/>
        <v>34</v>
      </c>
      <c r="AI10">
        <f t="shared" si="1"/>
        <v>61</v>
      </c>
    </row>
    <row r="11" spans="1:35" ht="15.75" customHeight="1" x14ac:dyDescent="0.2">
      <c r="A11" s="13" t="s">
        <v>102</v>
      </c>
      <c r="B11" s="14">
        <v>19</v>
      </c>
      <c r="C11" s="14">
        <v>17</v>
      </c>
      <c r="D11" s="14">
        <f t="shared" si="2"/>
        <v>36</v>
      </c>
      <c r="E11" s="14">
        <v>1</v>
      </c>
      <c r="F11" s="14">
        <v>1</v>
      </c>
      <c r="G11" s="14">
        <f t="shared" si="3"/>
        <v>2</v>
      </c>
      <c r="H11" s="14">
        <v>0</v>
      </c>
      <c r="I11" s="14">
        <v>0</v>
      </c>
      <c r="J11" s="14">
        <f t="shared" si="4"/>
        <v>0</v>
      </c>
      <c r="K11" s="14">
        <f t="shared" si="5"/>
        <v>20</v>
      </c>
      <c r="L11" s="14">
        <f t="shared" si="6"/>
        <v>18</v>
      </c>
      <c r="M11" s="14">
        <f t="shared" si="7"/>
        <v>38</v>
      </c>
      <c r="N11" s="15" t="s">
        <v>19</v>
      </c>
      <c r="AG11" t="e">
        <f>SUM(U11,#REF!)</f>
        <v>#REF!</v>
      </c>
      <c r="AH11" t="e">
        <f>SUM(V11,#REF!)</f>
        <v>#REF!</v>
      </c>
      <c r="AI11" t="e">
        <f>SUM(W11,#REF!)</f>
        <v>#REF!</v>
      </c>
    </row>
    <row r="12" spans="1:35" ht="15.75" customHeight="1" x14ac:dyDescent="0.2">
      <c r="A12" s="13" t="s">
        <v>20</v>
      </c>
      <c r="B12" s="14">
        <v>38</v>
      </c>
      <c r="C12" s="14">
        <v>61</v>
      </c>
      <c r="D12" s="14">
        <f t="shared" si="2"/>
        <v>99</v>
      </c>
      <c r="E12" s="14">
        <v>3</v>
      </c>
      <c r="F12" s="14">
        <v>5</v>
      </c>
      <c r="G12" s="14">
        <f t="shared" si="3"/>
        <v>8</v>
      </c>
      <c r="H12" s="14">
        <v>0</v>
      </c>
      <c r="I12" s="14">
        <v>0</v>
      </c>
      <c r="J12" s="14">
        <f t="shared" si="4"/>
        <v>0</v>
      </c>
      <c r="K12" s="14">
        <f t="shared" si="5"/>
        <v>41</v>
      </c>
      <c r="L12" s="14">
        <f t="shared" si="6"/>
        <v>66</v>
      </c>
      <c r="M12" s="14">
        <f t="shared" si="7"/>
        <v>107</v>
      </c>
      <c r="N12" s="15" t="s">
        <v>330</v>
      </c>
      <c r="AG12">
        <f t="shared" ref="AG12:AG21" si="8">SUM(U12,K11)</f>
        <v>20</v>
      </c>
      <c r="AH12">
        <f t="shared" ref="AH12:AH21" si="9">SUM(V12,L11)</f>
        <v>18</v>
      </c>
      <c r="AI12">
        <f t="shared" ref="AI12:AI21" si="10">SUM(W12,M11)</f>
        <v>38</v>
      </c>
    </row>
    <row r="13" spans="1:35" ht="15.75" customHeight="1" x14ac:dyDescent="0.2">
      <c r="A13" s="13" t="s">
        <v>22</v>
      </c>
      <c r="B13" s="14">
        <v>17</v>
      </c>
      <c r="C13" s="14">
        <v>31</v>
      </c>
      <c r="D13" s="14">
        <f t="shared" si="2"/>
        <v>48</v>
      </c>
      <c r="E13" s="14">
        <v>4</v>
      </c>
      <c r="F13" s="14">
        <v>9</v>
      </c>
      <c r="G13" s="14">
        <f t="shared" si="3"/>
        <v>13</v>
      </c>
      <c r="H13" s="14">
        <v>0</v>
      </c>
      <c r="I13" s="14">
        <v>1</v>
      </c>
      <c r="J13" s="14">
        <f t="shared" si="4"/>
        <v>1</v>
      </c>
      <c r="K13" s="14">
        <f t="shared" si="5"/>
        <v>21</v>
      </c>
      <c r="L13" s="14">
        <f t="shared" si="6"/>
        <v>41</v>
      </c>
      <c r="M13" s="14">
        <f t="shared" si="7"/>
        <v>62</v>
      </c>
      <c r="N13" s="15" t="s">
        <v>23</v>
      </c>
      <c r="AG13">
        <f t="shared" si="8"/>
        <v>41</v>
      </c>
      <c r="AH13">
        <f t="shared" si="9"/>
        <v>66</v>
      </c>
      <c r="AI13">
        <f t="shared" si="10"/>
        <v>107</v>
      </c>
    </row>
    <row r="14" spans="1:35" ht="15.75" customHeight="1" x14ac:dyDescent="0.2">
      <c r="A14" s="13" t="s">
        <v>24</v>
      </c>
      <c r="B14" s="14">
        <v>174</v>
      </c>
      <c r="C14" s="14">
        <v>130</v>
      </c>
      <c r="D14" s="14">
        <f t="shared" si="2"/>
        <v>304</v>
      </c>
      <c r="E14" s="14">
        <v>60</v>
      </c>
      <c r="F14" s="14">
        <v>73</v>
      </c>
      <c r="G14" s="14">
        <f t="shared" si="3"/>
        <v>133</v>
      </c>
      <c r="H14" s="14">
        <v>30</v>
      </c>
      <c r="I14" s="14">
        <v>32</v>
      </c>
      <c r="J14" s="14">
        <f t="shared" si="4"/>
        <v>62</v>
      </c>
      <c r="K14" s="14">
        <f t="shared" si="5"/>
        <v>264</v>
      </c>
      <c r="L14" s="14">
        <f t="shared" si="6"/>
        <v>235</v>
      </c>
      <c r="M14" s="14">
        <f t="shared" si="7"/>
        <v>499</v>
      </c>
      <c r="N14" s="15" t="s">
        <v>25</v>
      </c>
      <c r="AG14">
        <f t="shared" si="8"/>
        <v>21</v>
      </c>
      <c r="AH14">
        <f t="shared" si="9"/>
        <v>41</v>
      </c>
      <c r="AI14">
        <f t="shared" si="10"/>
        <v>62</v>
      </c>
    </row>
    <row r="15" spans="1:35" ht="15.75" customHeight="1" x14ac:dyDescent="0.2">
      <c r="A15" s="8" t="s">
        <v>26</v>
      </c>
      <c r="B15" s="7">
        <v>34</v>
      </c>
      <c r="C15" s="7">
        <v>69</v>
      </c>
      <c r="D15" s="7">
        <f t="shared" si="2"/>
        <v>103</v>
      </c>
      <c r="E15" s="7">
        <v>2</v>
      </c>
      <c r="F15" s="7">
        <v>2</v>
      </c>
      <c r="G15" s="7">
        <f t="shared" si="3"/>
        <v>4</v>
      </c>
      <c r="H15" s="7">
        <v>0</v>
      </c>
      <c r="I15" s="7">
        <v>0</v>
      </c>
      <c r="J15" s="7">
        <f t="shared" si="4"/>
        <v>0</v>
      </c>
      <c r="K15" s="7">
        <f t="shared" si="5"/>
        <v>36</v>
      </c>
      <c r="L15" s="7">
        <f t="shared" si="6"/>
        <v>71</v>
      </c>
      <c r="M15" s="7">
        <f t="shared" si="7"/>
        <v>107</v>
      </c>
      <c r="N15" s="9" t="s">
        <v>275</v>
      </c>
      <c r="AG15">
        <f t="shared" si="8"/>
        <v>264</v>
      </c>
      <c r="AH15">
        <f t="shared" si="9"/>
        <v>235</v>
      </c>
      <c r="AI15">
        <f t="shared" si="10"/>
        <v>499</v>
      </c>
    </row>
    <row r="16" spans="1:35" ht="15.75" customHeight="1" x14ac:dyDescent="0.2">
      <c r="A16" s="13" t="s">
        <v>28</v>
      </c>
      <c r="B16" s="14">
        <v>540</v>
      </c>
      <c r="C16" s="14">
        <v>419</v>
      </c>
      <c r="D16" s="14">
        <f t="shared" si="2"/>
        <v>959</v>
      </c>
      <c r="E16" s="14">
        <v>57</v>
      </c>
      <c r="F16" s="14">
        <v>51</v>
      </c>
      <c r="G16" s="14">
        <f t="shared" si="3"/>
        <v>108</v>
      </c>
      <c r="H16" s="14">
        <v>0</v>
      </c>
      <c r="I16" s="14">
        <v>0</v>
      </c>
      <c r="J16" s="14">
        <f t="shared" si="4"/>
        <v>0</v>
      </c>
      <c r="K16" s="14">
        <f t="shared" si="5"/>
        <v>597</v>
      </c>
      <c r="L16" s="14">
        <f t="shared" si="6"/>
        <v>470</v>
      </c>
      <c r="M16" s="14">
        <f t="shared" si="7"/>
        <v>1067</v>
      </c>
      <c r="N16" s="15" t="s">
        <v>29</v>
      </c>
      <c r="AG16">
        <f t="shared" si="8"/>
        <v>36</v>
      </c>
      <c r="AH16">
        <f t="shared" si="9"/>
        <v>71</v>
      </c>
      <c r="AI16">
        <f t="shared" si="10"/>
        <v>107</v>
      </c>
    </row>
    <row r="17" spans="1:35" ht="15.75" customHeight="1" x14ac:dyDescent="0.2">
      <c r="A17" s="13" t="s">
        <v>30</v>
      </c>
      <c r="B17" s="14">
        <v>107</v>
      </c>
      <c r="C17" s="14">
        <v>30</v>
      </c>
      <c r="D17" s="14">
        <f t="shared" si="2"/>
        <v>137</v>
      </c>
      <c r="E17" s="14">
        <v>9</v>
      </c>
      <c r="F17" s="14">
        <v>6</v>
      </c>
      <c r="G17" s="14">
        <f t="shared" si="3"/>
        <v>15</v>
      </c>
      <c r="H17" s="14">
        <v>0</v>
      </c>
      <c r="I17" s="14">
        <v>0</v>
      </c>
      <c r="J17" s="14">
        <f t="shared" si="4"/>
        <v>0</v>
      </c>
      <c r="K17" s="14">
        <f t="shared" si="5"/>
        <v>116</v>
      </c>
      <c r="L17" s="14">
        <f t="shared" si="6"/>
        <v>36</v>
      </c>
      <c r="M17" s="14">
        <f t="shared" si="7"/>
        <v>152</v>
      </c>
      <c r="N17" s="15" t="s">
        <v>31</v>
      </c>
      <c r="AG17">
        <f t="shared" si="8"/>
        <v>597</v>
      </c>
      <c r="AH17">
        <f t="shared" si="9"/>
        <v>470</v>
      </c>
      <c r="AI17">
        <f t="shared" si="10"/>
        <v>1067</v>
      </c>
    </row>
    <row r="18" spans="1:35" ht="15.75" customHeight="1" x14ac:dyDescent="0.2">
      <c r="A18" s="13" t="s">
        <v>32</v>
      </c>
      <c r="B18" s="14">
        <v>304</v>
      </c>
      <c r="C18" s="14">
        <v>391</v>
      </c>
      <c r="D18" s="14">
        <f t="shared" si="2"/>
        <v>695</v>
      </c>
      <c r="E18" s="14">
        <v>50</v>
      </c>
      <c r="F18" s="14">
        <v>69</v>
      </c>
      <c r="G18" s="14">
        <f t="shared" si="3"/>
        <v>119</v>
      </c>
      <c r="H18" s="14">
        <v>5</v>
      </c>
      <c r="I18" s="14">
        <v>15</v>
      </c>
      <c r="J18" s="14">
        <f t="shared" si="4"/>
        <v>20</v>
      </c>
      <c r="K18" s="14">
        <f t="shared" si="5"/>
        <v>359</v>
      </c>
      <c r="L18" s="14">
        <f t="shared" si="6"/>
        <v>475</v>
      </c>
      <c r="M18" s="14">
        <f t="shared" si="7"/>
        <v>834</v>
      </c>
      <c r="N18" s="15" t="s">
        <v>280</v>
      </c>
      <c r="AG18">
        <f t="shared" si="8"/>
        <v>116</v>
      </c>
      <c r="AH18">
        <f t="shared" si="9"/>
        <v>36</v>
      </c>
      <c r="AI18">
        <f t="shared" si="10"/>
        <v>152</v>
      </c>
    </row>
    <row r="19" spans="1:35" ht="15.75" customHeight="1" x14ac:dyDescent="0.2">
      <c r="A19" s="8" t="s">
        <v>34</v>
      </c>
      <c r="B19" s="7">
        <v>0</v>
      </c>
      <c r="C19" s="7">
        <v>345</v>
      </c>
      <c r="D19" s="7">
        <f t="shared" si="2"/>
        <v>345</v>
      </c>
      <c r="E19" s="7">
        <v>0</v>
      </c>
      <c r="F19" s="7">
        <v>26</v>
      </c>
      <c r="G19" s="7">
        <f t="shared" si="3"/>
        <v>26</v>
      </c>
      <c r="H19" s="7">
        <v>0</v>
      </c>
      <c r="I19" s="7">
        <v>25</v>
      </c>
      <c r="J19" s="7">
        <f t="shared" si="4"/>
        <v>25</v>
      </c>
      <c r="K19" s="7">
        <f t="shared" si="5"/>
        <v>0</v>
      </c>
      <c r="L19" s="7">
        <f t="shared" si="6"/>
        <v>396</v>
      </c>
      <c r="M19" s="7">
        <f t="shared" si="7"/>
        <v>396</v>
      </c>
      <c r="N19" s="9" t="s">
        <v>287</v>
      </c>
      <c r="AG19">
        <f t="shared" si="8"/>
        <v>359</v>
      </c>
      <c r="AH19">
        <f t="shared" si="9"/>
        <v>475</v>
      </c>
      <c r="AI19">
        <f t="shared" si="10"/>
        <v>834</v>
      </c>
    </row>
    <row r="20" spans="1:35" ht="15.75" customHeight="1" x14ac:dyDescent="0.2">
      <c r="A20" s="13" t="s">
        <v>36</v>
      </c>
      <c r="B20" s="14">
        <v>268</v>
      </c>
      <c r="C20" s="14">
        <v>109</v>
      </c>
      <c r="D20" s="14">
        <f t="shared" si="2"/>
        <v>377</v>
      </c>
      <c r="E20" s="14">
        <v>65</v>
      </c>
      <c r="F20" s="14">
        <v>29</v>
      </c>
      <c r="G20" s="14">
        <f t="shared" si="3"/>
        <v>94</v>
      </c>
      <c r="H20" s="14">
        <v>60</v>
      </c>
      <c r="I20" s="14">
        <v>28</v>
      </c>
      <c r="J20" s="14">
        <f t="shared" si="4"/>
        <v>88</v>
      </c>
      <c r="K20" s="14">
        <f t="shared" si="5"/>
        <v>393</v>
      </c>
      <c r="L20" s="14">
        <f t="shared" si="6"/>
        <v>166</v>
      </c>
      <c r="M20" s="14">
        <f t="shared" si="7"/>
        <v>559</v>
      </c>
      <c r="N20" s="15" t="s">
        <v>37</v>
      </c>
      <c r="AG20">
        <f t="shared" si="8"/>
        <v>0</v>
      </c>
      <c r="AH20">
        <f t="shared" si="9"/>
        <v>396</v>
      </c>
      <c r="AI20">
        <f t="shared" si="10"/>
        <v>396</v>
      </c>
    </row>
    <row r="21" spans="1:35" ht="33.75" customHeight="1" x14ac:dyDescent="0.2">
      <c r="A21" s="13" t="s">
        <v>38</v>
      </c>
      <c r="B21" s="67">
        <v>301</v>
      </c>
      <c r="C21" s="67">
        <v>173</v>
      </c>
      <c r="D21" s="67">
        <f t="shared" si="2"/>
        <v>474</v>
      </c>
      <c r="E21" s="67">
        <v>34</v>
      </c>
      <c r="F21" s="67">
        <v>48</v>
      </c>
      <c r="G21" s="67">
        <f t="shared" si="3"/>
        <v>82</v>
      </c>
      <c r="H21" s="67">
        <v>17</v>
      </c>
      <c r="I21" s="67">
        <v>7</v>
      </c>
      <c r="J21" s="67">
        <f t="shared" si="4"/>
        <v>24</v>
      </c>
      <c r="K21" s="67">
        <f t="shared" si="5"/>
        <v>352</v>
      </c>
      <c r="L21" s="67">
        <f t="shared" si="6"/>
        <v>228</v>
      </c>
      <c r="M21" s="67">
        <f t="shared" si="7"/>
        <v>580</v>
      </c>
      <c r="N21" s="26" t="s">
        <v>365</v>
      </c>
      <c r="AG21">
        <f t="shared" si="8"/>
        <v>393</v>
      </c>
      <c r="AH21">
        <f t="shared" si="9"/>
        <v>166</v>
      </c>
      <c r="AI21">
        <f t="shared" si="10"/>
        <v>559</v>
      </c>
    </row>
    <row r="22" spans="1:35" ht="24.75" customHeight="1" x14ac:dyDescent="0.2">
      <c r="A22" s="13" t="s">
        <v>39</v>
      </c>
      <c r="B22" s="67">
        <v>290</v>
      </c>
      <c r="C22" s="67">
        <v>199</v>
      </c>
      <c r="D22" s="67">
        <f t="shared" ref="D22:D27" si="11">SUM(B22:C22)</f>
        <v>489</v>
      </c>
      <c r="E22" s="67">
        <v>36</v>
      </c>
      <c r="F22" s="67">
        <v>27</v>
      </c>
      <c r="G22" s="67">
        <f t="shared" ref="G22:G27" si="12">SUM(E22:F22)</f>
        <v>63</v>
      </c>
      <c r="H22" s="67">
        <v>0</v>
      </c>
      <c r="I22" s="67">
        <v>1</v>
      </c>
      <c r="J22" s="67">
        <f t="shared" ref="J22:J27" si="13">SUM(H22:I22)</f>
        <v>1</v>
      </c>
      <c r="K22" s="67">
        <f t="shared" ref="K22:K27" si="14">SUM(H22,E22,B22)</f>
        <v>326</v>
      </c>
      <c r="L22" s="67">
        <f t="shared" ref="L22:L27" si="15">SUM(I22,F22,C22)</f>
        <v>227</v>
      </c>
      <c r="M22" s="67">
        <f t="shared" ref="M22:M27" si="16">SUM(J22,G22,D22)</f>
        <v>553</v>
      </c>
      <c r="N22" s="15" t="s">
        <v>40</v>
      </c>
      <c r="AG22" t="e">
        <f>SUM(U22,#REF!)</f>
        <v>#REF!</v>
      </c>
      <c r="AH22" t="e">
        <f>SUM(V22,#REF!)</f>
        <v>#REF!</v>
      </c>
      <c r="AI22" t="e">
        <f>SUM(W22,#REF!)</f>
        <v>#REF!</v>
      </c>
    </row>
    <row r="23" spans="1:35" ht="15.75" customHeight="1" x14ac:dyDescent="0.2">
      <c r="A23" s="13" t="s">
        <v>41</v>
      </c>
      <c r="B23" s="14">
        <v>0</v>
      </c>
      <c r="C23" s="14">
        <v>606</v>
      </c>
      <c r="D23" s="14">
        <f t="shared" si="11"/>
        <v>606</v>
      </c>
      <c r="E23" s="14">
        <v>0</v>
      </c>
      <c r="F23" s="14">
        <v>115</v>
      </c>
      <c r="G23" s="14">
        <f t="shared" si="12"/>
        <v>115</v>
      </c>
      <c r="H23" s="14">
        <v>0</v>
      </c>
      <c r="I23" s="14">
        <v>0</v>
      </c>
      <c r="J23" s="14">
        <f t="shared" si="13"/>
        <v>0</v>
      </c>
      <c r="K23" s="14">
        <f t="shared" si="14"/>
        <v>0</v>
      </c>
      <c r="L23" s="14">
        <f t="shared" si="15"/>
        <v>721</v>
      </c>
      <c r="M23" s="14">
        <f t="shared" si="16"/>
        <v>721</v>
      </c>
      <c r="N23" s="15" t="s">
        <v>42</v>
      </c>
      <c r="AG23">
        <f t="shared" ref="AG23:AG27" si="17">SUM(U23,K22)</f>
        <v>326</v>
      </c>
      <c r="AH23">
        <f t="shared" ref="AH23:AH27" si="18">SUM(V23,L22)</f>
        <v>227</v>
      </c>
      <c r="AI23">
        <f t="shared" ref="AI23:AI27" si="19">SUM(W23,M22)</f>
        <v>553</v>
      </c>
    </row>
    <row r="24" spans="1:35" ht="15.75" customHeight="1" x14ac:dyDescent="0.2">
      <c r="A24" s="13" t="s">
        <v>108</v>
      </c>
      <c r="B24" s="14">
        <v>91</v>
      </c>
      <c r="C24" s="14">
        <v>6</v>
      </c>
      <c r="D24" s="14">
        <f t="shared" si="11"/>
        <v>97</v>
      </c>
      <c r="E24" s="14">
        <v>12</v>
      </c>
      <c r="F24" s="14">
        <v>12</v>
      </c>
      <c r="G24" s="14">
        <f t="shared" si="12"/>
        <v>24</v>
      </c>
      <c r="H24" s="14">
        <v>8</v>
      </c>
      <c r="I24" s="14">
        <v>0</v>
      </c>
      <c r="J24" s="14">
        <f t="shared" si="13"/>
        <v>8</v>
      </c>
      <c r="K24" s="14">
        <f t="shared" si="14"/>
        <v>111</v>
      </c>
      <c r="L24" s="14">
        <f t="shared" si="15"/>
        <v>18</v>
      </c>
      <c r="M24" s="14">
        <f t="shared" si="16"/>
        <v>129</v>
      </c>
      <c r="N24" s="15" t="s">
        <v>278</v>
      </c>
      <c r="AG24">
        <f t="shared" si="17"/>
        <v>0</v>
      </c>
      <c r="AH24">
        <f t="shared" si="18"/>
        <v>721</v>
      </c>
      <c r="AI24">
        <f t="shared" si="19"/>
        <v>721</v>
      </c>
    </row>
    <row r="25" spans="1:35" ht="15.75" customHeight="1" x14ac:dyDescent="0.2">
      <c r="A25" s="13" t="s">
        <v>109</v>
      </c>
      <c r="B25" s="14">
        <v>0</v>
      </c>
      <c r="C25" s="14">
        <v>54</v>
      </c>
      <c r="D25" s="14">
        <f t="shared" si="11"/>
        <v>54</v>
      </c>
      <c r="E25" s="14">
        <v>0</v>
      </c>
      <c r="F25" s="14">
        <v>18</v>
      </c>
      <c r="G25" s="14">
        <f t="shared" si="12"/>
        <v>18</v>
      </c>
      <c r="H25" s="14">
        <v>0</v>
      </c>
      <c r="I25" s="14">
        <v>0</v>
      </c>
      <c r="J25" s="14">
        <f t="shared" si="13"/>
        <v>0</v>
      </c>
      <c r="K25" s="14">
        <f t="shared" si="14"/>
        <v>0</v>
      </c>
      <c r="L25" s="14">
        <f t="shared" si="15"/>
        <v>72</v>
      </c>
      <c r="M25" s="14">
        <f t="shared" si="16"/>
        <v>72</v>
      </c>
      <c r="N25" s="15" t="s">
        <v>118</v>
      </c>
      <c r="AG25">
        <f t="shared" si="17"/>
        <v>111</v>
      </c>
      <c r="AH25">
        <f t="shared" si="18"/>
        <v>18</v>
      </c>
      <c r="AI25">
        <f t="shared" si="19"/>
        <v>129</v>
      </c>
    </row>
    <row r="26" spans="1:35" ht="15.75" customHeight="1" x14ac:dyDescent="0.2">
      <c r="A26" s="13" t="s">
        <v>43</v>
      </c>
      <c r="B26" s="14">
        <v>677</v>
      </c>
      <c r="C26" s="14">
        <v>468</v>
      </c>
      <c r="D26" s="14">
        <f t="shared" si="11"/>
        <v>1145</v>
      </c>
      <c r="E26" s="14">
        <v>111</v>
      </c>
      <c r="F26" s="14">
        <v>54</v>
      </c>
      <c r="G26" s="14">
        <f t="shared" si="12"/>
        <v>165</v>
      </c>
      <c r="H26" s="14">
        <v>0</v>
      </c>
      <c r="I26" s="14">
        <v>0</v>
      </c>
      <c r="J26" s="14">
        <f t="shared" si="13"/>
        <v>0</v>
      </c>
      <c r="K26" s="14">
        <f t="shared" si="14"/>
        <v>788</v>
      </c>
      <c r="L26" s="14">
        <f t="shared" si="15"/>
        <v>522</v>
      </c>
      <c r="M26" s="14">
        <f t="shared" si="16"/>
        <v>1310</v>
      </c>
      <c r="N26" s="15" t="s">
        <v>152</v>
      </c>
      <c r="AG26">
        <f t="shared" si="17"/>
        <v>0</v>
      </c>
      <c r="AH26">
        <f t="shared" si="18"/>
        <v>72</v>
      </c>
      <c r="AI26">
        <f t="shared" si="19"/>
        <v>72</v>
      </c>
    </row>
    <row r="27" spans="1:35" ht="15.75" customHeight="1" x14ac:dyDescent="0.2">
      <c r="A27" s="13" t="s">
        <v>44</v>
      </c>
      <c r="B27" s="14">
        <v>527</v>
      </c>
      <c r="C27" s="14">
        <v>495</v>
      </c>
      <c r="D27" s="14">
        <f t="shared" si="11"/>
        <v>1022</v>
      </c>
      <c r="E27" s="14">
        <v>20</v>
      </c>
      <c r="F27" s="14">
        <v>21</v>
      </c>
      <c r="G27" s="14">
        <f t="shared" si="12"/>
        <v>41</v>
      </c>
      <c r="H27" s="14">
        <v>40</v>
      </c>
      <c r="I27" s="14">
        <v>32</v>
      </c>
      <c r="J27" s="14">
        <f t="shared" si="13"/>
        <v>72</v>
      </c>
      <c r="K27" s="14">
        <f t="shared" si="14"/>
        <v>587</v>
      </c>
      <c r="L27" s="14">
        <f t="shared" si="15"/>
        <v>548</v>
      </c>
      <c r="M27" s="14">
        <f t="shared" si="16"/>
        <v>1135</v>
      </c>
      <c r="N27" s="15" t="s">
        <v>45</v>
      </c>
      <c r="AG27">
        <f t="shared" si="17"/>
        <v>788</v>
      </c>
      <c r="AH27">
        <f t="shared" si="18"/>
        <v>522</v>
      </c>
      <c r="AI27">
        <f t="shared" si="19"/>
        <v>1310</v>
      </c>
    </row>
    <row r="28" spans="1:35" ht="15.75" customHeight="1" x14ac:dyDescent="0.2">
      <c r="A28" s="13" t="s">
        <v>46</v>
      </c>
      <c r="B28" s="14">
        <v>147</v>
      </c>
      <c r="C28" s="14">
        <v>12</v>
      </c>
      <c r="D28" s="14">
        <f>SUM(B28:C28)</f>
        <v>159</v>
      </c>
      <c r="E28" s="14">
        <v>16</v>
      </c>
      <c r="F28" s="14">
        <v>1</v>
      </c>
      <c r="G28" s="14">
        <f>SUM(E28:F28)</f>
        <v>17</v>
      </c>
      <c r="H28" s="14">
        <v>0</v>
      </c>
      <c r="I28" s="14">
        <v>0</v>
      </c>
      <c r="J28" s="14">
        <f>SUM(H28:I28)</f>
        <v>0</v>
      </c>
      <c r="K28" s="14">
        <f>SUM(H28,E28,B28)</f>
        <v>163</v>
      </c>
      <c r="L28" s="14">
        <f t="shared" ref="L28:M28" si="20">SUM(I28,F28,C28)</f>
        <v>13</v>
      </c>
      <c r="M28" s="14">
        <f t="shared" si="20"/>
        <v>176</v>
      </c>
      <c r="N28" s="15" t="s">
        <v>47</v>
      </c>
      <c r="AG28">
        <f t="shared" ref="AG28:AI31" si="21">SUM(U28,K29)</f>
        <v>27</v>
      </c>
      <c r="AH28">
        <f t="shared" si="21"/>
        <v>47</v>
      </c>
      <c r="AI28">
        <f t="shared" si="21"/>
        <v>74</v>
      </c>
    </row>
    <row r="29" spans="1:35" ht="15.75" customHeight="1" x14ac:dyDescent="0.2">
      <c r="A29" s="8" t="s">
        <v>48</v>
      </c>
      <c r="B29" s="7">
        <v>25</v>
      </c>
      <c r="C29" s="7">
        <v>42</v>
      </c>
      <c r="D29" s="7">
        <f t="shared" ref="D29:D32" si="22">SUM(B29:C29)</f>
        <v>67</v>
      </c>
      <c r="E29" s="7">
        <v>2</v>
      </c>
      <c r="F29" s="7">
        <v>5</v>
      </c>
      <c r="G29" s="7">
        <f t="shared" ref="G29:G32" si="23">SUM(E29:F29)</f>
        <v>7</v>
      </c>
      <c r="H29" s="7">
        <v>0</v>
      </c>
      <c r="I29" s="7">
        <v>0</v>
      </c>
      <c r="J29" s="7">
        <f t="shared" ref="J29:J32" si="24">SUM(H29:I29)</f>
        <v>0</v>
      </c>
      <c r="K29" s="7">
        <f t="shared" ref="K29:K32" si="25">SUM(H29,E29,B29)</f>
        <v>27</v>
      </c>
      <c r="L29" s="7">
        <f t="shared" ref="L29:L32" si="26">SUM(I29,F29,C29)</f>
        <v>47</v>
      </c>
      <c r="M29" s="7">
        <f t="shared" ref="M29:M32" si="27">SUM(J29,G29,D29)</f>
        <v>74</v>
      </c>
      <c r="N29" s="9" t="s">
        <v>49</v>
      </c>
      <c r="AG29">
        <f t="shared" si="21"/>
        <v>109</v>
      </c>
      <c r="AH29">
        <f t="shared" si="21"/>
        <v>52</v>
      </c>
      <c r="AI29">
        <f t="shared" si="21"/>
        <v>161</v>
      </c>
    </row>
    <row r="30" spans="1:35" ht="15.75" customHeight="1" x14ac:dyDescent="0.2">
      <c r="A30" s="13" t="s">
        <v>50</v>
      </c>
      <c r="B30" s="14">
        <v>40</v>
      </c>
      <c r="C30" s="14">
        <v>19</v>
      </c>
      <c r="D30" s="14">
        <f t="shared" si="22"/>
        <v>59</v>
      </c>
      <c r="E30" s="14">
        <v>29</v>
      </c>
      <c r="F30" s="14">
        <v>15</v>
      </c>
      <c r="G30" s="14">
        <f t="shared" si="23"/>
        <v>44</v>
      </c>
      <c r="H30" s="14">
        <v>40</v>
      </c>
      <c r="I30" s="14">
        <v>18</v>
      </c>
      <c r="J30" s="14">
        <f t="shared" si="24"/>
        <v>58</v>
      </c>
      <c r="K30" s="14">
        <f t="shared" si="25"/>
        <v>109</v>
      </c>
      <c r="L30" s="14">
        <f t="shared" si="26"/>
        <v>52</v>
      </c>
      <c r="M30" s="14">
        <f t="shared" si="27"/>
        <v>161</v>
      </c>
      <c r="N30" s="15" t="s">
        <v>51</v>
      </c>
      <c r="AG30">
        <f t="shared" si="21"/>
        <v>221</v>
      </c>
      <c r="AH30">
        <f t="shared" si="21"/>
        <v>99</v>
      </c>
      <c r="AI30">
        <f t="shared" si="21"/>
        <v>320</v>
      </c>
    </row>
    <row r="31" spans="1:35" ht="15.75" customHeight="1" x14ac:dyDescent="0.2">
      <c r="A31" s="13" t="s">
        <v>52</v>
      </c>
      <c r="B31" s="14">
        <v>210</v>
      </c>
      <c r="C31" s="14">
        <v>87</v>
      </c>
      <c r="D31" s="14">
        <f t="shared" si="22"/>
        <v>297</v>
      </c>
      <c r="E31" s="14">
        <v>11</v>
      </c>
      <c r="F31" s="14">
        <v>12</v>
      </c>
      <c r="G31" s="14">
        <f t="shared" si="23"/>
        <v>23</v>
      </c>
      <c r="H31" s="14">
        <v>0</v>
      </c>
      <c r="I31" s="14">
        <v>0</v>
      </c>
      <c r="J31" s="14">
        <f t="shared" si="24"/>
        <v>0</v>
      </c>
      <c r="K31" s="14">
        <f t="shared" si="25"/>
        <v>221</v>
      </c>
      <c r="L31" s="14">
        <f t="shared" si="26"/>
        <v>99</v>
      </c>
      <c r="M31" s="14">
        <f t="shared" si="27"/>
        <v>320</v>
      </c>
      <c r="N31" s="15" t="s">
        <v>53</v>
      </c>
      <c r="AG31">
        <f t="shared" si="21"/>
        <v>530</v>
      </c>
      <c r="AH31">
        <f t="shared" si="21"/>
        <v>399</v>
      </c>
      <c r="AI31">
        <f t="shared" si="21"/>
        <v>929</v>
      </c>
    </row>
    <row r="32" spans="1:35" ht="15.75" customHeight="1" x14ac:dyDescent="0.2">
      <c r="A32" s="13" t="s">
        <v>54</v>
      </c>
      <c r="B32" s="14">
        <v>462</v>
      </c>
      <c r="C32" s="14">
        <v>349</v>
      </c>
      <c r="D32" s="14">
        <f t="shared" si="22"/>
        <v>811</v>
      </c>
      <c r="E32" s="14">
        <v>45</v>
      </c>
      <c r="F32" s="14">
        <v>30</v>
      </c>
      <c r="G32" s="14">
        <f t="shared" si="23"/>
        <v>75</v>
      </c>
      <c r="H32" s="14">
        <v>23</v>
      </c>
      <c r="I32" s="14">
        <v>20</v>
      </c>
      <c r="J32" s="14">
        <f t="shared" si="24"/>
        <v>43</v>
      </c>
      <c r="K32" s="14">
        <f t="shared" si="25"/>
        <v>530</v>
      </c>
      <c r="L32" s="14">
        <f t="shared" si="26"/>
        <v>399</v>
      </c>
      <c r="M32" s="14">
        <f t="shared" si="27"/>
        <v>929</v>
      </c>
      <c r="N32" s="15" t="s">
        <v>55</v>
      </c>
    </row>
    <row r="33" spans="1:35" ht="15.75" customHeight="1" thickBot="1" x14ac:dyDescent="0.25">
      <c r="A33" s="22" t="s">
        <v>56</v>
      </c>
      <c r="B33" s="23">
        <f t="shared" ref="B33:M33" si="28">SUM(B9:B21,B22:B32)</f>
        <v>4326</v>
      </c>
      <c r="C33" s="23">
        <f t="shared" si="28"/>
        <v>4166</v>
      </c>
      <c r="D33" s="23">
        <f t="shared" si="28"/>
        <v>8492</v>
      </c>
      <c r="E33" s="23">
        <f t="shared" si="28"/>
        <v>573</v>
      </c>
      <c r="F33" s="23">
        <f t="shared" si="28"/>
        <v>635</v>
      </c>
      <c r="G33" s="23">
        <f t="shared" si="28"/>
        <v>1208</v>
      </c>
      <c r="H33" s="23">
        <f t="shared" si="28"/>
        <v>230</v>
      </c>
      <c r="I33" s="23">
        <f t="shared" si="28"/>
        <v>184</v>
      </c>
      <c r="J33" s="23">
        <f t="shared" si="28"/>
        <v>414</v>
      </c>
      <c r="K33" s="23">
        <f t="shared" si="28"/>
        <v>5129</v>
      </c>
      <c r="L33" s="23">
        <f t="shared" si="28"/>
        <v>4985</v>
      </c>
      <c r="M33" s="23">
        <f t="shared" si="28"/>
        <v>10114</v>
      </c>
      <c r="N33" s="24" t="s">
        <v>57</v>
      </c>
    </row>
    <row r="34" spans="1:35" s="76" customFormat="1" ht="20.25" customHeight="1" thickTop="1" x14ac:dyDescent="0.2">
      <c r="A34" s="8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9"/>
    </row>
    <row r="35" spans="1:35" s="76" customFormat="1" ht="20.25" customHeight="1" x14ac:dyDescent="0.2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9"/>
    </row>
    <row r="36" spans="1:35" s="76" customFormat="1" ht="20.25" customHeight="1" x14ac:dyDescent="0.2">
      <c r="A36" s="8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9"/>
    </row>
    <row r="37" spans="1:35" s="92" customFormat="1" ht="20.25" customHeight="1" x14ac:dyDescent="0.2">
      <c r="A37" s="8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9"/>
    </row>
    <row r="38" spans="1:35" s="92" customFormat="1" ht="20.25" customHeight="1" x14ac:dyDescent="0.2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9"/>
    </row>
    <row r="39" spans="1:35" s="92" customFormat="1" ht="20.25" customHeight="1" x14ac:dyDescent="0.2">
      <c r="A39" s="8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9"/>
    </row>
    <row r="40" spans="1:35" s="92" customFormat="1" ht="20.25" customHeight="1" x14ac:dyDescent="0.2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9"/>
    </row>
    <row r="41" spans="1:35" ht="24.75" customHeight="1" thickBot="1" x14ac:dyDescent="0.3">
      <c r="A41" s="4" t="s">
        <v>121</v>
      </c>
      <c r="N41" s="3" t="s">
        <v>272</v>
      </c>
    </row>
    <row r="42" spans="1:35" ht="23.25" customHeight="1" thickTop="1" x14ac:dyDescent="0.25">
      <c r="A42" s="111" t="s">
        <v>0</v>
      </c>
      <c r="B42" s="110" t="s">
        <v>96</v>
      </c>
      <c r="C42" s="110"/>
      <c r="D42" s="110"/>
      <c r="E42" s="110" t="s">
        <v>97</v>
      </c>
      <c r="F42" s="110"/>
      <c r="G42" s="110"/>
      <c r="H42" s="110" t="s">
        <v>98</v>
      </c>
      <c r="I42" s="110"/>
      <c r="J42" s="110"/>
      <c r="K42" s="110" t="s">
        <v>3</v>
      </c>
      <c r="L42" s="110"/>
      <c r="M42" s="110"/>
      <c r="N42" s="111" t="s">
        <v>4</v>
      </c>
      <c r="AG42" t="e">
        <f>SUM(U42,#REF!)</f>
        <v>#REF!</v>
      </c>
      <c r="AH42" t="e">
        <f>SUM(V42,#REF!)</f>
        <v>#REF!</v>
      </c>
      <c r="AI42" t="e">
        <f>SUM(W42,#REF!)</f>
        <v>#REF!</v>
      </c>
    </row>
    <row r="43" spans="1:35" ht="23.25" customHeight="1" x14ac:dyDescent="0.25">
      <c r="A43" s="112"/>
      <c r="B43" s="109" t="s">
        <v>99</v>
      </c>
      <c r="C43" s="109"/>
      <c r="D43" s="109"/>
      <c r="E43" s="109" t="s">
        <v>100</v>
      </c>
      <c r="F43" s="109"/>
      <c r="G43" s="109"/>
      <c r="H43" s="109" t="s">
        <v>101</v>
      </c>
      <c r="I43" s="109"/>
      <c r="J43" s="109"/>
      <c r="K43" s="109" t="s">
        <v>7</v>
      </c>
      <c r="L43" s="109"/>
      <c r="M43" s="109"/>
      <c r="N43" s="112"/>
    </row>
    <row r="44" spans="1:35" ht="20.25" customHeight="1" x14ac:dyDescent="0.25">
      <c r="A44" s="112"/>
      <c r="B44" s="5" t="s">
        <v>8</v>
      </c>
      <c r="C44" s="5" t="s">
        <v>67</v>
      </c>
      <c r="D44" s="5" t="s">
        <v>10</v>
      </c>
      <c r="E44" s="5" t="s">
        <v>8</v>
      </c>
      <c r="F44" s="5" t="s">
        <v>67</v>
      </c>
      <c r="G44" s="5" t="s">
        <v>10</v>
      </c>
      <c r="H44" s="5" t="s">
        <v>8</v>
      </c>
      <c r="I44" s="5" t="s">
        <v>67</v>
      </c>
      <c r="J44" s="5" t="s">
        <v>10</v>
      </c>
      <c r="K44" s="5" t="s">
        <v>8</v>
      </c>
      <c r="L44" s="5" t="s">
        <v>67</v>
      </c>
      <c r="M44" s="5" t="s">
        <v>10</v>
      </c>
      <c r="N44" s="112"/>
    </row>
    <row r="45" spans="1:35" ht="20.25" customHeight="1" thickBot="1" x14ac:dyDescent="0.3">
      <c r="A45" s="113"/>
      <c r="B45" s="6" t="s">
        <v>11</v>
      </c>
      <c r="C45" s="6" t="s">
        <v>12</v>
      </c>
      <c r="D45" s="6" t="s">
        <v>7</v>
      </c>
      <c r="E45" s="6" t="s">
        <v>11</v>
      </c>
      <c r="F45" s="6" t="s">
        <v>12</v>
      </c>
      <c r="G45" s="6" t="s">
        <v>7</v>
      </c>
      <c r="H45" s="6" t="s">
        <v>11</v>
      </c>
      <c r="I45" s="6" t="s">
        <v>12</v>
      </c>
      <c r="J45" s="6" t="s">
        <v>7</v>
      </c>
      <c r="K45" s="6" t="s">
        <v>11</v>
      </c>
      <c r="L45" s="6" t="s">
        <v>12</v>
      </c>
      <c r="M45" s="6" t="s">
        <v>7</v>
      </c>
      <c r="N45" s="113"/>
      <c r="AG45">
        <f>SUM(U45,K54)</f>
        <v>0</v>
      </c>
      <c r="AH45">
        <f>SUM(V45,L54)</f>
        <v>58</v>
      </c>
      <c r="AI45">
        <f>SUM(W45,M54)</f>
        <v>58</v>
      </c>
    </row>
    <row r="46" spans="1:35" ht="20.25" customHeight="1" x14ac:dyDescent="0.2">
      <c r="A46" s="13" t="s">
        <v>58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5" t="s">
        <v>59</v>
      </c>
    </row>
    <row r="47" spans="1:35" ht="20.25" customHeight="1" x14ac:dyDescent="0.2">
      <c r="A47" s="13" t="s">
        <v>22</v>
      </c>
      <c r="B47" s="14">
        <v>156</v>
      </c>
      <c r="C47" s="14">
        <v>7</v>
      </c>
      <c r="D47" s="14">
        <f>SUM(B47:C47)</f>
        <v>163</v>
      </c>
      <c r="E47" s="14">
        <v>3</v>
      </c>
      <c r="F47" s="14">
        <v>1</v>
      </c>
      <c r="G47" s="14">
        <f>SUM(E47:F47)</f>
        <v>4</v>
      </c>
      <c r="H47" s="14">
        <v>8</v>
      </c>
      <c r="I47" s="14">
        <v>0</v>
      </c>
      <c r="J47" s="14">
        <f>SUM(H47:I47)</f>
        <v>8</v>
      </c>
      <c r="K47" s="14">
        <f>SUM(H47,E47,B47)</f>
        <v>167</v>
      </c>
      <c r="L47" s="14">
        <f t="shared" ref="L47:M47" si="29">SUM(I47,F47,C47)</f>
        <v>8</v>
      </c>
      <c r="M47" s="14">
        <f t="shared" si="29"/>
        <v>175</v>
      </c>
      <c r="N47" s="15" t="s">
        <v>23</v>
      </c>
      <c r="AG47">
        <f>SUM(U47,K47)</f>
        <v>167</v>
      </c>
      <c r="AH47">
        <f>SUM(V47,L47)</f>
        <v>8</v>
      </c>
      <c r="AI47">
        <f>SUM(W47,M47)</f>
        <v>175</v>
      </c>
    </row>
    <row r="48" spans="1:35" ht="20.25" customHeight="1" x14ac:dyDescent="0.2">
      <c r="A48" s="13" t="s">
        <v>26</v>
      </c>
      <c r="B48" s="14">
        <v>54</v>
      </c>
      <c r="C48" s="14">
        <v>43</v>
      </c>
      <c r="D48" s="14">
        <f t="shared" ref="D48:D59" si="30">SUM(B48:C48)</f>
        <v>97</v>
      </c>
      <c r="E48" s="14">
        <v>6</v>
      </c>
      <c r="F48" s="14">
        <v>0</v>
      </c>
      <c r="G48" s="14">
        <f t="shared" ref="G48:G59" si="31">SUM(E48:F48)</f>
        <v>6</v>
      </c>
      <c r="H48" s="14">
        <v>0</v>
      </c>
      <c r="I48" s="14">
        <v>0</v>
      </c>
      <c r="J48" s="14">
        <f t="shared" ref="J48:J59" si="32">SUM(H48:I48)</f>
        <v>0</v>
      </c>
      <c r="K48" s="14">
        <f t="shared" ref="K48:K59" si="33">SUM(H48,E48,B48)</f>
        <v>60</v>
      </c>
      <c r="L48" s="14">
        <f t="shared" ref="L48:L59" si="34">SUM(I48,F48,C48)</f>
        <v>43</v>
      </c>
      <c r="M48" s="14">
        <f t="shared" ref="M48:M59" si="35">SUM(J48,G48,D48)</f>
        <v>103</v>
      </c>
      <c r="N48" s="15" t="s">
        <v>275</v>
      </c>
    </row>
    <row r="49" spans="1:35" ht="20.25" customHeight="1" x14ac:dyDescent="0.2">
      <c r="A49" s="13" t="s">
        <v>32</v>
      </c>
      <c r="B49" s="14">
        <v>463</v>
      </c>
      <c r="C49" s="14">
        <v>441</v>
      </c>
      <c r="D49" s="14">
        <f t="shared" si="30"/>
        <v>904</v>
      </c>
      <c r="E49" s="14">
        <v>7</v>
      </c>
      <c r="F49" s="14">
        <v>5</v>
      </c>
      <c r="G49" s="14">
        <f t="shared" si="31"/>
        <v>12</v>
      </c>
      <c r="H49" s="14">
        <v>8</v>
      </c>
      <c r="I49" s="14">
        <v>7</v>
      </c>
      <c r="J49" s="14">
        <f t="shared" si="32"/>
        <v>15</v>
      </c>
      <c r="K49" s="14">
        <f t="shared" si="33"/>
        <v>478</v>
      </c>
      <c r="L49" s="14">
        <f t="shared" si="34"/>
        <v>453</v>
      </c>
      <c r="M49" s="14">
        <f t="shared" si="35"/>
        <v>931</v>
      </c>
      <c r="N49" s="15" t="s">
        <v>60</v>
      </c>
      <c r="AG49">
        <f t="shared" ref="AG49:AI53" si="36">SUM(U49,K50)</f>
        <v>0</v>
      </c>
      <c r="AH49">
        <f t="shared" si="36"/>
        <v>2</v>
      </c>
      <c r="AI49">
        <f t="shared" si="36"/>
        <v>2</v>
      </c>
    </row>
    <row r="50" spans="1:35" ht="20.25" customHeight="1" x14ac:dyDescent="0.2">
      <c r="A50" s="13" t="s">
        <v>34</v>
      </c>
      <c r="B50" s="67">
        <v>0</v>
      </c>
      <c r="C50" s="67">
        <v>2</v>
      </c>
      <c r="D50" s="67">
        <f t="shared" si="30"/>
        <v>2</v>
      </c>
      <c r="E50" s="67">
        <v>0</v>
      </c>
      <c r="F50" s="67">
        <v>0</v>
      </c>
      <c r="G50" s="67">
        <f t="shared" si="31"/>
        <v>0</v>
      </c>
      <c r="H50" s="67">
        <v>0</v>
      </c>
      <c r="I50" s="67">
        <v>0</v>
      </c>
      <c r="J50" s="67">
        <f t="shared" si="32"/>
        <v>0</v>
      </c>
      <c r="K50" s="67">
        <f t="shared" si="33"/>
        <v>0</v>
      </c>
      <c r="L50" s="67">
        <f t="shared" si="34"/>
        <v>2</v>
      </c>
      <c r="M50" s="67">
        <f t="shared" si="35"/>
        <v>2</v>
      </c>
      <c r="N50" s="15" t="s">
        <v>65</v>
      </c>
      <c r="AG50">
        <f>SUM(U50,K51)</f>
        <v>812</v>
      </c>
      <c r="AH50">
        <f>SUM(V50,L51)</f>
        <v>249</v>
      </c>
      <c r="AI50">
        <f>SUM(W50,M51)</f>
        <v>1061</v>
      </c>
    </row>
    <row r="51" spans="1:35" ht="20.25" customHeight="1" x14ac:dyDescent="0.2">
      <c r="A51" s="13" t="s">
        <v>36</v>
      </c>
      <c r="B51" s="67">
        <v>532</v>
      </c>
      <c r="C51" s="67">
        <v>155</v>
      </c>
      <c r="D51" s="67">
        <f t="shared" si="30"/>
        <v>687</v>
      </c>
      <c r="E51" s="67">
        <v>14</v>
      </c>
      <c r="F51" s="67">
        <v>5</v>
      </c>
      <c r="G51" s="67">
        <f t="shared" si="31"/>
        <v>19</v>
      </c>
      <c r="H51" s="67">
        <v>266</v>
      </c>
      <c r="I51" s="67">
        <v>89</v>
      </c>
      <c r="J51" s="67">
        <f t="shared" si="32"/>
        <v>355</v>
      </c>
      <c r="K51" s="67">
        <f t="shared" si="33"/>
        <v>812</v>
      </c>
      <c r="L51" s="67">
        <f t="shared" si="34"/>
        <v>249</v>
      </c>
      <c r="M51" s="67">
        <f t="shared" si="35"/>
        <v>1061</v>
      </c>
      <c r="N51" s="15" t="s">
        <v>37</v>
      </c>
      <c r="AG51">
        <f t="shared" si="36"/>
        <v>480</v>
      </c>
      <c r="AH51">
        <f t="shared" si="36"/>
        <v>215</v>
      </c>
      <c r="AI51">
        <f t="shared" si="36"/>
        <v>695</v>
      </c>
    </row>
    <row r="52" spans="1:35" ht="37.5" customHeight="1" x14ac:dyDescent="0.2">
      <c r="A52" s="13" t="s">
        <v>38</v>
      </c>
      <c r="B52" s="67">
        <v>442</v>
      </c>
      <c r="C52" s="67">
        <v>200</v>
      </c>
      <c r="D52" s="67">
        <f t="shared" si="30"/>
        <v>642</v>
      </c>
      <c r="E52" s="67">
        <v>7</v>
      </c>
      <c r="F52" s="67">
        <v>4</v>
      </c>
      <c r="G52" s="67">
        <f t="shared" si="31"/>
        <v>11</v>
      </c>
      <c r="H52" s="67">
        <v>31</v>
      </c>
      <c r="I52" s="67">
        <v>11</v>
      </c>
      <c r="J52" s="67">
        <f t="shared" si="32"/>
        <v>42</v>
      </c>
      <c r="K52" s="67">
        <f t="shared" si="33"/>
        <v>480</v>
      </c>
      <c r="L52" s="67">
        <f t="shared" si="34"/>
        <v>215</v>
      </c>
      <c r="M52" s="67">
        <f t="shared" si="35"/>
        <v>695</v>
      </c>
      <c r="N52" s="26" t="s">
        <v>366</v>
      </c>
      <c r="AG52">
        <f t="shared" si="36"/>
        <v>382</v>
      </c>
      <c r="AH52">
        <f t="shared" si="36"/>
        <v>308</v>
      </c>
      <c r="AI52">
        <f t="shared" si="36"/>
        <v>690</v>
      </c>
    </row>
    <row r="53" spans="1:35" ht="21" customHeight="1" x14ac:dyDescent="0.2">
      <c r="A53" s="13" t="s">
        <v>39</v>
      </c>
      <c r="B53" s="67">
        <v>381</v>
      </c>
      <c r="C53" s="67">
        <v>302</v>
      </c>
      <c r="D53" s="67">
        <f t="shared" si="30"/>
        <v>683</v>
      </c>
      <c r="E53" s="67">
        <v>0</v>
      </c>
      <c r="F53" s="67">
        <v>2</v>
      </c>
      <c r="G53" s="67">
        <f t="shared" si="31"/>
        <v>2</v>
      </c>
      <c r="H53" s="67">
        <v>1</v>
      </c>
      <c r="I53" s="67">
        <v>4</v>
      </c>
      <c r="J53" s="67">
        <f t="shared" si="32"/>
        <v>5</v>
      </c>
      <c r="K53" s="67">
        <f t="shared" si="33"/>
        <v>382</v>
      </c>
      <c r="L53" s="67">
        <f t="shared" si="34"/>
        <v>308</v>
      </c>
      <c r="M53" s="67">
        <f t="shared" si="35"/>
        <v>690</v>
      </c>
      <c r="N53" s="15" t="s">
        <v>40</v>
      </c>
      <c r="AG53">
        <f t="shared" si="36"/>
        <v>0</v>
      </c>
      <c r="AH53">
        <f t="shared" si="36"/>
        <v>58</v>
      </c>
      <c r="AI53">
        <f t="shared" si="36"/>
        <v>58</v>
      </c>
    </row>
    <row r="54" spans="1:35" ht="21" customHeight="1" x14ac:dyDescent="0.2">
      <c r="A54" s="13" t="s">
        <v>41</v>
      </c>
      <c r="B54" s="14">
        <v>0</v>
      </c>
      <c r="C54" s="14">
        <v>58</v>
      </c>
      <c r="D54" s="14">
        <f t="shared" si="30"/>
        <v>58</v>
      </c>
      <c r="E54" s="14">
        <v>0</v>
      </c>
      <c r="F54" s="14">
        <v>0</v>
      </c>
      <c r="G54" s="14">
        <f t="shared" si="31"/>
        <v>0</v>
      </c>
      <c r="H54" s="14">
        <v>0</v>
      </c>
      <c r="I54" s="14">
        <v>0</v>
      </c>
      <c r="J54" s="14">
        <f t="shared" si="32"/>
        <v>0</v>
      </c>
      <c r="K54" s="14">
        <f t="shared" si="33"/>
        <v>0</v>
      </c>
      <c r="L54" s="14">
        <f t="shared" si="34"/>
        <v>58</v>
      </c>
      <c r="M54" s="14">
        <f t="shared" si="35"/>
        <v>58</v>
      </c>
      <c r="N54" s="15" t="s">
        <v>66</v>
      </c>
      <c r="AG54">
        <f>SUM(U54,K56)</f>
        <v>285</v>
      </c>
      <c r="AH54">
        <f>SUM(V54,L56)</f>
        <v>180</v>
      </c>
      <c r="AI54">
        <f>SUM(W54,M56)</f>
        <v>465</v>
      </c>
    </row>
    <row r="55" spans="1:35" ht="21" customHeight="1" x14ac:dyDescent="0.2">
      <c r="A55" s="13" t="s">
        <v>43</v>
      </c>
      <c r="B55" s="14">
        <v>76</v>
      </c>
      <c r="C55" s="14">
        <v>48</v>
      </c>
      <c r="D55" s="14">
        <f t="shared" si="30"/>
        <v>124</v>
      </c>
      <c r="E55" s="14">
        <v>5</v>
      </c>
      <c r="F55" s="14">
        <v>2</v>
      </c>
      <c r="G55" s="14">
        <f t="shared" si="31"/>
        <v>7</v>
      </c>
      <c r="H55" s="14">
        <v>0</v>
      </c>
      <c r="I55" s="14">
        <v>0</v>
      </c>
      <c r="J55" s="14">
        <f t="shared" si="32"/>
        <v>0</v>
      </c>
      <c r="K55" s="14">
        <f t="shared" si="33"/>
        <v>81</v>
      </c>
      <c r="L55" s="14">
        <f t="shared" si="34"/>
        <v>50</v>
      </c>
      <c r="M55" s="14">
        <f t="shared" si="35"/>
        <v>131</v>
      </c>
      <c r="N55" s="15" t="s">
        <v>152</v>
      </c>
    </row>
    <row r="56" spans="1:35" ht="21" customHeight="1" x14ac:dyDescent="0.2">
      <c r="A56" s="13" t="s">
        <v>44</v>
      </c>
      <c r="B56" s="14">
        <v>268</v>
      </c>
      <c r="C56" s="14">
        <v>173</v>
      </c>
      <c r="D56" s="14">
        <f t="shared" si="30"/>
        <v>441</v>
      </c>
      <c r="E56" s="14">
        <v>6</v>
      </c>
      <c r="F56" s="14">
        <v>3</v>
      </c>
      <c r="G56" s="14">
        <f t="shared" si="31"/>
        <v>9</v>
      </c>
      <c r="H56" s="14">
        <v>11</v>
      </c>
      <c r="I56" s="14">
        <v>4</v>
      </c>
      <c r="J56" s="14">
        <f t="shared" si="32"/>
        <v>15</v>
      </c>
      <c r="K56" s="14">
        <f t="shared" si="33"/>
        <v>285</v>
      </c>
      <c r="L56" s="14">
        <f t="shared" si="34"/>
        <v>180</v>
      </c>
      <c r="M56" s="14">
        <f t="shared" si="35"/>
        <v>465</v>
      </c>
      <c r="N56" s="15" t="s">
        <v>45</v>
      </c>
      <c r="AG56" t="e">
        <f>SUM(U56,#REF!)</f>
        <v>#REF!</v>
      </c>
      <c r="AH56" t="e">
        <f>SUM(V56,#REF!)</f>
        <v>#REF!</v>
      </c>
      <c r="AI56" t="e">
        <f>SUM(W56,#REF!)</f>
        <v>#REF!</v>
      </c>
    </row>
    <row r="57" spans="1:35" ht="21" customHeight="1" x14ac:dyDescent="0.2">
      <c r="A57" s="13" t="s">
        <v>50</v>
      </c>
      <c r="B57" s="14">
        <v>250</v>
      </c>
      <c r="C57" s="14">
        <v>35</v>
      </c>
      <c r="D57" s="14">
        <f t="shared" si="30"/>
        <v>285</v>
      </c>
      <c r="E57" s="14">
        <v>7</v>
      </c>
      <c r="F57" s="14">
        <v>1</v>
      </c>
      <c r="G57" s="14">
        <f t="shared" si="31"/>
        <v>8</v>
      </c>
      <c r="H57" s="14">
        <v>108</v>
      </c>
      <c r="I57" s="14">
        <v>11</v>
      </c>
      <c r="J57" s="14">
        <f t="shared" si="32"/>
        <v>119</v>
      </c>
      <c r="K57" s="14">
        <f t="shared" si="33"/>
        <v>365</v>
      </c>
      <c r="L57" s="14">
        <f t="shared" si="34"/>
        <v>47</v>
      </c>
      <c r="M57" s="14">
        <f t="shared" si="35"/>
        <v>412</v>
      </c>
      <c r="N57" s="15" t="s">
        <v>51</v>
      </c>
      <c r="AG57">
        <f t="shared" ref="AG57:AI58" si="37">SUM(U57,K58)</f>
        <v>91</v>
      </c>
      <c r="AH57">
        <f t="shared" si="37"/>
        <v>47</v>
      </c>
      <c r="AI57">
        <f t="shared" si="37"/>
        <v>138</v>
      </c>
    </row>
    <row r="58" spans="1:35" ht="21" customHeight="1" x14ac:dyDescent="0.2">
      <c r="A58" s="8" t="s">
        <v>52</v>
      </c>
      <c r="B58" s="7">
        <v>90</v>
      </c>
      <c r="C58" s="7">
        <v>47</v>
      </c>
      <c r="D58" s="7">
        <f t="shared" si="30"/>
        <v>137</v>
      </c>
      <c r="E58" s="7">
        <v>1</v>
      </c>
      <c r="F58" s="7">
        <v>0</v>
      </c>
      <c r="G58" s="7">
        <f t="shared" si="31"/>
        <v>1</v>
      </c>
      <c r="H58" s="7">
        <v>0</v>
      </c>
      <c r="I58" s="7">
        <v>0</v>
      </c>
      <c r="J58" s="7">
        <f t="shared" si="32"/>
        <v>0</v>
      </c>
      <c r="K58" s="7">
        <f t="shared" si="33"/>
        <v>91</v>
      </c>
      <c r="L58" s="7">
        <f t="shared" si="34"/>
        <v>47</v>
      </c>
      <c r="M58" s="7">
        <f t="shared" si="35"/>
        <v>138</v>
      </c>
      <c r="N58" s="9" t="s">
        <v>53</v>
      </c>
      <c r="AG58">
        <f t="shared" si="37"/>
        <v>254</v>
      </c>
      <c r="AH58">
        <f t="shared" si="37"/>
        <v>67</v>
      </c>
      <c r="AI58">
        <f t="shared" si="37"/>
        <v>321</v>
      </c>
    </row>
    <row r="59" spans="1:35" ht="21" customHeight="1" x14ac:dyDescent="0.2">
      <c r="A59" s="13" t="s">
        <v>54</v>
      </c>
      <c r="B59" s="14">
        <v>253</v>
      </c>
      <c r="C59" s="14">
        <v>66</v>
      </c>
      <c r="D59" s="14">
        <f t="shared" si="30"/>
        <v>319</v>
      </c>
      <c r="E59" s="14">
        <v>1</v>
      </c>
      <c r="F59" s="14">
        <v>1</v>
      </c>
      <c r="G59" s="14">
        <f t="shared" si="31"/>
        <v>2</v>
      </c>
      <c r="H59" s="14">
        <v>0</v>
      </c>
      <c r="I59" s="14">
        <v>0</v>
      </c>
      <c r="J59" s="14">
        <f t="shared" si="32"/>
        <v>0</v>
      </c>
      <c r="K59" s="14">
        <f t="shared" si="33"/>
        <v>254</v>
      </c>
      <c r="L59" s="14">
        <f t="shared" si="34"/>
        <v>67</v>
      </c>
      <c r="M59" s="14">
        <f t="shared" si="35"/>
        <v>321</v>
      </c>
      <c r="N59" s="15" t="s">
        <v>55</v>
      </c>
    </row>
    <row r="60" spans="1:35" ht="21" customHeight="1" thickBot="1" x14ac:dyDescent="0.25">
      <c r="A60" s="13" t="s">
        <v>61</v>
      </c>
      <c r="B60" s="14">
        <f t="shared" ref="B60:M60" si="38">SUM(B47:B50,B51:B59)</f>
        <v>2965</v>
      </c>
      <c r="C60" s="14">
        <f t="shared" si="38"/>
        <v>1577</v>
      </c>
      <c r="D60" s="14">
        <f t="shared" si="38"/>
        <v>4542</v>
      </c>
      <c r="E60" s="14">
        <f t="shared" si="38"/>
        <v>57</v>
      </c>
      <c r="F60" s="14">
        <f t="shared" si="38"/>
        <v>24</v>
      </c>
      <c r="G60" s="14">
        <f t="shared" si="38"/>
        <v>81</v>
      </c>
      <c r="H60" s="14">
        <f t="shared" si="38"/>
        <v>433</v>
      </c>
      <c r="I60" s="14">
        <f t="shared" si="38"/>
        <v>126</v>
      </c>
      <c r="J60" s="14">
        <f t="shared" si="38"/>
        <v>559</v>
      </c>
      <c r="K60" s="14">
        <f t="shared" si="38"/>
        <v>3455</v>
      </c>
      <c r="L60" s="14">
        <f t="shared" si="38"/>
        <v>1727</v>
      </c>
      <c r="M60" s="14">
        <f t="shared" si="38"/>
        <v>5182</v>
      </c>
      <c r="N60" s="15" t="s">
        <v>62</v>
      </c>
    </row>
    <row r="61" spans="1:35" ht="21" customHeight="1" thickBot="1" x14ac:dyDescent="0.25">
      <c r="A61" s="19" t="s">
        <v>261</v>
      </c>
      <c r="B61" s="20">
        <f t="shared" ref="B61:M61" si="39">SUM(B60,B33)</f>
        <v>7291</v>
      </c>
      <c r="C61" s="20">
        <f t="shared" si="39"/>
        <v>5743</v>
      </c>
      <c r="D61" s="20">
        <f t="shared" si="39"/>
        <v>13034</v>
      </c>
      <c r="E61" s="20">
        <f t="shared" si="39"/>
        <v>630</v>
      </c>
      <c r="F61" s="20">
        <f t="shared" si="39"/>
        <v>659</v>
      </c>
      <c r="G61" s="20">
        <f t="shared" si="39"/>
        <v>1289</v>
      </c>
      <c r="H61" s="20">
        <f t="shared" si="39"/>
        <v>663</v>
      </c>
      <c r="I61" s="20">
        <f t="shared" si="39"/>
        <v>310</v>
      </c>
      <c r="J61" s="20">
        <f t="shared" si="39"/>
        <v>973</v>
      </c>
      <c r="K61" s="20">
        <f t="shared" si="39"/>
        <v>8584</v>
      </c>
      <c r="L61" s="20">
        <f t="shared" si="39"/>
        <v>6712</v>
      </c>
      <c r="M61" s="20">
        <f t="shared" si="39"/>
        <v>15296</v>
      </c>
      <c r="N61" s="21" t="s">
        <v>63</v>
      </c>
    </row>
    <row r="62" spans="1:35" ht="19.5" customHeight="1" thickTop="1" x14ac:dyDescent="0.2"/>
    <row r="63" spans="1:35" ht="19.5" customHeight="1" x14ac:dyDescent="0.2"/>
    <row r="64" spans="1:35" s="76" customFormat="1" ht="19.5" customHeight="1" x14ac:dyDescent="0.2"/>
    <row r="65" spans="1:14" s="76" customFormat="1" ht="19.5" customHeight="1" x14ac:dyDescent="0.2"/>
    <row r="66" spans="1:14" s="76" customFormat="1" ht="19.5" customHeight="1" x14ac:dyDescent="0.2"/>
    <row r="67" spans="1:14" s="76" customFormat="1" ht="19.5" customHeight="1" x14ac:dyDescent="0.2"/>
    <row r="68" spans="1:14" s="92" customFormat="1" ht="19.5" customHeight="1" x14ac:dyDescent="0.2"/>
    <row r="69" spans="1:14" s="92" customFormat="1" ht="19.5" customHeight="1" x14ac:dyDescent="0.2"/>
    <row r="70" spans="1:14" s="92" customFormat="1" ht="19.5" customHeight="1" x14ac:dyDescent="0.2"/>
    <row r="71" spans="1:14" s="92" customFormat="1" ht="19.5" customHeight="1" x14ac:dyDescent="0.2"/>
    <row r="72" spans="1:14" s="92" customFormat="1" ht="19.5" customHeight="1" x14ac:dyDescent="0.2"/>
    <row r="73" spans="1:14" s="92" customFormat="1" ht="19.5" customHeight="1" x14ac:dyDescent="0.2"/>
    <row r="74" spans="1:14" s="92" customFormat="1" ht="19.5" customHeight="1" x14ac:dyDescent="0.2"/>
    <row r="75" spans="1:14" s="92" customFormat="1" ht="19.5" customHeight="1" x14ac:dyDescent="0.2"/>
    <row r="76" spans="1:14" ht="25.5" customHeight="1" x14ac:dyDescent="0.25">
      <c r="A76" s="117" t="s">
        <v>331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</row>
    <row r="77" spans="1:14" ht="37.5" customHeight="1" x14ac:dyDescent="0.25">
      <c r="A77" s="114" t="s">
        <v>360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</row>
    <row r="78" spans="1:14" ht="22.5" customHeight="1" thickBot="1" x14ac:dyDescent="0.3">
      <c r="A78" s="4" t="s">
        <v>120</v>
      </c>
      <c r="N78" s="25" t="s">
        <v>1717</v>
      </c>
    </row>
    <row r="79" spans="1:14" ht="21" customHeight="1" thickTop="1" x14ac:dyDescent="0.25">
      <c r="A79" s="111" t="s">
        <v>0</v>
      </c>
      <c r="B79" s="110" t="s">
        <v>96</v>
      </c>
      <c r="C79" s="110"/>
      <c r="D79" s="110"/>
      <c r="E79" s="110" t="s">
        <v>97</v>
      </c>
      <c r="F79" s="110"/>
      <c r="G79" s="110"/>
      <c r="H79" s="110" t="s">
        <v>98</v>
      </c>
      <c r="I79" s="110"/>
      <c r="J79" s="110"/>
      <c r="K79" s="110" t="s">
        <v>3</v>
      </c>
      <c r="L79" s="110"/>
      <c r="M79" s="110"/>
      <c r="N79" s="111" t="s">
        <v>4</v>
      </c>
    </row>
    <row r="80" spans="1:14" ht="21" customHeight="1" x14ac:dyDescent="0.25">
      <c r="A80" s="112"/>
      <c r="B80" s="109" t="s">
        <v>99</v>
      </c>
      <c r="C80" s="109"/>
      <c r="D80" s="109"/>
      <c r="E80" s="109" t="s">
        <v>100</v>
      </c>
      <c r="F80" s="109"/>
      <c r="G80" s="109"/>
      <c r="H80" s="109" t="s">
        <v>101</v>
      </c>
      <c r="I80" s="109"/>
      <c r="J80" s="109"/>
      <c r="K80" s="109" t="s">
        <v>7</v>
      </c>
      <c r="L80" s="109"/>
      <c r="M80" s="109"/>
      <c r="N80" s="112"/>
    </row>
    <row r="81" spans="1:14" ht="21" customHeight="1" x14ac:dyDescent="0.25">
      <c r="A81" s="112"/>
      <c r="B81" s="5" t="s">
        <v>8</v>
      </c>
      <c r="C81" s="5" t="s">
        <v>67</v>
      </c>
      <c r="D81" s="5" t="s">
        <v>10</v>
      </c>
      <c r="E81" s="5" t="s">
        <v>8</v>
      </c>
      <c r="F81" s="5" t="s">
        <v>67</v>
      </c>
      <c r="G81" s="5" t="s">
        <v>10</v>
      </c>
      <c r="H81" s="5" t="s">
        <v>8</v>
      </c>
      <c r="I81" s="5" t="s">
        <v>67</v>
      </c>
      <c r="J81" s="5" t="s">
        <v>10</v>
      </c>
      <c r="K81" s="5" t="s">
        <v>8</v>
      </c>
      <c r="L81" s="5" t="s">
        <v>67</v>
      </c>
      <c r="M81" s="5" t="s">
        <v>10</v>
      </c>
      <c r="N81" s="112"/>
    </row>
    <row r="82" spans="1:14" ht="21" customHeight="1" thickBot="1" x14ac:dyDescent="0.3">
      <c r="A82" s="113"/>
      <c r="B82" s="6" t="s">
        <v>11</v>
      </c>
      <c r="C82" s="6" t="s">
        <v>12</v>
      </c>
      <c r="D82" s="6" t="s">
        <v>7</v>
      </c>
      <c r="E82" s="6" t="s">
        <v>11</v>
      </c>
      <c r="F82" s="6" t="s">
        <v>12</v>
      </c>
      <c r="G82" s="6" t="s">
        <v>7</v>
      </c>
      <c r="H82" s="6" t="s">
        <v>11</v>
      </c>
      <c r="I82" s="6" t="s">
        <v>12</v>
      </c>
      <c r="J82" s="6" t="s">
        <v>7</v>
      </c>
      <c r="K82" s="6" t="s">
        <v>11</v>
      </c>
      <c r="L82" s="6" t="s">
        <v>12</v>
      </c>
      <c r="M82" s="6" t="s">
        <v>7</v>
      </c>
      <c r="N82" s="113"/>
    </row>
    <row r="83" spans="1:14" ht="21" customHeight="1" x14ac:dyDescent="0.2">
      <c r="A83" s="8" t="s">
        <v>13</v>
      </c>
      <c r="B83" s="7"/>
      <c r="C83" s="7"/>
      <c r="D83" s="7"/>
      <c r="E83" s="7"/>
      <c r="F83" s="7"/>
      <c r="G83" s="7"/>
      <c r="H83" s="7"/>
      <c r="I83" s="7"/>
      <c r="J83" s="7"/>
      <c r="K83" s="9"/>
      <c r="L83" s="8"/>
      <c r="M83" s="7"/>
      <c r="N83" s="9" t="s">
        <v>103</v>
      </c>
    </row>
    <row r="84" spans="1:14" ht="21" customHeight="1" x14ac:dyDescent="0.2">
      <c r="A84" s="13" t="s">
        <v>26</v>
      </c>
      <c r="B84" s="67">
        <v>0</v>
      </c>
      <c r="C84" s="67">
        <v>1</v>
      </c>
      <c r="D84" s="67">
        <f t="shared" ref="D84:D88" si="40">SUM(B84:C84)</f>
        <v>1</v>
      </c>
      <c r="E84" s="67">
        <v>0</v>
      </c>
      <c r="F84" s="67">
        <v>0</v>
      </c>
      <c r="G84" s="67">
        <f t="shared" ref="G84:G88" si="41">SUM(E84:F84)</f>
        <v>0</v>
      </c>
      <c r="H84" s="67">
        <f t="shared" ref="H84" si="42">SUM(F84:G84)</f>
        <v>0</v>
      </c>
      <c r="I84" s="67">
        <f t="shared" ref="I84" si="43">SUM(G84:H84)</f>
        <v>0</v>
      </c>
      <c r="J84" s="67">
        <f>SUM(H84:I84)</f>
        <v>0</v>
      </c>
      <c r="K84" s="67">
        <f t="shared" ref="K84:K87" si="44">SUM(H84,E84,B84)</f>
        <v>0</v>
      </c>
      <c r="L84" s="67">
        <f t="shared" ref="L84:L87" si="45">SUM(I84,F84,C84)</f>
        <v>1</v>
      </c>
      <c r="M84" s="67">
        <f t="shared" ref="M84:M87" si="46">SUM(J84,G84,D84)</f>
        <v>1</v>
      </c>
      <c r="N84" s="15" t="s">
        <v>275</v>
      </c>
    </row>
    <row r="85" spans="1:14" ht="21" customHeight="1" x14ac:dyDescent="0.2">
      <c r="A85" s="13" t="s">
        <v>104</v>
      </c>
      <c r="B85" s="67">
        <v>0</v>
      </c>
      <c r="C85" s="67">
        <v>0</v>
      </c>
      <c r="D85" s="67">
        <f t="shared" si="40"/>
        <v>0</v>
      </c>
      <c r="E85" s="67">
        <f t="shared" ref="E85" si="47">SUM(C85:D85)</f>
        <v>0</v>
      </c>
      <c r="F85" s="67">
        <v>0</v>
      </c>
      <c r="G85" s="67">
        <f t="shared" si="41"/>
        <v>0</v>
      </c>
      <c r="H85" s="67">
        <v>1</v>
      </c>
      <c r="I85" s="67">
        <v>0</v>
      </c>
      <c r="J85" s="67">
        <f t="shared" ref="J85:J88" si="48">SUM(H85:I85)</f>
        <v>1</v>
      </c>
      <c r="K85" s="67">
        <f t="shared" si="44"/>
        <v>1</v>
      </c>
      <c r="L85" s="67">
        <f t="shared" si="45"/>
        <v>0</v>
      </c>
      <c r="M85" s="67">
        <f t="shared" si="46"/>
        <v>1</v>
      </c>
      <c r="N85" s="15" t="s">
        <v>31</v>
      </c>
    </row>
    <row r="86" spans="1:14" ht="21" customHeight="1" x14ac:dyDescent="0.2">
      <c r="A86" s="13" t="s">
        <v>34</v>
      </c>
      <c r="B86" s="67">
        <v>0</v>
      </c>
      <c r="C86" s="67">
        <v>2</v>
      </c>
      <c r="D86" s="67">
        <f t="shared" si="40"/>
        <v>2</v>
      </c>
      <c r="E86" s="67">
        <v>0</v>
      </c>
      <c r="F86" s="67">
        <v>0</v>
      </c>
      <c r="G86" s="67">
        <f t="shared" si="41"/>
        <v>0</v>
      </c>
      <c r="H86" s="67">
        <v>0</v>
      </c>
      <c r="I86" s="67">
        <v>0</v>
      </c>
      <c r="J86" s="67">
        <f t="shared" si="48"/>
        <v>0</v>
      </c>
      <c r="K86" s="67">
        <f t="shared" si="44"/>
        <v>0</v>
      </c>
      <c r="L86" s="67">
        <f t="shared" si="45"/>
        <v>2</v>
      </c>
      <c r="M86" s="67">
        <f t="shared" si="46"/>
        <v>2</v>
      </c>
      <c r="N86" s="15" t="s">
        <v>65</v>
      </c>
    </row>
    <row r="87" spans="1:14" ht="21" customHeight="1" x14ac:dyDescent="0.2">
      <c r="A87" s="13" t="s">
        <v>107</v>
      </c>
      <c r="B87" s="67">
        <v>0</v>
      </c>
      <c r="C87" s="67">
        <v>1</v>
      </c>
      <c r="D87" s="67">
        <f t="shared" si="40"/>
        <v>1</v>
      </c>
      <c r="E87" s="67">
        <v>0</v>
      </c>
      <c r="F87" s="67">
        <v>0</v>
      </c>
      <c r="G87" s="67">
        <f t="shared" si="41"/>
        <v>0</v>
      </c>
      <c r="H87" s="67">
        <v>0</v>
      </c>
      <c r="I87" s="67">
        <v>1</v>
      </c>
      <c r="J87" s="67">
        <f t="shared" si="48"/>
        <v>1</v>
      </c>
      <c r="K87" s="67">
        <f t="shared" si="44"/>
        <v>0</v>
      </c>
      <c r="L87" s="67">
        <f t="shared" si="45"/>
        <v>2</v>
      </c>
      <c r="M87" s="67">
        <f t="shared" si="46"/>
        <v>2</v>
      </c>
      <c r="N87" s="15" t="s">
        <v>40</v>
      </c>
    </row>
    <row r="88" spans="1:14" ht="21" customHeight="1" x14ac:dyDescent="0.2">
      <c r="A88" s="13" t="s">
        <v>44</v>
      </c>
      <c r="B88" s="67">
        <v>0</v>
      </c>
      <c r="C88" s="67">
        <v>1</v>
      </c>
      <c r="D88" s="67">
        <f t="shared" si="40"/>
        <v>1</v>
      </c>
      <c r="E88" s="67">
        <v>0</v>
      </c>
      <c r="F88" s="67">
        <v>0</v>
      </c>
      <c r="G88" s="67">
        <f t="shared" si="41"/>
        <v>0</v>
      </c>
      <c r="H88" s="67">
        <v>0</v>
      </c>
      <c r="I88" s="67">
        <v>0</v>
      </c>
      <c r="J88" s="67">
        <f t="shared" si="48"/>
        <v>0</v>
      </c>
      <c r="K88" s="67">
        <f t="shared" ref="K88" si="49">SUM(H88,E88,B88)</f>
        <v>0</v>
      </c>
      <c r="L88" s="67">
        <f t="shared" ref="L88" si="50">SUM(I88,F88,C88)</f>
        <v>1</v>
      </c>
      <c r="M88" s="67">
        <f t="shared" ref="M88" si="51">SUM(J88,G88,D88)</f>
        <v>1</v>
      </c>
      <c r="N88" s="15" t="s">
        <v>45</v>
      </c>
    </row>
    <row r="89" spans="1:14" ht="21" customHeight="1" x14ac:dyDescent="0.2">
      <c r="A89" s="13" t="s">
        <v>56</v>
      </c>
      <c r="B89" s="67">
        <f t="shared" ref="B89:M89" si="52">SUM(B84:B88)</f>
        <v>0</v>
      </c>
      <c r="C89" s="67">
        <f t="shared" si="52"/>
        <v>5</v>
      </c>
      <c r="D89" s="67">
        <f t="shared" si="52"/>
        <v>5</v>
      </c>
      <c r="E89" s="67">
        <f t="shared" si="52"/>
        <v>0</v>
      </c>
      <c r="F89" s="67">
        <f t="shared" si="52"/>
        <v>0</v>
      </c>
      <c r="G89" s="67">
        <f t="shared" si="52"/>
        <v>0</v>
      </c>
      <c r="H89" s="67">
        <f t="shared" si="52"/>
        <v>1</v>
      </c>
      <c r="I89" s="67">
        <f t="shared" si="52"/>
        <v>1</v>
      </c>
      <c r="J89" s="67">
        <f t="shared" si="52"/>
        <v>2</v>
      </c>
      <c r="K89" s="67">
        <f t="shared" si="52"/>
        <v>1</v>
      </c>
      <c r="L89" s="67">
        <f t="shared" si="52"/>
        <v>6</v>
      </c>
      <c r="M89" s="67">
        <f t="shared" si="52"/>
        <v>7</v>
      </c>
      <c r="N89" s="15" t="s">
        <v>57</v>
      </c>
    </row>
    <row r="90" spans="1:14" ht="19.5" customHeight="1" x14ac:dyDescent="0.25">
      <c r="A90" s="13" t="s">
        <v>58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5" t="s">
        <v>59</v>
      </c>
    </row>
    <row r="91" spans="1:14" ht="25.5" customHeight="1" x14ac:dyDescent="0.2">
      <c r="A91" s="13" t="s">
        <v>107</v>
      </c>
      <c r="B91" s="67">
        <v>2</v>
      </c>
      <c r="C91" s="67">
        <v>1</v>
      </c>
      <c r="D91" s="67">
        <f t="shared" ref="D91" si="53">SUM(B91:C91)</f>
        <v>3</v>
      </c>
      <c r="E91" s="67">
        <v>0</v>
      </c>
      <c r="F91" s="67">
        <v>0</v>
      </c>
      <c r="G91" s="67">
        <f t="shared" ref="G91" si="54">SUM(E91:F91)</f>
        <v>0</v>
      </c>
      <c r="H91" s="67">
        <v>0</v>
      </c>
      <c r="I91" s="67">
        <v>0</v>
      </c>
      <c r="J91" s="67">
        <f t="shared" ref="J91" si="55">SUM(H91:I91)</f>
        <v>0</v>
      </c>
      <c r="K91" s="67">
        <f t="shared" ref="K91" si="56">SUM(H91,E91,B91)</f>
        <v>2</v>
      </c>
      <c r="L91" s="67">
        <f t="shared" ref="L91" si="57">SUM(I91,F91,C91)</f>
        <v>1</v>
      </c>
      <c r="M91" s="67">
        <f t="shared" ref="M91" si="58">SUM(J91,G91,D91)</f>
        <v>3</v>
      </c>
      <c r="N91" s="67" t="s">
        <v>40</v>
      </c>
    </row>
    <row r="92" spans="1:14" ht="25.5" customHeight="1" thickBot="1" x14ac:dyDescent="0.25">
      <c r="A92" s="33" t="s">
        <v>61</v>
      </c>
      <c r="B92" s="34">
        <f t="shared" ref="B92:M92" si="59">SUM(B91:B91)</f>
        <v>2</v>
      </c>
      <c r="C92" s="34">
        <f t="shared" si="59"/>
        <v>1</v>
      </c>
      <c r="D92" s="34">
        <f t="shared" si="59"/>
        <v>3</v>
      </c>
      <c r="E92" s="34">
        <f t="shared" si="59"/>
        <v>0</v>
      </c>
      <c r="F92" s="34">
        <f t="shared" si="59"/>
        <v>0</v>
      </c>
      <c r="G92" s="34">
        <f t="shared" si="59"/>
        <v>0</v>
      </c>
      <c r="H92" s="34">
        <f t="shared" si="59"/>
        <v>0</v>
      </c>
      <c r="I92" s="34">
        <f t="shared" si="59"/>
        <v>0</v>
      </c>
      <c r="J92" s="34">
        <f t="shared" si="59"/>
        <v>0</v>
      </c>
      <c r="K92" s="34">
        <f t="shared" si="59"/>
        <v>2</v>
      </c>
      <c r="L92" s="34">
        <f t="shared" si="59"/>
        <v>1</v>
      </c>
      <c r="M92" s="34">
        <f t="shared" si="59"/>
        <v>3</v>
      </c>
      <c r="N92" s="35" t="s">
        <v>105</v>
      </c>
    </row>
    <row r="93" spans="1:14" ht="25.5" customHeight="1" thickBot="1" x14ac:dyDescent="0.25">
      <c r="A93" s="19" t="s">
        <v>261</v>
      </c>
      <c r="B93" s="20">
        <f t="shared" ref="B93:M93" si="60">SUM(B89,B92)</f>
        <v>2</v>
      </c>
      <c r="C93" s="20">
        <f t="shared" si="60"/>
        <v>6</v>
      </c>
      <c r="D93" s="20">
        <f t="shared" si="60"/>
        <v>8</v>
      </c>
      <c r="E93" s="20">
        <f t="shared" si="60"/>
        <v>0</v>
      </c>
      <c r="F93" s="20">
        <f t="shared" si="60"/>
        <v>0</v>
      </c>
      <c r="G93" s="20">
        <f t="shared" si="60"/>
        <v>0</v>
      </c>
      <c r="H93" s="20">
        <f t="shared" si="60"/>
        <v>1</v>
      </c>
      <c r="I93" s="20">
        <f t="shared" si="60"/>
        <v>1</v>
      </c>
      <c r="J93" s="20">
        <f t="shared" si="60"/>
        <v>2</v>
      </c>
      <c r="K93" s="20">
        <f t="shared" si="60"/>
        <v>3</v>
      </c>
      <c r="L93" s="20">
        <f t="shared" si="60"/>
        <v>7</v>
      </c>
      <c r="M93" s="20">
        <f t="shared" si="60"/>
        <v>10</v>
      </c>
      <c r="N93" s="21" t="s">
        <v>63</v>
      </c>
    </row>
    <row r="94" spans="1:14" ht="15" thickTop="1" x14ac:dyDescent="0.2"/>
  </sheetData>
  <mergeCells count="38">
    <mergeCell ref="N42:N45"/>
    <mergeCell ref="B43:D43"/>
    <mergeCell ref="E43:G43"/>
    <mergeCell ref="H43:J43"/>
    <mergeCell ref="K43:M43"/>
    <mergeCell ref="A42:A45"/>
    <mergeCell ref="B42:D42"/>
    <mergeCell ref="E42:G42"/>
    <mergeCell ref="H42:J42"/>
    <mergeCell ref="K42:M42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B90:D90"/>
    <mergeCell ref="E90:G90"/>
    <mergeCell ref="H90:J90"/>
    <mergeCell ref="K90:M90"/>
    <mergeCell ref="A76:N76"/>
    <mergeCell ref="A77:N77"/>
    <mergeCell ref="A79:A82"/>
    <mergeCell ref="B79:D79"/>
    <mergeCell ref="E79:G79"/>
    <mergeCell ref="H79:J79"/>
    <mergeCell ref="K79:M79"/>
    <mergeCell ref="N79:N82"/>
    <mergeCell ref="B80:D80"/>
    <mergeCell ref="E80:G80"/>
    <mergeCell ref="H80:J80"/>
    <mergeCell ref="K80:M80"/>
  </mergeCells>
  <printOptions horizontalCentered="1"/>
  <pageMargins left="0.39370078740157483" right="0.98425196850393704" top="0.39370078740157483" bottom="0.39370078740157483" header="0.39370078740157483" footer="0.39370078740157483"/>
  <pageSetup paperSize="9" scale="75" firstPageNumber="3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35"/>
  <sheetViews>
    <sheetView rightToLeft="1" view="pageBreakPreview" zoomScale="90" zoomScaleSheetLayoutView="90" workbookViewId="0">
      <selection sqref="A1:N1"/>
    </sheetView>
  </sheetViews>
  <sheetFormatPr defaultRowHeight="14.25" x14ac:dyDescent="0.2"/>
  <cols>
    <col min="1" max="1" width="20.375" customWidth="1"/>
    <col min="2" max="13" width="7.625" customWidth="1"/>
    <col min="14" max="14" width="31.875" customWidth="1"/>
  </cols>
  <sheetData>
    <row r="1" spans="1:14" ht="22.5" customHeight="1" x14ac:dyDescent="0.2">
      <c r="A1" s="118" t="s">
        <v>817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5.25" customHeight="1" x14ac:dyDescent="0.25">
      <c r="A2" s="114" t="s">
        <v>818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6.5" thickBot="1" x14ac:dyDescent="0.3">
      <c r="A3" s="4" t="s">
        <v>1668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0" t="s">
        <v>846</v>
      </c>
    </row>
    <row r="4" spans="1:14" ht="16.5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5.75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31" t="s">
        <v>8</v>
      </c>
      <c r="L6" s="31" t="s">
        <v>67</v>
      </c>
      <c r="M6" s="31" t="s">
        <v>10</v>
      </c>
      <c r="N6" s="112"/>
    </row>
    <row r="7" spans="1:14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8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18" customHeight="1" x14ac:dyDescent="0.2">
      <c r="A9" s="13" t="s">
        <v>15</v>
      </c>
      <c r="B9" s="14">
        <v>3</v>
      </c>
      <c r="C9" s="14">
        <v>1</v>
      </c>
      <c r="D9" s="14">
        <f>SUM(B9:C9)</f>
        <v>4</v>
      </c>
      <c r="E9" s="14">
        <v>0</v>
      </c>
      <c r="F9" s="14">
        <v>0</v>
      </c>
      <c r="G9" s="14">
        <f>SUM(E9:F9)</f>
        <v>0</v>
      </c>
      <c r="H9" s="14">
        <v>0</v>
      </c>
      <c r="I9" s="14">
        <v>0</v>
      </c>
      <c r="J9" s="14">
        <f>SUM(H9:I9)</f>
        <v>0</v>
      </c>
      <c r="K9" s="14">
        <f>SUM(H9,E9,B9)</f>
        <v>3</v>
      </c>
      <c r="L9" s="14">
        <f t="shared" ref="L9:M9" si="0">SUM(I9,F9,C9)</f>
        <v>1</v>
      </c>
      <c r="M9" s="14">
        <f t="shared" si="0"/>
        <v>4</v>
      </c>
      <c r="N9" s="15" t="s">
        <v>16</v>
      </c>
    </row>
    <row r="10" spans="1:14" ht="18" customHeight="1" x14ac:dyDescent="0.2">
      <c r="A10" s="13" t="s">
        <v>24</v>
      </c>
      <c r="B10" s="14">
        <v>94</v>
      </c>
      <c r="C10" s="14">
        <v>63</v>
      </c>
      <c r="D10" s="14">
        <f t="shared" ref="D10:D22" si="1">SUM(B10:C10)</f>
        <v>157</v>
      </c>
      <c r="E10" s="14">
        <v>18</v>
      </c>
      <c r="F10" s="14">
        <v>13</v>
      </c>
      <c r="G10" s="14">
        <f t="shared" ref="G10:G22" si="2">SUM(E10:F10)</f>
        <v>31</v>
      </c>
      <c r="H10" s="14">
        <v>12</v>
      </c>
      <c r="I10" s="14">
        <v>11</v>
      </c>
      <c r="J10" s="14">
        <f t="shared" ref="J10:J22" si="3">SUM(H10:I10)</f>
        <v>23</v>
      </c>
      <c r="K10" s="14">
        <f t="shared" ref="K10:K22" si="4">SUM(H10,E10,B10)</f>
        <v>124</v>
      </c>
      <c r="L10" s="14">
        <f t="shared" ref="L10:L22" si="5">SUM(I10,F10,C10)</f>
        <v>87</v>
      </c>
      <c r="M10" s="14">
        <f t="shared" ref="M10:M22" si="6">SUM(J10,G10,D10)</f>
        <v>211</v>
      </c>
      <c r="N10" s="15" t="s">
        <v>25</v>
      </c>
    </row>
    <row r="11" spans="1:14" ht="18" customHeight="1" x14ac:dyDescent="0.2">
      <c r="A11" s="13" t="s">
        <v>28</v>
      </c>
      <c r="B11" s="14">
        <v>205</v>
      </c>
      <c r="C11" s="14">
        <v>112</v>
      </c>
      <c r="D11" s="14">
        <f t="shared" si="1"/>
        <v>317</v>
      </c>
      <c r="E11" s="14">
        <v>12</v>
      </c>
      <c r="F11" s="14">
        <v>14</v>
      </c>
      <c r="G11" s="14">
        <f t="shared" si="2"/>
        <v>26</v>
      </c>
      <c r="H11" s="14">
        <v>18</v>
      </c>
      <c r="I11" s="14">
        <v>4</v>
      </c>
      <c r="J11" s="14">
        <f t="shared" si="3"/>
        <v>22</v>
      </c>
      <c r="K11" s="14">
        <f t="shared" si="4"/>
        <v>235</v>
      </c>
      <c r="L11" s="14">
        <f t="shared" si="5"/>
        <v>130</v>
      </c>
      <c r="M11" s="14">
        <f t="shared" si="6"/>
        <v>365</v>
      </c>
      <c r="N11" s="15" t="s">
        <v>29</v>
      </c>
    </row>
    <row r="12" spans="1:14" ht="18" customHeight="1" x14ac:dyDescent="0.2">
      <c r="A12" s="13" t="s">
        <v>30</v>
      </c>
      <c r="B12" s="14">
        <v>13</v>
      </c>
      <c r="C12" s="14">
        <v>7</v>
      </c>
      <c r="D12" s="14">
        <f t="shared" si="1"/>
        <v>20</v>
      </c>
      <c r="E12" s="14">
        <v>6</v>
      </c>
      <c r="F12" s="14">
        <v>1</v>
      </c>
      <c r="G12" s="14">
        <f t="shared" si="2"/>
        <v>7</v>
      </c>
      <c r="H12" s="14">
        <v>0</v>
      </c>
      <c r="I12" s="14">
        <v>0</v>
      </c>
      <c r="J12" s="14">
        <f t="shared" si="3"/>
        <v>0</v>
      </c>
      <c r="K12" s="14">
        <f t="shared" si="4"/>
        <v>19</v>
      </c>
      <c r="L12" s="14">
        <f t="shared" si="5"/>
        <v>8</v>
      </c>
      <c r="M12" s="14">
        <f t="shared" si="6"/>
        <v>27</v>
      </c>
      <c r="N12" s="15" t="s">
        <v>810</v>
      </c>
    </row>
    <row r="13" spans="1:14" ht="18" customHeight="1" x14ac:dyDescent="0.2">
      <c r="A13" s="13" t="s">
        <v>32</v>
      </c>
      <c r="B13" s="14">
        <v>87</v>
      </c>
      <c r="C13" s="14">
        <v>63</v>
      </c>
      <c r="D13" s="14">
        <f t="shared" si="1"/>
        <v>150</v>
      </c>
      <c r="E13" s="14">
        <v>13</v>
      </c>
      <c r="F13" s="14">
        <v>10</v>
      </c>
      <c r="G13" s="14">
        <f t="shared" si="2"/>
        <v>23</v>
      </c>
      <c r="H13" s="14">
        <v>6</v>
      </c>
      <c r="I13" s="14">
        <v>5</v>
      </c>
      <c r="J13" s="14">
        <f t="shared" si="3"/>
        <v>11</v>
      </c>
      <c r="K13" s="14">
        <f t="shared" si="4"/>
        <v>106</v>
      </c>
      <c r="L13" s="14">
        <f t="shared" si="5"/>
        <v>78</v>
      </c>
      <c r="M13" s="14">
        <f t="shared" si="6"/>
        <v>184</v>
      </c>
      <c r="N13" s="15" t="s">
        <v>60</v>
      </c>
    </row>
    <row r="14" spans="1:14" ht="18" customHeight="1" x14ac:dyDescent="0.2">
      <c r="A14" s="13" t="s">
        <v>140</v>
      </c>
      <c r="B14" s="14">
        <v>40</v>
      </c>
      <c r="C14" s="14">
        <v>8</v>
      </c>
      <c r="D14" s="14">
        <f t="shared" si="1"/>
        <v>48</v>
      </c>
      <c r="E14" s="14">
        <v>11</v>
      </c>
      <c r="F14" s="14">
        <v>3</v>
      </c>
      <c r="G14" s="14">
        <f t="shared" si="2"/>
        <v>14</v>
      </c>
      <c r="H14" s="14">
        <v>10</v>
      </c>
      <c r="I14" s="14">
        <v>3</v>
      </c>
      <c r="J14" s="14">
        <f t="shared" si="3"/>
        <v>13</v>
      </c>
      <c r="K14" s="14">
        <f t="shared" si="4"/>
        <v>61</v>
      </c>
      <c r="L14" s="14">
        <f t="shared" si="5"/>
        <v>14</v>
      </c>
      <c r="M14" s="14">
        <f t="shared" si="6"/>
        <v>75</v>
      </c>
      <c r="N14" s="15" t="s">
        <v>37</v>
      </c>
    </row>
    <row r="15" spans="1:14" ht="18" customHeight="1" x14ac:dyDescent="0.2">
      <c r="A15" s="13" t="s">
        <v>139</v>
      </c>
      <c r="B15" s="14">
        <v>256</v>
      </c>
      <c r="C15" s="14">
        <v>188</v>
      </c>
      <c r="D15" s="14">
        <f t="shared" si="1"/>
        <v>444</v>
      </c>
      <c r="E15" s="14">
        <v>39</v>
      </c>
      <c r="F15" s="14">
        <v>31</v>
      </c>
      <c r="G15" s="14">
        <f t="shared" si="2"/>
        <v>70</v>
      </c>
      <c r="H15" s="14">
        <v>0</v>
      </c>
      <c r="I15" s="14">
        <v>0</v>
      </c>
      <c r="J15" s="14">
        <f t="shared" si="3"/>
        <v>0</v>
      </c>
      <c r="K15" s="14">
        <f t="shared" si="4"/>
        <v>295</v>
      </c>
      <c r="L15" s="14">
        <f t="shared" si="5"/>
        <v>219</v>
      </c>
      <c r="M15" s="14">
        <f t="shared" si="6"/>
        <v>514</v>
      </c>
      <c r="N15" s="15" t="s">
        <v>138</v>
      </c>
    </row>
    <row r="16" spans="1:14" ht="18" customHeight="1" x14ac:dyDescent="0.2">
      <c r="A16" s="13" t="s">
        <v>137</v>
      </c>
      <c r="B16" s="14">
        <v>120</v>
      </c>
      <c r="C16" s="14">
        <v>36</v>
      </c>
      <c r="D16" s="14">
        <f t="shared" si="1"/>
        <v>156</v>
      </c>
      <c r="E16" s="14">
        <v>6</v>
      </c>
      <c r="F16" s="14">
        <v>26</v>
      </c>
      <c r="G16" s="14">
        <f t="shared" si="2"/>
        <v>32</v>
      </c>
      <c r="H16" s="14">
        <v>12</v>
      </c>
      <c r="I16" s="14">
        <v>0</v>
      </c>
      <c r="J16" s="14">
        <f t="shared" si="3"/>
        <v>12</v>
      </c>
      <c r="K16" s="14">
        <f t="shared" si="4"/>
        <v>138</v>
      </c>
      <c r="L16" s="14">
        <f t="shared" si="5"/>
        <v>62</v>
      </c>
      <c r="M16" s="14">
        <f t="shared" si="6"/>
        <v>200</v>
      </c>
      <c r="N16" s="15" t="s">
        <v>136</v>
      </c>
    </row>
    <row r="17" spans="1:14" ht="18" customHeight="1" x14ac:dyDescent="0.2">
      <c r="A17" s="13" t="s">
        <v>377</v>
      </c>
      <c r="B17" s="14">
        <v>305</v>
      </c>
      <c r="C17" s="14">
        <v>123</v>
      </c>
      <c r="D17" s="14">
        <f t="shared" si="1"/>
        <v>428</v>
      </c>
      <c r="E17" s="14">
        <v>25</v>
      </c>
      <c r="F17" s="14">
        <v>29</v>
      </c>
      <c r="G17" s="14">
        <f t="shared" si="2"/>
        <v>54</v>
      </c>
      <c r="H17" s="14">
        <v>3</v>
      </c>
      <c r="I17" s="14">
        <v>3</v>
      </c>
      <c r="J17" s="14">
        <f t="shared" si="3"/>
        <v>6</v>
      </c>
      <c r="K17" s="14">
        <f t="shared" si="4"/>
        <v>333</v>
      </c>
      <c r="L17" s="14">
        <f t="shared" si="5"/>
        <v>155</v>
      </c>
      <c r="M17" s="14">
        <f t="shared" si="6"/>
        <v>488</v>
      </c>
      <c r="N17" s="15" t="s">
        <v>378</v>
      </c>
    </row>
    <row r="18" spans="1:14" ht="18" customHeight="1" x14ac:dyDescent="0.2">
      <c r="A18" s="13" t="s">
        <v>108</v>
      </c>
      <c r="B18" s="14">
        <v>63</v>
      </c>
      <c r="C18" s="14">
        <v>5</v>
      </c>
      <c r="D18" s="14">
        <f t="shared" si="1"/>
        <v>68</v>
      </c>
      <c r="E18" s="14">
        <v>11</v>
      </c>
      <c r="F18" s="14">
        <v>4</v>
      </c>
      <c r="G18" s="14">
        <f t="shared" si="2"/>
        <v>15</v>
      </c>
      <c r="H18" s="14">
        <v>0</v>
      </c>
      <c r="I18" s="14">
        <v>0</v>
      </c>
      <c r="J18" s="14">
        <f t="shared" si="3"/>
        <v>0</v>
      </c>
      <c r="K18" s="14">
        <f t="shared" si="4"/>
        <v>74</v>
      </c>
      <c r="L18" s="14">
        <f t="shared" si="5"/>
        <v>9</v>
      </c>
      <c r="M18" s="14">
        <f t="shared" si="6"/>
        <v>83</v>
      </c>
      <c r="N18" s="15" t="s">
        <v>765</v>
      </c>
    </row>
    <row r="19" spans="1:14" ht="18" customHeight="1" x14ac:dyDescent="0.2">
      <c r="A19" s="13" t="s">
        <v>131</v>
      </c>
      <c r="B19" s="14">
        <v>126</v>
      </c>
      <c r="C19" s="14">
        <v>46</v>
      </c>
      <c r="D19" s="14">
        <f t="shared" si="1"/>
        <v>172</v>
      </c>
      <c r="E19" s="14">
        <v>26</v>
      </c>
      <c r="F19" s="14">
        <v>12</v>
      </c>
      <c r="G19" s="14">
        <f t="shared" si="2"/>
        <v>38</v>
      </c>
      <c r="H19" s="14">
        <v>0</v>
      </c>
      <c r="I19" s="14">
        <v>0</v>
      </c>
      <c r="J19" s="14">
        <f t="shared" si="3"/>
        <v>0</v>
      </c>
      <c r="K19" s="14">
        <f t="shared" si="4"/>
        <v>152</v>
      </c>
      <c r="L19" s="14">
        <f t="shared" si="5"/>
        <v>58</v>
      </c>
      <c r="M19" s="14">
        <f t="shared" si="6"/>
        <v>210</v>
      </c>
      <c r="N19" s="15" t="s">
        <v>130</v>
      </c>
    </row>
    <row r="20" spans="1:14" ht="18" customHeight="1" x14ac:dyDescent="0.2">
      <c r="A20" s="13" t="s">
        <v>812</v>
      </c>
      <c r="B20" s="14">
        <v>3</v>
      </c>
      <c r="C20" s="14">
        <v>6</v>
      </c>
      <c r="D20" s="14">
        <f t="shared" si="1"/>
        <v>9</v>
      </c>
      <c r="E20" s="14">
        <v>0</v>
      </c>
      <c r="F20" s="14">
        <v>2</v>
      </c>
      <c r="G20" s="14">
        <f t="shared" si="2"/>
        <v>2</v>
      </c>
      <c r="H20" s="14">
        <v>0</v>
      </c>
      <c r="I20" s="14">
        <v>0</v>
      </c>
      <c r="J20" s="14">
        <f t="shared" si="3"/>
        <v>0</v>
      </c>
      <c r="K20" s="14">
        <f t="shared" si="4"/>
        <v>3</v>
      </c>
      <c r="L20" s="14">
        <f t="shared" si="5"/>
        <v>8</v>
      </c>
      <c r="M20" s="14">
        <f t="shared" si="6"/>
        <v>11</v>
      </c>
      <c r="N20" s="15" t="s">
        <v>53</v>
      </c>
    </row>
    <row r="21" spans="1:14" ht="18" customHeight="1" x14ac:dyDescent="0.2">
      <c r="A21" s="13" t="s">
        <v>299</v>
      </c>
      <c r="B21" s="14">
        <v>41</v>
      </c>
      <c r="C21" s="14">
        <v>22</v>
      </c>
      <c r="D21" s="14">
        <f t="shared" si="1"/>
        <v>63</v>
      </c>
      <c r="E21" s="14">
        <v>9</v>
      </c>
      <c r="F21" s="14">
        <v>12</v>
      </c>
      <c r="G21" s="14">
        <f t="shared" si="2"/>
        <v>21</v>
      </c>
      <c r="H21" s="14">
        <v>3</v>
      </c>
      <c r="I21" s="14">
        <v>1</v>
      </c>
      <c r="J21" s="14">
        <f t="shared" si="3"/>
        <v>4</v>
      </c>
      <c r="K21" s="14">
        <f t="shared" si="4"/>
        <v>53</v>
      </c>
      <c r="L21" s="14">
        <f t="shared" si="5"/>
        <v>35</v>
      </c>
      <c r="M21" s="14">
        <f t="shared" si="6"/>
        <v>88</v>
      </c>
      <c r="N21" s="15" t="s">
        <v>55</v>
      </c>
    </row>
    <row r="22" spans="1:14" ht="18" customHeight="1" x14ac:dyDescent="0.2">
      <c r="A22" s="13" t="s">
        <v>56</v>
      </c>
      <c r="B22" s="14">
        <f>SUM(B9:B21)</f>
        <v>1356</v>
      </c>
      <c r="C22" s="14">
        <f t="shared" ref="C22:I22" si="7">SUM(C9:C21)</f>
        <v>680</v>
      </c>
      <c r="D22" s="14">
        <f t="shared" si="1"/>
        <v>2036</v>
      </c>
      <c r="E22" s="14">
        <f t="shared" si="7"/>
        <v>176</v>
      </c>
      <c r="F22" s="14">
        <f t="shared" si="7"/>
        <v>157</v>
      </c>
      <c r="G22" s="14">
        <f t="shared" si="2"/>
        <v>333</v>
      </c>
      <c r="H22" s="14">
        <f t="shared" si="7"/>
        <v>64</v>
      </c>
      <c r="I22" s="14">
        <f t="shared" si="7"/>
        <v>27</v>
      </c>
      <c r="J22" s="14">
        <f t="shared" si="3"/>
        <v>91</v>
      </c>
      <c r="K22" s="14">
        <f t="shared" si="4"/>
        <v>1596</v>
      </c>
      <c r="L22" s="14">
        <f t="shared" si="5"/>
        <v>864</v>
      </c>
      <c r="M22" s="14">
        <f t="shared" si="6"/>
        <v>2460</v>
      </c>
      <c r="N22" s="15" t="s">
        <v>57</v>
      </c>
    </row>
    <row r="23" spans="1:14" ht="18" customHeight="1" x14ac:dyDescent="0.2">
      <c r="A23" s="13" t="s">
        <v>58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 t="s">
        <v>59</v>
      </c>
    </row>
    <row r="24" spans="1:14" ht="18" customHeight="1" x14ac:dyDescent="0.2">
      <c r="A24" s="13" t="s">
        <v>24</v>
      </c>
      <c r="B24" s="14">
        <v>187</v>
      </c>
      <c r="C24" s="14">
        <v>36</v>
      </c>
      <c r="D24" s="14">
        <f>SUM(B24:C24)</f>
        <v>223</v>
      </c>
      <c r="E24" s="14">
        <v>7</v>
      </c>
      <c r="F24" s="14">
        <v>1</v>
      </c>
      <c r="G24" s="14">
        <f>SUM(E24:F24)</f>
        <v>8</v>
      </c>
      <c r="H24" s="14">
        <v>0</v>
      </c>
      <c r="I24" s="14">
        <v>0</v>
      </c>
      <c r="J24" s="14">
        <f>SUM(H24:I24)</f>
        <v>0</v>
      </c>
      <c r="K24" s="14">
        <f>SUM(B24,E24,H24)</f>
        <v>194</v>
      </c>
      <c r="L24" s="14">
        <f t="shared" ref="L24:M34" si="8">SUM(C24,F24,I24)</f>
        <v>37</v>
      </c>
      <c r="M24" s="14">
        <f t="shared" si="8"/>
        <v>231</v>
      </c>
      <c r="N24" s="15" t="s">
        <v>25</v>
      </c>
    </row>
    <row r="25" spans="1:14" ht="18" customHeight="1" x14ac:dyDescent="0.2">
      <c r="A25" s="13" t="s">
        <v>32</v>
      </c>
      <c r="B25" s="14">
        <v>126</v>
      </c>
      <c r="C25" s="14">
        <v>68</v>
      </c>
      <c r="D25" s="14">
        <f t="shared" ref="D25:D32" si="9">SUM(B25:C25)</f>
        <v>194</v>
      </c>
      <c r="E25" s="14">
        <v>0</v>
      </c>
      <c r="F25" s="14">
        <v>0</v>
      </c>
      <c r="G25" s="14">
        <f t="shared" ref="G25:G32" si="10">SUM(E25:F25)</f>
        <v>0</v>
      </c>
      <c r="H25" s="14">
        <v>3</v>
      </c>
      <c r="I25" s="14">
        <v>0</v>
      </c>
      <c r="J25" s="14">
        <f t="shared" ref="J25:J32" si="11">SUM(H25:I25)</f>
        <v>3</v>
      </c>
      <c r="K25" s="14">
        <f t="shared" ref="K25:K32" si="12">SUM(B25,E25,H25)</f>
        <v>129</v>
      </c>
      <c r="L25" s="14">
        <f t="shared" si="8"/>
        <v>68</v>
      </c>
      <c r="M25" s="14">
        <f t="shared" si="8"/>
        <v>197</v>
      </c>
      <c r="N25" s="15" t="s">
        <v>60</v>
      </c>
    </row>
    <row r="26" spans="1:14" ht="18" customHeight="1" x14ac:dyDescent="0.2">
      <c r="A26" s="13" t="s">
        <v>140</v>
      </c>
      <c r="B26" s="14">
        <v>7</v>
      </c>
      <c r="C26" s="14">
        <v>0</v>
      </c>
      <c r="D26" s="14">
        <f t="shared" si="9"/>
        <v>7</v>
      </c>
      <c r="E26" s="14">
        <v>0</v>
      </c>
      <c r="F26" s="14">
        <v>0</v>
      </c>
      <c r="G26" s="14">
        <f t="shared" si="10"/>
        <v>0</v>
      </c>
      <c r="H26" s="14">
        <v>0</v>
      </c>
      <c r="I26" s="14">
        <v>0</v>
      </c>
      <c r="J26" s="14">
        <f t="shared" si="11"/>
        <v>0</v>
      </c>
      <c r="K26" s="14">
        <f t="shared" si="12"/>
        <v>7</v>
      </c>
      <c r="L26" s="14">
        <f t="shared" si="8"/>
        <v>0</v>
      </c>
      <c r="M26" s="14">
        <f t="shared" si="8"/>
        <v>7</v>
      </c>
      <c r="N26" s="15" t="s">
        <v>37</v>
      </c>
    </row>
    <row r="27" spans="1:14" ht="18" customHeight="1" x14ac:dyDescent="0.2">
      <c r="A27" s="13" t="s">
        <v>139</v>
      </c>
      <c r="B27" s="14">
        <v>203</v>
      </c>
      <c r="C27" s="14">
        <v>97</v>
      </c>
      <c r="D27" s="14">
        <f t="shared" si="9"/>
        <v>300</v>
      </c>
      <c r="E27" s="14">
        <v>1</v>
      </c>
      <c r="F27" s="14">
        <v>0</v>
      </c>
      <c r="G27" s="14">
        <f t="shared" si="10"/>
        <v>1</v>
      </c>
      <c r="H27" s="14">
        <v>0</v>
      </c>
      <c r="I27" s="14">
        <v>0</v>
      </c>
      <c r="J27" s="14">
        <f t="shared" si="11"/>
        <v>0</v>
      </c>
      <c r="K27" s="14">
        <f t="shared" si="12"/>
        <v>204</v>
      </c>
      <c r="L27" s="14">
        <f t="shared" si="8"/>
        <v>97</v>
      </c>
      <c r="M27" s="14">
        <f t="shared" si="8"/>
        <v>301</v>
      </c>
      <c r="N27" s="15" t="s">
        <v>138</v>
      </c>
    </row>
    <row r="28" spans="1:14" ht="18" customHeight="1" x14ac:dyDescent="0.2">
      <c r="A28" s="13" t="s">
        <v>137</v>
      </c>
      <c r="B28" s="14">
        <v>37</v>
      </c>
      <c r="C28" s="14">
        <v>25</v>
      </c>
      <c r="D28" s="14">
        <f t="shared" si="9"/>
        <v>62</v>
      </c>
      <c r="E28" s="14">
        <v>4</v>
      </c>
      <c r="F28" s="14">
        <v>0</v>
      </c>
      <c r="G28" s="14">
        <f t="shared" si="10"/>
        <v>4</v>
      </c>
      <c r="H28" s="14">
        <v>0</v>
      </c>
      <c r="I28" s="14">
        <v>0</v>
      </c>
      <c r="J28" s="14">
        <f t="shared" si="11"/>
        <v>0</v>
      </c>
      <c r="K28" s="14">
        <f t="shared" si="12"/>
        <v>41</v>
      </c>
      <c r="L28" s="14">
        <f t="shared" si="8"/>
        <v>25</v>
      </c>
      <c r="M28" s="14">
        <f t="shared" si="8"/>
        <v>66</v>
      </c>
      <c r="N28" s="15" t="s">
        <v>136</v>
      </c>
    </row>
    <row r="29" spans="1:14" ht="18" customHeight="1" x14ac:dyDescent="0.2">
      <c r="A29" s="13" t="s">
        <v>604</v>
      </c>
      <c r="B29" s="14">
        <v>69</v>
      </c>
      <c r="C29" s="14">
        <v>31</v>
      </c>
      <c r="D29" s="14">
        <f t="shared" si="9"/>
        <v>100</v>
      </c>
      <c r="E29" s="14">
        <v>0</v>
      </c>
      <c r="F29" s="14">
        <v>1</v>
      </c>
      <c r="G29" s="14">
        <f t="shared" si="10"/>
        <v>1</v>
      </c>
      <c r="H29" s="14">
        <v>0</v>
      </c>
      <c r="I29" s="14">
        <v>0</v>
      </c>
      <c r="J29" s="14">
        <f t="shared" si="11"/>
        <v>0</v>
      </c>
      <c r="K29" s="14">
        <f t="shared" si="12"/>
        <v>69</v>
      </c>
      <c r="L29" s="14">
        <f t="shared" si="8"/>
        <v>32</v>
      </c>
      <c r="M29" s="14">
        <f t="shared" si="8"/>
        <v>101</v>
      </c>
      <c r="N29" s="15" t="s">
        <v>378</v>
      </c>
    </row>
    <row r="30" spans="1:14" ht="18" customHeight="1" x14ac:dyDescent="0.2">
      <c r="A30" s="13" t="s">
        <v>108</v>
      </c>
      <c r="B30" s="14">
        <v>7</v>
      </c>
      <c r="C30" s="14">
        <v>0</v>
      </c>
      <c r="D30" s="14">
        <f t="shared" si="9"/>
        <v>7</v>
      </c>
      <c r="E30" s="14">
        <v>0</v>
      </c>
      <c r="F30" s="14">
        <v>0</v>
      </c>
      <c r="G30" s="14">
        <f t="shared" si="10"/>
        <v>0</v>
      </c>
      <c r="H30" s="14">
        <v>0</v>
      </c>
      <c r="I30" s="14">
        <v>0</v>
      </c>
      <c r="J30" s="14">
        <f t="shared" si="11"/>
        <v>0</v>
      </c>
      <c r="K30" s="14">
        <f t="shared" si="12"/>
        <v>7</v>
      </c>
      <c r="L30" s="14">
        <f t="shared" si="8"/>
        <v>0</v>
      </c>
      <c r="M30" s="14">
        <f t="shared" si="8"/>
        <v>7</v>
      </c>
      <c r="N30" s="15" t="s">
        <v>765</v>
      </c>
    </row>
    <row r="31" spans="1:14" ht="18" customHeight="1" x14ac:dyDescent="0.2">
      <c r="A31" s="13" t="s">
        <v>811</v>
      </c>
      <c r="B31" s="14">
        <v>193</v>
      </c>
      <c r="C31" s="14">
        <v>32</v>
      </c>
      <c r="D31" s="14">
        <f t="shared" si="9"/>
        <v>225</v>
      </c>
      <c r="E31" s="14">
        <v>2</v>
      </c>
      <c r="F31" s="14">
        <v>0</v>
      </c>
      <c r="G31" s="14">
        <f t="shared" si="10"/>
        <v>2</v>
      </c>
      <c r="H31" s="14">
        <v>3</v>
      </c>
      <c r="I31" s="14">
        <v>0</v>
      </c>
      <c r="J31" s="14">
        <f t="shared" si="11"/>
        <v>3</v>
      </c>
      <c r="K31" s="14">
        <f t="shared" si="12"/>
        <v>198</v>
      </c>
      <c r="L31" s="14">
        <f t="shared" si="8"/>
        <v>32</v>
      </c>
      <c r="M31" s="14">
        <f t="shared" si="8"/>
        <v>230</v>
      </c>
      <c r="N31" s="15" t="s">
        <v>130</v>
      </c>
    </row>
    <row r="32" spans="1:14" ht="18" customHeight="1" x14ac:dyDescent="0.2">
      <c r="A32" s="13" t="s">
        <v>812</v>
      </c>
      <c r="B32" s="14">
        <v>8</v>
      </c>
      <c r="C32" s="14">
        <v>7</v>
      </c>
      <c r="D32" s="14">
        <f t="shared" si="9"/>
        <v>15</v>
      </c>
      <c r="E32" s="14">
        <v>0</v>
      </c>
      <c r="F32" s="14">
        <v>0</v>
      </c>
      <c r="G32" s="14">
        <f t="shared" si="10"/>
        <v>0</v>
      </c>
      <c r="H32" s="14">
        <v>0</v>
      </c>
      <c r="I32" s="14">
        <v>0</v>
      </c>
      <c r="J32" s="14">
        <f t="shared" si="11"/>
        <v>0</v>
      </c>
      <c r="K32" s="14">
        <f t="shared" si="12"/>
        <v>8</v>
      </c>
      <c r="L32" s="14">
        <f t="shared" si="8"/>
        <v>7</v>
      </c>
      <c r="M32" s="14">
        <f t="shared" si="8"/>
        <v>15</v>
      </c>
      <c r="N32" s="15" t="s">
        <v>53</v>
      </c>
    </row>
    <row r="33" spans="1:14" ht="18" customHeight="1" thickBot="1" x14ac:dyDescent="0.25">
      <c r="A33" s="13" t="s">
        <v>61</v>
      </c>
      <c r="B33" s="14">
        <f>SUM(B24:B32)</f>
        <v>837</v>
      </c>
      <c r="C33" s="14">
        <f t="shared" ref="C33:L33" si="13">SUM(C24:C32)</f>
        <v>296</v>
      </c>
      <c r="D33" s="14">
        <f t="shared" si="13"/>
        <v>1133</v>
      </c>
      <c r="E33" s="14">
        <f t="shared" si="13"/>
        <v>14</v>
      </c>
      <c r="F33" s="14">
        <f t="shared" si="13"/>
        <v>2</v>
      </c>
      <c r="G33" s="14">
        <f t="shared" si="13"/>
        <v>16</v>
      </c>
      <c r="H33" s="14">
        <f t="shared" si="13"/>
        <v>6</v>
      </c>
      <c r="I33" s="14">
        <f t="shared" si="13"/>
        <v>0</v>
      </c>
      <c r="J33" s="14">
        <f t="shared" si="13"/>
        <v>6</v>
      </c>
      <c r="K33" s="14">
        <f t="shared" si="13"/>
        <v>857</v>
      </c>
      <c r="L33" s="14">
        <f t="shared" si="13"/>
        <v>298</v>
      </c>
      <c r="M33" s="14">
        <f t="shared" si="8"/>
        <v>1155</v>
      </c>
      <c r="N33" s="15" t="s">
        <v>105</v>
      </c>
    </row>
    <row r="34" spans="1:14" ht="18" customHeight="1" thickBot="1" x14ac:dyDescent="0.25">
      <c r="A34" s="19" t="s">
        <v>151</v>
      </c>
      <c r="B34" s="20">
        <f>SUM(B33,B22)</f>
        <v>2193</v>
      </c>
      <c r="C34" s="20">
        <f t="shared" ref="C34:L34" si="14">SUM(C33,C22)</f>
        <v>976</v>
      </c>
      <c r="D34" s="20">
        <f t="shared" si="14"/>
        <v>3169</v>
      </c>
      <c r="E34" s="20">
        <f t="shared" si="14"/>
        <v>190</v>
      </c>
      <c r="F34" s="20">
        <f t="shared" si="14"/>
        <v>159</v>
      </c>
      <c r="G34" s="20">
        <f t="shared" si="14"/>
        <v>349</v>
      </c>
      <c r="H34" s="20">
        <f t="shared" si="14"/>
        <v>70</v>
      </c>
      <c r="I34" s="20">
        <f t="shared" si="14"/>
        <v>27</v>
      </c>
      <c r="J34" s="20">
        <f t="shared" si="14"/>
        <v>97</v>
      </c>
      <c r="K34" s="20">
        <f t="shared" si="14"/>
        <v>2453</v>
      </c>
      <c r="L34" s="20">
        <f t="shared" si="14"/>
        <v>1162</v>
      </c>
      <c r="M34" s="20">
        <f t="shared" si="8"/>
        <v>3615</v>
      </c>
      <c r="N34" s="21" t="s">
        <v>63</v>
      </c>
    </row>
    <row r="35" spans="1:14" ht="15" thickTop="1" x14ac:dyDescent="0.2"/>
  </sheetData>
  <mergeCells count="12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75"/>
  <sheetViews>
    <sheetView rightToLeft="1" view="pageBreakPreview" zoomScale="80" zoomScaleSheetLayoutView="80" workbookViewId="0">
      <selection sqref="A1:N1"/>
    </sheetView>
  </sheetViews>
  <sheetFormatPr defaultRowHeight="14.25" x14ac:dyDescent="0.2"/>
  <cols>
    <col min="1" max="1" width="21.5" customWidth="1"/>
    <col min="2" max="10" width="9.75" customWidth="1"/>
    <col min="11" max="11" width="30.875" customWidth="1"/>
  </cols>
  <sheetData>
    <row r="1" spans="1:11" ht="25.5" customHeight="1" x14ac:dyDescent="0.2">
      <c r="A1" s="118" t="s">
        <v>819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.75" customHeight="1" x14ac:dyDescent="0.25">
      <c r="A2" s="114" t="s">
        <v>820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5.5" customHeight="1" thickBot="1" x14ac:dyDescent="0.3">
      <c r="A3" s="4" t="s">
        <v>1830</v>
      </c>
      <c r="K3" s="54" t="s">
        <v>849</v>
      </c>
    </row>
    <row r="4" spans="1:11" ht="21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1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2.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24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7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7.25" customHeight="1" x14ac:dyDescent="0.2">
      <c r="A9" s="13" t="s">
        <v>15</v>
      </c>
      <c r="B9" s="14">
        <v>107</v>
      </c>
      <c r="C9" s="14">
        <v>240</v>
      </c>
      <c r="D9" s="14">
        <f>SUM(B9:C9)</f>
        <v>347</v>
      </c>
      <c r="E9" s="14">
        <v>0</v>
      </c>
      <c r="F9" s="14">
        <v>0</v>
      </c>
      <c r="G9" s="14">
        <v>0</v>
      </c>
      <c r="H9" s="14">
        <f>SUM(B9,E9)</f>
        <v>107</v>
      </c>
      <c r="I9" s="14">
        <f>SUM(C9,F9)</f>
        <v>240</v>
      </c>
      <c r="J9" s="14">
        <f>SUM(H9:I9)</f>
        <v>347</v>
      </c>
      <c r="K9" s="15" t="s">
        <v>16</v>
      </c>
    </row>
    <row r="10" spans="1:11" ht="17.25" customHeight="1" x14ac:dyDescent="0.2">
      <c r="A10" s="13" t="s">
        <v>24</v>
      </c>
      <c r="B10" s="14">
        <v>405</v>
      </c>
      <c r="C10" s="14">
        <v>594</v>
      </c>
      <c r="D10" s="14">
        <f t="shared" ref="D10:D21" si="0">SUM(B10:C10)</f>
        <v>999</v>
      </c>
      <c r="E10" s="14">
        <v>0</v>
      </c>
      <c r="F10" s="14">
        <v>0</v>
      </c>
      <c r="G10" s="14">
        <v>0</v>
      </c>
      <c r="H10" s="14">
        <f t="shared" ref="H10:I21" si="1">SUM(B10,E10)</f>
        <v>405</v>
      </c>
      <c r="I10" s="14">
        <f t="shared" si="1"/>
        <v>594</v>
      </c>
      <c r="J10" s="14">
        <f t="shared" ref="J10:J21" si="2">SUM(H10:I10)</f>
        <v>999</v>
      </c>
      <c r="K10" s="15" t="s">
        <v>25</v>
      </c>
    </row>
    <row r="11" spans="1:11" ht="17.25" customHeight="1" x14ac:dyDescent="0.2">
      <c r="A11" s="13" t="s">
        <v>28</v>
      </c>
      <c r="B11" s="14">
        <v>481</v>
      </c>
      <c r="C11" s="14">
        <v>434</v>
      </c>
      <c r="D11" s="14">
        <f t="shared" si="0"/>
        <v>915</v>
      </c>
      <c r="E11" s="14">
        <v>0</v>
      </c>
      <c r="F11" s="14">
        <v>0</v>
      </c>
      <c r="G11" s="14">
        <v>0</v>
      </c>
      <c r="H11" s="14">
        <f t="shared" si="1"/>
        <v>481</v>
      </c>
      <c r="I11" s="14">
        <f t="shared" si="1"/>
        <v>434</v>
      </c>
      <c r="J11" s="14">
        <f t="shared" si="2"/>
        <v>915</v>
      </c>
      <c r="K11" s="15" t="s">
        <v>29</v>
      </c>
    </row>
    <row r="12" spans="1:11" ht="17.25" customHeight="1" x14ac:dyDescent="0.2">
      <c r="A12" s="13" t="s">
        <v>30</v>
      </c>
      <c r="B12" s="14">
        <v>78</v>
      </c>
      <c r="C12" s="14">
        <v>108</v>
      </c>
      <c r="D12" s="14">
        <f t="shared" si="0"/>
        <v>186</v>
      </c>
      <c r="E12" s="14">
        <v>0</v>
      </c>
      <c r="F12" s="14">
        <v>0</v>
      </c>
      <c r="G12" s="14">
        <v>0</v>
      </c>
      <c r="H12" s="14">
        <f t="shared" si="1"/>
        <v>78</v>
      </c>
      <c r="I12" s="14">
        <f t="shared" si="1"/>
        <v>108</v>
      </c>
      <c r="J12" s="14">
        <f t="shared" si="2"/>
        <v>186</v>
      </c>
      <c r="K12" s="15" t="s">
        <v>810</v>
      </c>
    </row>
    <row r="13" spans="1:11" ht="17.25" customHeight="1" x14ac:dyDescent="0.2">
      <c r="A13" s="13" t="s">
        <v>32</v>
      </c>
      <c r="B13" s="14">
        <v>435</v>
      </c>
      <c r="C13" s="14">
        <v>783</v>
      </c>
      <c r="D13" s="14">
        <f t="shared" si="0"/>
        <v>1218</v>
      </c>
      <c r="E13" s="14">
        <v>0</v>
      </c>
      <c r="F13" s="14">
        <v>0</v>
      </c>
      <c r="G13" s="14">
        <v>0</v>
      </c>
      <c r="H13" s="14">
        <f t="shared" si="1"/>
        <v>435</v>
      </c>
      <c r="I13" s="14">
        <f t="shared" si="1"/>
        <v>783</v>
      </c>
      <c r="J13" s="14">
        <f t="shared" si="2"/>
        <v>1218</v>
      </c>
      <c r="K13" s="15" t="s">
        <v>60</v>
      </c>
    </row>
    <row r="14" spans="1:11" ht="17.25" customHeight="1" x14ac:dyDescent="0.2">
      <c r="A14" s="13" t="s">
        <v>36</v>
      </c>
      <c r="B14" s="14">
        <v>423</v>
      </c>
      <c r="C14" s="14">
        <v>227</v>
      </c>
      <c r="D14" s="14">
        <f t="shared" si="0"/>
        <v>650</v>
      </c>
      <c r="E14" s="14">
        <v>0</v>
      </c>
      <c r="F14" s="14">
        <v>0</v>
      </c>
      <c r="G14" s="14">
        <v>0</v>
      </c>
      <c r="H14" s="14">
        <f t="shared" si="1"/>
        <v>423</v>
      </c>
      <c r="I14" s="14">
        <f t="shared" si="1"/>
        <v>227</v>
      </c>
      <c r="J14" s="14">
        <f t="shared" si="2"/>
        <v>650</v>
      </c>
      <c r="K14" s="15" t="s">
        <v>37</v>
      </c>
    </row>
    <row r="15" spans="1:11" ht="17.25" customHeight="1" x14ac:dyDescent="0.2">
      <c r="A15" s="13" t="s">
        <v>139</v>
      </c>
      <c r="B15" s="14">
        <v>1404</v>
      </c>
      <c r="C15" s="14">
        <v>2765</v>
      </c>
      <c r="D15" s="14">
        <f t="shared" si="0"/>
        <v>4169</v>
      </c>
      <c r="E15" s="14">
        <v>0</v>
      </c>
      <c r="F15" s="14">
        <v>0</v>
      </c>
      <c r="G15" s="14">
        <v>0</v>
      </c>
      <c r="H15" s="14">
        <f t="shared" si="1"/>
        <v>1404</v>
      </c>
      <c r="I15" s="14">
        <f t="shared" si="1"/>
        <v>2765</v>
      </c>
      <c r="J15" s="14">
        <f t="shared" si="2"/>
        <v>4169</v>
      </c>
      <c r="K15" s="15" t="s">
        <v>138</v>
      </c>
    </row>
    <row r="16" spans="1:11" ht="17.25" customHeight="1" x14ac:dyDescent="0.2">
      <c r="A16" s="13" t="s">
        <v>137</v>
      </c>
      <c r="B16" s="14">
        <v>430</v>
      </c>
      <c r="C16" s="14">
        <v>579</v>
      </c>
      <c r="D16" s="14">
        <f t="shared" si="0"/>
        <v>1009</v>
      </c>
      <c r="E16" s="14">
        <v>0</v>
      </c>
      <c r="F16" s="14">
        <v>0</v>
      </c>
      <c r="G16" s="14">
        <v>0</v>
      </c>
      <c r="H16" s="14">
        <f t="shared" si="1"/>
        <v>430</v>
      </c>
      <c r="I16" s="14">
        <f t="shared" si="1"/>
        <v>579</v>
      </c>
      <c r="J16" s="14">
        <f t="shared" si="2"/>
        <v>1009</v>
      </c>
      <c r="K16" s="15" t="s">
        <v>136</v>
      </c>
    </row>
    <row r="17" spans="1:11" ht="17.25" customHeight="1" x14ac:dyDescent="0.2">
      <c r="A17" s="13" t="s">
        <v>377</v>
      </c>
      <c r="B17" s="14">
        <v>1482</v>
      </c>
      <c r="C17" s="14">
        <v>1692</v>
      </c>
      <c r="D17" s="14">
        <f t="shared" si="0"/>
        <v>3174</v>
      </c>
      <c r="E17" s="14">
        <v>0</v>
      </c>
      <c r="F17" s="14">
        <v>0</v>
      </c>
      <c r="G17" s="14">
        <v>0</v>
      </c>
      <c r="H17" s="14">
        <f t="shared" si="1"/>
        <v>1482</v>
      </c>
      <c r="I17" s="14">
        <f t="shared" si="1"/>
        <v>1692</v>
      </c>
      <c r="J17" s="14">
        <f t="shared" si="2"/>
        <v>3174</v>
      </c>
      <c r="K17" s="15" t="s">
        <v>378</v>
      </c>
    </row>
    <row r="18" spans="1:11" ht="17.25" customHeight="1" x14ac:dyDescent="0.2">
      <c r="A18" s="13" t="s">
        <v>108</v>
      </c>
      <c r="B18" s="14">
        <v>602</v>
      </c>
      <c r="C18" s="14">
        <v>168</v>
      </c>
      <c r="D18" s="14">
        <f t="shared" si="0"/>
        <v>770</v>
      </c>
      <c r="E18" s="14">
        <v>0</v>
      </c>
      <c r="F18" s="14">
        <v>0</v>
      </c>
      <c r="G18" s="14">
        <v>0</v>
      </c>
      <c r="H18" s="14">
        <f t="shared" si="1"/>
        <v>602</v>
      </c>
      <c r="I18" s="14">
        <f t="shared" si="1"/>
        <v>168</v>
      </c>
      <c r="J18" s="14">
        <f t="shared" si="2"/>
        <v>770</v>
      </c>
      <c r="K18" s="15" t="s">
        <v>765</v>
      </c>
    </row>
    <row r="19" spans="1:11" ht="17.25" customHeight="1" x14ac:dyDescent="0.2">
      <c r="A19" s="13" t="s">
        <v>811</v>
      </c>
      <c r="B19" s="14">
        <v>514</v>
      </c>
      <c r="C19" s="14">
        <v>492</v>
      </c>
      <c r="D19" s="14">
        <f t="shared" si="0"/>
        <v>1006</v>
      </c>
      <c r="E19" s="14">
        <v>0</v>
      </c>
      <c r="F19" s="14">
        <v>0</v>
      </c>
      <c r="G19" s="14">
        <v>0</v>
      </c>
      <c r="H19" s="14">
        <f t="shared" si="1"/>
        <v>514</v>
      </c>
      <c r="I19" s="14">
        <f t="shared" si="1"/>
        <v>492</v>
      </c>
      <c r="J19" s="14">
        <f t="shared" si="2"/>
        <v>1006</v>
      </c>
      <c r="K19" s="15" t="s">
        <v>130</v>
      </c>
    </row>
    <row r="20" spans="1:11" ht="17.25" customHeight="1" x14ac:dyDescent="0.2">
      <c r="A20" s="13" t="s">
        <v>812</v>
      </c>
      <c r="B20" s="14">
        <v>71</v>
      </c>
      <c r="C20" s="14">
        <v>201</v>
      </c>
      <c r="D20" s="14">
        <f t="shared" si="0"/>
        <v>272</v>
      </c>
      <c r="E20" s="14">
        <v>0</v>
      </c>
      <c r="F20" s="14">
        <v>0</v>
      </c>
      <c r="G20" s="14">
        <v>0</v>
      </c>
      <c r="H20" s="14">
        <f t="shared" si="1"/>
        <v>71</v>
      </c>
      <c r="I20" s="14">
        <f t="shared" si="1"/>
        <v>201</v>
      </c>
      <c r="J20" s="14">
        <f t="shared" si="2"/>
        <v>272</v>
      </c>
      <c r="K20" s="15" t="s">
        <v>53</v>
      </c>
    </row>
    <row r="21" spans="1:11" ht="17.25" customHeight="1" x14ac:dyDescent="0.2">
      <c r="A21" s="13" t="s">
        <v>54</v>
      </c>
      <c r="B21" s="14">
        <v>463</v>
      </c>
      <c r="C21" s="14">
        <v>712</v>
      </c>
      <c r="D21" s="14">
        <f t="shared" si="0"/>
        <v>1175</v>
      </c>
      <c r="E21" s="14">
        <v>0</v>
      </c>
      <c r="F21" s="14">
        <v>0</v>
      </c>
      <c r="G21" s="14">
        <v>0</v>
      </c>
      <c r="H21" s="14">
        <f t="shared" si="1"/>
        <v>463</v>
      </c>
      <c r="I21" s="14">
        <f t="shared" si="1"/>
        <v>712</v>
      </c>
      <c r="J21" s="14">
        <f t="shared" si="2"/>
        <v>1175</v>
      </c>
      <c r="K21" s="15" t="s">
        <v>55</v>
      </c>
    </row>
    <row r="22" spans="1:11" ht="17.25" customHeight="1" x14ac:dyDescent="0.2">
      <c r="A22" s="13" t="s">
        <v>56</v>
      </c>
      <c r="B22" s="14">
        <f>SUM(B9:B21)</f>
        <v>6895</v>
      </c>
      <c r="C22" s="14">
        <f t="shared" ref="C22:J22" si="3">SUM(C9:C21)</f>
        <v>8995</v>
      </c>
      <c r="D22" s="14">
        <f t="shared" si="3"/>
        <v>15890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 t="shared" si="3"/>
        <v>6895</v>
      </c>
      <c r="I22" s="14">
        <f t="shared" si="3"/>
        <v>8995</v>
      </c>
      <c r="J22" s="14">
        <f t="shared" si="3"/>
        <v>15890</v>
      </c>
      <c r="K22" s="15" t="s">
        <v>57</v>
      </c>
    </row>
    <row r="23" spans="1:11" ht="17.25" customHeight="1" x14ac:dyDescent="0.2">
      <c r="A23" s="13" t="s">
        <v>58</v>
      </c>
      <c r="B23" s="14"/>
      <c r="C23" s="14"/>
      <c r="D23" s="14"/>
      <c r="E23" s="14"/>
      <c r="F23" s="14"/>
      <c r="G23" s="14"/>
      <c r="H23" s="14"/>
      <c r="I23" s="14"/>
      <c r="J23" s="14"/>
      <c r="K23" s="15" t="s">
        <v>59</v>
      </c>
    </row>
    <row r="24" spans="1:11" ht="17.25" customHeight="1" x14ac:dyDescent="0.2">
      <c r="A24" s="13" t="s">
        <v>24</v>
      </c>
      <c r="B24" s="14">
        <v>482</v>
      </c>
      <c r="C24" s="14">
        <v>133</v>
      </c>
      <c r="D24" s="14">
        <f>SUM(B24:C24)</f>
        <v>615</v>
      </c>
      <c r="E24" s="14">
        <v>0</v>
      </c>
      <c r="F24" s="14">
        <v>0</v>
      </c>
      <c r="G24" s="14">
        <f>SUM(E24:F24)</f>
        <v>0</v>
      </c>
      <c r="H24" s="14">
        <f>SUM(B24,E24)</f>
        <v>482</v>
      </c>
      <c r="I24" s="14">
        <f>SUM(C24,F24)</f>
        <v>133</v>
      </c>
      <c r="J24" s="14">
        <f t="shared" ref="J24:J32" si="4">SUM(D24,G24)</f>
        <v>615</v>
      </c>
      <c r="K24" s="15" t="s">
        <v>25</v>
      </c>
    </row>
    <row r="25" spans="1:11" ht="17.25" customHeight="1" x14ac:dyDescent="0.2">
      <c r="A25" s="13" t="s">
        <v>32</v>
      </c>
      <c r="B25" s="14">
        <v>383</v>
      </c>
      <c r="C25" s="14">
        <v>212</v>
      </c>
      <c r="D25" s="14">
        <f t="shared" ref="D25:D32" si="5">SUM(B25:C25)</f>
        <v>595</v>
      </c>
      <c r="E25" s="14">
        <v>0</v>
      </c>
      <c r="F25" s="14">
        <v>0</v>
      </c>
      <c r="G25" s="14">
        <f t="shared" ref="G25:G33" si="6">SUM(E25:F25)</f>
        <v>0</v>
      </c>
      <c r="H25" s="14">
        <f t="shared" ref="H25:I32" si="7">SUM(B25,E25)</f>
        <v>383</v>
      </c>
      <c r="I25" s="14">
        <f t="shared" si="7"/>
        <v>212</v>
      </c>
      <c r="J25" s="14">
        <f t="shared" si="4"/>
        <v>595</v>
      </c>
      <c r="K25" s="15" t="s">
        <v>60</v>
      </c>
    </row>
    <row r="26" spans="1:11" ht="17.25" customHeight="1" x14ac:dyDescent="0.2">
      <c r="A26" s="13" t="s">
        <v>140</v>
      </c>
      <c r="B26" s="14">
        <v>65</v>
      </c>
      <c r="C26" s="14">
        <v>24</v>
      </c>
      <c r="D26" s="14">
        <f t="shared" si="5"/>
        <v>89</v>
      </c>
      <c r="E26" s="14">
        <v>0</v>
      </c>
      <c r="F26" s="14">
        <v>0</v>
      </c>
      <c r="G26" s="14">
        <f t="shared" si="6"/>
        <v>0</v>
      </c>
      <c r="H26" s="14">
        <f t="shared" si="7"/>
        <v>65</v>
      </c>
      <c r="I26" s="14">
        <f t="shared" si="7"/>
        <v>24</v>
      </c>
      <c r="J26" s="14">
        <f t="shared" si="4"/>
        <v>89</v>
      </c>
      <c r="K26" s="15" t="s">
        <v>37</v>
      </c>
    </row>
    <row r="27" spans="1:11" ht="17.25" customHeight="1" x14ac:dyDescent="0.2">
      <c r="A27" s="13" t="s">
        <v>139</v>
      </c>
      <c r="B27" s="14">
        <v>668</v>
      </c>
      <c r="C27" s="14">
        <v>571</v>
      </c>
      <c r="D27" s="14">
        <f t="shared" si="5"/>
        <v>1239</v>
      </c>
      <c r="E27" s="14">
        <v>0</v>
      </c>
      <c r="F27" s="14">
        <v>0</v>
      </c>
      <c r="G27" s="14">
        <f t="shared" si="6"/>
        <v>0</v>
      </c>
      <c r="H27" s="14">
        <f t="shared" si="7"/>
        <v>668</v>
      </c>
      <c r="I27" s="14">
        <f t="shared" si="7"/>
        <v>571</v>
      </c>
      <c r="J27" s="14">
        <f t="shared" si="4"/>
        <v>1239</v>
      </c>
      <c r="K27" s="15" t="s">
        <v>138</v>
      </c>
    </row>
    <row r="28" spans="1:11" ht="17.25" customHeight="1" x14ac:dyDescent="0.2">
      <c r="A28" s="13" t="s">
        <v>137</v>
      </c>
      <c r="B28" s="14">
        <v>125</v>
      </c>
      <c r="C28" s="14">
        <v>87</v>
      </c>
      <c r="D28" s="14">
        <f t="shared" si="5"/>
        <v>212</v>
      </c>
      <c r="E28" s="14">
        <v>0</v>
      </c>
      <c r="F28" s="14">
        <v>0</v>
      </c>
      <c r="G28" s="14">
        <f t="shared" si="6"/>
        <v>0</v>
      </c>
      <c r="H28" s="14">
        <f t="shared" si="7"/>
        <v>125</v>
      </c>
      <c r="I28" s="14">
        <f t="shared" si="7"/>
        <v>87</v>
      </c>
      <c r="J28" s="14">
        <f t="shared" si="4"/>
        <v>212</v>
      </c>
      <c r="K28" s="15" t="s">
        <v>136</v>
      </c>
    </row>
    <row r="29" spans="1:11" ht="17.25" customHeight="1" x14ac:dyDescent="0.2">
      <c r="A29" s="13" t="s">
        <v>377</v>
      </c>
      <c r="B29" s="14">
        <v>129</v>
      </c>
      <c r="C29" s="14">
        <v>179</v>
      </c>
      <c r="D29" s="14">
        <f t="shared" si="5"/>
        <v>308</v>
      </c>
      <c r="E29" s="14">
        <v>0</v>
      </c>
      <c r="F29" s="14">
        <v>0</v>
      </c>
      <c r="G29" s="14">
        <f t="shared" si="6"/>
        <v>0</v>
      </c>
      <c r="H29" s="14">
        <f t="shared" si="7"/>
        <v>129</v>
      </c>
      <c r="I29" s="14">
        <f t="shared" si="7"/>
        <v>179</v>
      </c>
      <c r="J29" s="14">
        <f t="shared" si="4"/>
        <v>308</v>
      </c>
      <c r="K29" s="15" t="s">
        <v>378</v>
      </c>
    </row>
    <row r="30" spans="1:11" ht="17.25" customHeight="1" x14ac:dyDescent="0.2">
      <c r="A30" s="13" t="s">
        <v>108</v>
      </c>
      <c r="B30" s="14">
        <v>77</v>
      </c>
      <c r="C30" s="14">
        <v>0</v>
      </c>
      <c r="D30" s="14">
        <f t="shared" si="5"/>
        <v>77</v>
      </c>
      <c r="E30" s="14">
        <v>0</v>
      </c>
      <c r="F30" s="14">
        <v>0</v>
      </c>
      <c r="G30" s="14">
        <f t="shared" si="6"/>
        <v>0</v>
      </c>
      <c r="H30" s="14">
        <f t="shared" si="7"/>
        <v>77</v>
      </c>
      <c r="I30" s="14">
        <f t="shared" si="7"/>
        <v>0</v>
      </c>
      <c r="J30" s="14">
        <f t="shared" si="4"/>
        <v>77</v>
      </c>
      <c r="K30" s="15" t="s">
        <v>765</v>
      </c>
    </row>
    <row r="31" spans="1:11" ht="17.25" customHeight="1" x14ac:dyDescent="0.2">
      <c r="A31" s="13" t="s">
        <v>811</v>
      </c>
      <c r="B31" s="14">
        <v>280</v>
      </c>
      <c r="C31" s="14">
        <v>81</v>
      </c>
      <c r="D31" s="14">
        <f t="shared" si="5"/>
        <v>361</v>
      </c>
      <c r="E31" s="14">
        <v>0</v>
      </c>
      <c r="F31" s="14">
        <v>0</v>
      </c>
      <c r="G31" s="14">
        <f t="shared" si="6"/>
        <v>0</v>
      </c>
      <c r="H31" s="14">
        <f t="shared" si="7"/>
        <v>280</v>
      </c>
      <c r="I31" s="14">
        <f t="shared" si="7"/>
        <v>81</v>
      </c>
      <c r="J31" s="14">
        <f t="shared" si="4"/>
        <v>361</v>
      </c>
      <c r="K31" s="15" t="s">
        <v>130</v>
      </c>
    </row>
    <row r="32" spans="1:11" ht="17.25" customHeight="1" x14ac:dyDescent="0.2">
      <c r="A32" s="13" t="s">
        <v>812</v>
      </c>
      <c r="B32" s="14">
        <v>54</v>
      </c>
      <c r="C32" s="14">
        <v>85</v>
      </c>
      <c r="D32" s="14">
        <f t="shared" si="5"/>
        <v>139</v>
      </c>
      <c r="E32" s="14">
        <v>0</v>
      </c>
      <c r="F32" s="14">
        <v>0</v>
      </c>
      <c r="G32" s="14">
        <f t="shared" si="6"/>
        <v>0</v>
      </c>
      <c r="H32" s="14">
        <f t="shared" si="7"/>
        <v>54</v>
      </c>
      <c r="I32" s="14">
        <f t="shared" si="7"/>
        <v>85</v>
      </c>
      <c r="J32" s="14">
        <f t="shared" si="4"/>
        <v>139</v>
      </c>
      <c r="K32" s="15" t="s">
        <v>53</v>
      </c>
    </row>
    <row r="33" spans="1:13" ht="17.25" customHeight="1" thickBot="1" x14ac:dyDescent="0.25">
      <c r="A33" s="13" t="s">
        <v>61</v>
      </c>
      <c r="B33" s="14">
        <f>SUM(B24:B32)</f>
        <v>2263</v>
      </c>
      <c r="C33" s="14">
        <f t="shared" ref="C33:J33" si="8">SUM(C24:C32)</f>
        <v>1372</v>
      </c>
      <c r="D33" s="14">
        <f t="shared" si="8"/>
        <v>3635</v>
      </c>
      <c r="E33" s="14">
        <f t="shared" si="8"/>
        <v>0</v>
      </c>
      <c r="F33" s="14">
        <f t="shared" si="8"/>
        <v>0</v>
      </c>
      <c r="G33" s="14">
        <f t="shared" si="6"/>
        <v>0</v>
      </c>
      <c r="H33" s="14">
        <f t="shared" si="8"/>
        <v>2263</v>
      </c>
      <c r="I33" s="14">
        <f t="shared" si="8"/>
        <v>1372</v>
      </c>
      <c r="J33" s="14">
        <f t="shared" si="8"/>
        <v>3635</v>
      </c>
      <c r="K33" s="15" t="s">
        <v>59</v>
      </c>
    </row>
    <row r="34" spans="1:13" ht="17.25" customHeight="1" thickBot="1" x14ac:dyDescent="0.25">
      <c r="A34" s="19" t="s">
        <v>151</v>
      </c>
      <c r="B34" s="20">
        <f t="shared" ref="B34:J34" si="9">SUM(B33,B22)</f>
        <v>9158</v>
      </c>
      <c r="C34" s="20">
        <f t="shared" si="9"/>
        <v>10367</v>
      </c>
      <c r="D34" s="20">
        <f t="shared" si="9"/>
        <v>19525</v>
      </c>
      <c r="E34" s="20">
        <f t="shared" si="9"/>
        <v>0</v>
      </c>
      <c r="F34" s="20">
        <f t="shared" si="9"/>
        <v>0</v>
      </c>
      <c r="G34" s="20">
        <f t="shared" si="9"/>
        <v>0</v>
      </c>
      <c r="H34" s="20">
        <f t="shared" si="9"/>
        <v>9158</v>
      </c>
      <c r="I34" s="20">
        <f t="shared" si="9"/>
        <v>10367</v>
      </c>
      <c r="J34" s="20">
        <f t="shared" si="9"/>
        <v>19525</v>
      </c>
      <c r="K34" s="21" t="s">
        <v>63</v>
      </c>
    </row>
    <row r="35" spans="1:13" s="92" customFormat="1" ht="17.25" customHeight="1" thickTop="1" x14ac:dyDescent="0.2">
      <c r="A35" s="69"/>
      <c r="B35" s="91"/>
      <c r="C35" s="91"/>
      <c r="D35" s="91"/>
      <c r="E35" s="91"/>
      <c r="F35" s="91"/>
      <c r="G35" s="91"/>
      <c r="H35" s="91"/>
      <c r="I35" s="91"/>
      <c r="J35" s="91"/>
      <c r="K35" s="94"/>
    </row>
    <row r="36" spans="1:13" s="92" customFormat="1" ht="17.25" customHeight="1" x14ac:dyDescent="0.2">
      <c r="A36" s="69"/>
      <c r="B36" s="91"/>
      <c r="C36" s="91"/>
      <c r="D36" s="91"/>
      <c r="E36" s="91"/>
      <c r="F36" s="91"/>
      <c r="G36" s="91"/>
      <c r="H36" s="91"/>
      <c r="I36" s="91"/>
      <c r="J36" s="91"/>
      <c r="K36" s="94"/>
    </row>
    <row r="37" spans="1:13" s="92" customFormat="1" ht="17.25" customHeight="1" x14ac:dyDescent="0.2">
      <c r="A37" s="69"/>
      <c r="B37" s="91"/>
      <c r="C37" s="91"/>
      <c r="D37" s="91"/>
      <c r="E37" s="91"/>
      <c r="F37" s="91"/>
      <c r="G37" s="91"/>
      <c r="H37" s="91"/>
      <c r="I37" s="91"/>
      <c r="J37" s="91"/>
      <c r="K37" s="94"/>
    </row>
    <row r="38" spans="1:13" s="92" customFormat="1" ht="17.25" customHeight="1" x14ac:dyDescent="0.2">
      <c r="A38" s="69"/>
      <c r="B38" s="91"/>
      <c r="C38" s="91"/>
      <c r="D38" s="91"/>
      <c r="E38" s="91"/>
      <c r="F38" s="91"/>
      <c r="G38" s="91"/>
      <c r="H38" s="91"/>
      <c r="I38" s="91"/>
      <c r="J38" s="91"/>
      <c r="K38" s="94"/>
    </row>
    <row r="39" spans="1:13" s="92" customFormat="1" ht="17.25" customHeight="1" x14ac:dyDescent="0.2">
      <c r="A39" s="69"/>
      <c r="B39" s="91"/>
      <c r="C39" s="91"/>
      <c r="D39" s="91"/>
      <c r="E39" s="91"/>
      <c r="F39" s="91"/>
      <c r="G39" s="91"/>
      <c r="H39" s="91"/>
      <c r="I39" s="91"/>
      <c r="J39" s="91"/>
      <c r="K39" s="94"/>
    </row>
    <row r="41" spans="1:13" ht="20.25" customHeight="1" x14ac:dyDescent="0.2">
      <c r="A41" s="118" t="s">
        <v>821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3" ht="35.25" customHeight="1" x14ac:dyDescent="0.25">
      <c r="A42" s="114" t="s">
        <v>822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3" ht="18.75" customHeight="1" thickBot="1" x14ac:dyDescent="0.3">
      <c r="A43" s="4" t="s">
        <v>1831</v>
      </c>
      <c r="B43" s="4"/>
      <c r="C43" s="4"/>
      <c r="D43" s="4"/>
      <c r="E43" s="4"/>
      <c r="F43" s="4"/>
      <c r="G43" s="4"/>
      <c r="H43" s="4"/>
      <c r="I43" s="4"/>
      <c r="J43" s="4"/>
      <c r="K43" s="30" t="s">
        <v>1676</v>
      </c>
      <c r="L43" s="4"/>
      <c r="M43" s="4"/>
    </row>
    <row r="44" spans="1:13" ht="22.5" customHeight="1" thickTop="1" x14ac:dyDescent="0.25">
      <c r="A44" s="111" t="s">
        <v>0</v>
      </c>
      <c r="B44" s="110" t="s">
        <v>1</v>
      </c>
      <c r="C44" s="110"/>
      <c r="D44" s="110"/>
      <c r="E44" s="110" t="s">
        <v>2</v>
      </c>
      <c r="F44" s="110"/>
      <c r="G44" s="110"/>
      <c r="H44" s="110" t="s">
        <v>3</v>
      </c>
      <c r="I44" s="110"/>
      <c r="J44" s="110"/>
      <c r="K44" s="111" t="s">
        <v>4</v>
      </c>
    </row>
    <row r="45" spans="1:13" ht="22.5" customHeight="1" x14ac:dyDescent="0.25">
      <c r="A45" s="112"/>
      <c r="B45" s="109" t="s">
        <v>5</v>
      </c>
      <c r="C45" s="109"/>
      <c r="D45" s="109"/>
      <c r="E45" s="109" t="s">
        <v>6</v>
      </c>
      <c r="F45" s="109"/>
      <c r="G45" s="109"/>
      <c r="H45" s="109" t="s">
        <v>7</v>
      </c>
      <c r="I45" s="109"/>
      <c r="J45" s="109"/>
      <c r="K45" s="112"/>
    </row>
    <row r="46" spans="1:13" ht="22.5" customHeight="1" x14ac:dyDescent="0.25">
      <c r="A46" s="112"/>
      <c r="B46" s="31" t="s">
        <v>8</v>
      </c>
      <c r="C46" s="31" t="s">
        <v>67</v>
      </c>
      <c r="D46" s="31" t="s">
        <v>10</v>
      </c>
      <c r="E46" s="31" t="s">
        <v>8</v>
      </c>
      <c r="F46" s="31" t="s">
        <v>67</v>
      </c>
      <c r="G46" s="31" t="s">
        <v>10</v>
      </c>
      <c r="H46" s="31" t="s">
        <v>8</v>
      </c>
      <c r="I46" s="31" t="s">
        <v>67</v>
      </c>
      <c r="J46" s="31" t="s">
        <v>10</v>
      </c>
      <c r="K46" s="112"/>
    </row>
    <row r="47" spans="1:13" ht="22.5" customHeight="1" thickBot="1" x14ac:dyDescent="0.3">
      <c r="A47" s="113"/>
      <c r="B47" s="6" t="s">
        <v>11</v>
      </c>
      <c r="C47" s="6" t="s">
        <v>12</v>
      </c>
      <c r="D47" s="6" t="s">
        <v>7</v>
      </c>
      <c r="E47" s="6" t="s">
        <v>11</v>
      </c>
      <c r="F47" s="6" t="s">
        <v>12</v>
      </c>
      <c r="G47" s="6" t="s">
        <v>7</v>
      </c>
      <c r="H47" s="6" t="s">
        <v>11</v>
      </c>
      <c r="I47" s="6" t="s">
        <v>12</v>
      </c>
      <c r="J47" s="6" t="s">
        <v>7</v>
      </c>
      <c r="K47" s="113"/>
    </row>
    <row r="48" spans="1:13" ht="17.25" customHeight="1" x14ac:dyDescent="0.2">
      <c r="A48" s="13" t="s">
        <v>13</v>
      </c>
      <c r="B48" s="14"/>
      <c r="C48" s="14"/>
      <c r="D48" s="14"/>
      <c r="E48" s="14"/>
      <c r="F48" s="14"/>
      <c r="G48" s="14"/>
      <c r="H48" s="14"/>
      <c r="I48" s="14"/>
      <c r="J48" s="14"/>
      <c r="K48" s="15" t="s">
        <v>14</v>
      </c>
    </row>
    <row r="49" spans="1:11" ht="17.25" customHeight="1" x14ac:dyDescent="0.2">
      <c r="A49" s="13" t="s">
        <v>15</v>
      </c>
      <c r="B49" s="14">
        <v>104</v>
      </c>
      <c r="C49" s="14">
        <v>239</v>
      </c>
      <c r="D49" s="14">
        <f>SUM(B49:C49)</f>
        <v>343</v>
      </c>
      <c r="E49" s="14">
        <v>0</v>
      </c>
      <c r="F49" s="14">
        <v>0</v>
      </c>
      <c r="G49" s="14">
        <v>0</v>
      </c>
      <c r="H49" s="14">
        <f>SUM(B49,E49)</f>
        <v>104</v>
      </c>
      <c r="I49" s="14">
        <f t="shared" ref="I49:J61" si="10">SUM(C49,F49)</f>
        <v>239</v>
      </c>
      <c r="J49" s="14">
        <f t="shared" si="10"/>
        <v>343</v>
      </c>
      <c r="K49" s="15" t="s">
        <v>16</v>
      </c>
    </row>
    <row r="50" spans="1:11" ht="17.25" customHeight="1" x14ac:dyDescent="0.2">
      <c r="A50" s="13" t="s">
        <v>24</v>
      </c>
      <c r="B50" s="14">
        <v>291</v>
      </c>
      <c r="C50" s="14">
        <v>567</v>
      </c>
      <c r="D50" s="14">
        <f t="shared" ref="D50:D61" si="11">SUM(B50:C50)</f>
        <v>858</v>
      </c>
      <c r="E50" s="14">
        <v>0</v>
      </c>
      <c r="F50" s="14">
        <v>0</v>
      </c>
      <c r="G50" s="14">
        <v>0</v>
      </c>
      <c r="H50" s="14">
        <f t="shared" ref="H50:H61" si="12">SUM(B50,E50)</f>
        <v>291</v>
      </c>
      <c r="I50" s="14">
        <f t="shared" si="10"/>
        <v>567</v>
      </c>
      <c r="J50" s="14">
        <f t="shared" si="10"/>
        <v>858</v>
      </c>
      <c r="K50" s="15" t="s">
        <v>25</v>
      </c>
    </row>
    <row r="51" spans="1:11" ht="17.25" customHeight="1" x14ac:dyDescent="0.2">
      <c r="A51" s="13" t="s">
        <v>28</v>
      </c>
      <c r="B51" s="14">
        <v>306</v>
      </c>
      <c r="C51" s="14">
        <v>323</v>
      </c>
      <c r="D51" s="14">
        <f t="shared" si="11"/>
        <v>629</v>
      </c>
      <c r="E51" s="14">
        <v>0</v>
      </c>
      <c r="F51" s="14">
        <v>0</v>
      </c>
      <c r="G51" s="14">
        <v>0</v>
      </c>
      <c r="H51" s="14">
        <f t="shared" si="12"/>
        <v>306</v>
      </c>
      <c r="I51" s="14">
        <f t="shared" si="10"/>
        <v>323</v>
      </c>
      <c r="J51" s="14">
        <f t="shared" si="10"/>
        <v>629</v>
      </c>
      <c r="K51" s="15" t="s">
        <v>29</v>
      </c>
    </row>
    <row r="52" spans="1:11" ht="17.25" customHeight="1" x14ac:dyDescent="0.2">
      <c r="A52" s="13" t="s">
        <v>30</v>
      </c>
      <c r="B52" s="14">
        <v>68</v>
      </c>
      <c r="C52" s="14">
        <v>100</v>
      </c>
      <c r="D52" s="14">
        <f t="shared" si="11"/>
        <v>168</v>
      </c>
      <c r="E52" s="14">
        <v>0</v>
      </c>
      <c r="F52" s="14">
        <v>0</v>
      </c>
      <c r="G52" s="14">
        <v>0</v>
      </c>
      <c r="H52" s="14">
        <f t="shared" si="12"/>
        <v>68</v>
      </c>
      <c r="I52" s="14">
        <f t="shared" si="10"/>
        <v>100</v>
      </c>
      <c r="J52" s="14">
        <f t="shared" si="10"/>
        <v>168</v>
      </c>
      <c r="K52" s="15" t="s">
        <v>810</v>
      </c>
    </row>
    <row r="53" spans="1:11" ht="17.25" customHeight="1" x14ac:dyDescent="0.2">
      <c r="A53" s="13" t="s">
        <v>32</v>
      </c>
      <c r="B53" s="14">
        <v>365</v>
      </c>
      <c r="C53" s="14">
        <v>723</v>
      </c>
      <c r="D53" s="14">
        <f t="shared" si="11"/>
        <v>1088</v>
      </c>
      <c r="E53" s="14">
        <v>0</v>
      </c>
      <c r="F53" s="14">
        <v>0</v>
      </c>
      <c r="G53" s="14">
        <v>0</v>
      </c>
      <c r="H53" s="14">
        <f t="shared" si="12"/>
        <v>365</v>
      </c>
      <c r="I53" s="14">
        <f t="shared" si="10"/>
        <v>723</v>
      </c>
      <c r="J53" s="14">
        <f t="shared" si="10"/>
        <v>1088</v>
      </c>
      <c r="K53" s="15" t="s">
        <v>60</v>
      </c>
    </row>
    <row r="54" spans="1:11" ht="17.25" customHeight="1" x14ac:dyDescent="0.2">
      <c r="A54" s="13" t="s">
        <v>36</v>
      </c>
      <c r="B54" s="14">
        <v>394</v>
      </c>
      <c r="C54" s="14">
        <v>225</v>
      </c>
      <c r="D54" s="14">
        <f t="shared" si="11"/>
        <v>619</v>
      </c>
      <c r="E54" s="14">
        <v>0</v>
      </c>
      <c r="F54" s="14">
        <v>0</v>
      </c>
      <c r="G54" s="14">
        <v>0</v>
      </c>
      <c r="H54" s="14">
        <f t="shared" si="12"/>
        <v>394</v>
      </c>
      <c r="I54" s="14">
        <f t="shared" si="10"/>
        <v>225</v>
      </c>
      <c r="J54" s="14">
        <f t="shared" si="10"/>
        <v>619</v>
      </c>
      <c r="K54" s="15" t="s">
        <v>37</v>
      </c>
    </row>
    <row r="55" spans="1:11" ht="17.25" customHeight="1" x14ac:dyDescent="0.2">
      <c r="A55" s="13" t="s">
        <v>139</v>
      </c>
      <c r="B55" s="14">
        <v>1246</v>
      </c>
      <c r="C55" s="14">
        <v>2676</v>
      </c>
      <c r="D55" s="14">
        <f t="shared" si="11"/>
        <v>3922</v>
      </c>
      <c r="E55" s="14">
        <v>0</v>
      </c>
      <c r="F55" s="14">
        <v>0</v>
      </c>
      <c r="G55" s="14">
        <v>0</v>
      </c>
      <c r="H55" s="14">
        <f t="shared" si="12"/>
        <v>1246</v>
      </c>
      <c r="I55" s="14">
        <f t="shared" si="10"/>
        <v>2676</v>
      </c>
      <c r="J55" s="14">
        <f t="shared" si="10"/>
        <v>3922</v>
      </c>
      <c r="K55" s="15" t="s">
        <v>138</v>
      </c>
    </row>
    <row r="56" spans="1:11" ht="17.25" customHeight="1" x14ac:dyDescent="0.2">
      <c r="A56" s="13" t="s">
        <v>137</v>
      </c>
      <c r="B56" s="14">
        <v>366</v>
      </c>
      <c r="C56" s="14">
        <v>525</v>
      </c>
      <c r="D56" s="14">
        <f t="shared" si="11"/>
        <v>891</v>
      </c>
      <c r="E56" s="14">
        <v>0</v>
      </c>
      <c r="F56" s="14">
        <v>0</v>
      </c>
      <c r="G56" s="14">
        <v>0</v>
      </c>
      <c r="H56" s="14">
        <f t="shared" si="12"/>
        <v>366</v>
      </c>
      <c r="I56" s="14">
        <f t="shared" si="10"/>
        <v>525</v>
      </c>
      <c r="J56" s="14">
        <f t="shared" si="10"/>
        <v>891</v>
      </c>
      <c r="K56" s="15" t="s">
        <v>136</v>
      </c>
    </row>
    <row r="57" spans="1:11" ht="17.25" customHeight="1" x14ac:dyDescent="0.2">
      <c r="A57" s="13" t="s">
        <v>377</v>
      </c>
      <c r="B57" s="14">
        <v>1229</v>
      </c>
      <c r="C57" s="14">
        <v>1594</v>
      </c>
      <c r="D57" s="14">
        <f t="shared" si="11"/>
        <v>2823</v>
      </c>
      <c r="E57" s="14">
        <v>0</v>
      </c>
      <c r="F57" s="14">
        <v>0</v>
      </c>
      <c r="G57" s="14">
        <v>0</v>
      </c>
      <c r="H57" s="14">
        <f t="shared" si="12"/>
        <v>1229</v>
      </c>
      <c r="I57" s="14">
        <f t="shared" si="10"/>
        <v>1594</v>
      </c>
      <c r="J57" s="14">
        <f t="shared" si="10"/>
        <v>2823</v>
      </c>
      <c r="K57" s="15" t="s">
        <v>378</v>
      </c>
    </row>
    <row r="58" spans="1:11" ht="17.25" customHeight="1" x14ac:dyDescent="0.2">
      <c r="A58" s="13" t="s">
        <v>108</v>
      </c>
      <c r="B58" s="14">
        <v>553</v>
      </c>
      <c r="C58" s="14">
        <v>165</v>
      </c>
      <c r="D58" s="14">
        <f t="shared" si="11"/>
        <v>718</v>
      </c>
      <c r="E58" s="14">
        <v>0</v>
      </c>
      <c r="F58" s="14">
        <v>0</v>
      </c>
      <c r="G58" s="14">
        <v>0</v>
      </c>
      <c r="H58" s="14">
        <f t="shared" si="12"/>
        <v>553</v>
      </c>
      <c r="I58" s="14">
        <f t="shared" si="10"/>
        <v>165</v>
      </c>
      <c r="J58" s="14">
        <f t="shared" si="10"/>
        <v>718</v>
      </c>
      <c r="K58" s="15" t="s">
        <v>765</v>
      </c>
    </row>
    <row r="59" spans="1:11" ht="17.25" customHeight="1" x14ac:dyDescent="0.2">
      <c r="A59" s="13" t="s">
        <v>811</v>
      </c>
      <c r="B59" s="14">
        <v>440</v>
      </c>
      <c r="C59" s="14">
        <v>433</v>
      </c>
      <c r="D59" s="14">
        <f t="shared" si="11"/>
        <v>873</v>
      </c>
      <c r="E59" s="14">
        <v>0</v>
      </c>
      <c r="F59" s="14">
        <v>0</v>
      </c>
      <c r="G59" s="14">
        <v>0</v>
      </c>
      <c r="H59" s="14">
        <f t="shared" si="12"/>
        <v>440</v>
      </c>
      <c r="I59" s="14">
        <f t="shared" si="10"/>
        <v>433</v>
      </c>
      <c r="J59" s="14">
        <f t="shared" si="10"/>
        <v>873</v>
      </c>
      <c r="K59" s="15" t="s">
        <v>130</v>
      </c>
    </row>
    <row r="60" spans="1:11" ht="17.25" customHeight="1" x14ac:dyDescent="0.2">
      <c r="A60" s="13" t="s">
        <v>812</v>
      </c>
      <c r="B60" s="14">
        <v>70</v>
      </c>
      <c r="C60" s="14">
        <v>201</v>
      </c>
      <c r="D60" s="14">
        <f t="shared" si="11"/>
        <v>271</v>
      </c>
      <c r="E60" s="14">
        <v>0</v>
      </c>
      <c r="F60" s="14">
        <v>0</v>
      </c>
      <c r="G60" s="14">
        <v>0</v>
      </c>
      <c r="H60" s="14">
        <f t="shared" si="12"/>
        <v>70</v>
      </c>
      <c r="I60" s="14">
        <f t="shared" si="10"/>
        <v>201</v>
      </c>
      <c r="J60" s="14">
        <f t="shared" si="10"/>
        <v>271</v>
      </c>
      <c r="K60" s="15" t="s">
        <v>53</v>
      </c>
    </row>
    <row r="61" spans="1:11" ht="17.25" customHeight="1" x14ac:dyDescent="0.2">
      <c r="A61" s="13" t="s">
        <v>54</v>
      </c>
      <c r="B61" s="14">
        <v>428</v>
      </c>
      <c r="C61" s="14">
        <v>704</v>
      </c>
      <c r="D61" s="14">
        <f t="shared" si="11"/>
        <v>1132</v>
      </c>
      <c r="E61" s="14">
        <v>0</v>
      </c>
      <c r="F61" s="14">
        <v>0</v>
      </c>
      <c r="G61" s="14">
        <v>0</v>
      </c>
      <c r="H61" s="14">
        <f t="shared" si="12"/>
        <v>428</v>
      </c>
      <c r="I61" s="14">
        <f t="shared" si="10"/>
        <v>704</v>
      </c>
      <c r="J61" s="14">
        <f t="shared" si="10"/>
        <v>1132</v>
      </c>
      <c r="K61" s="15" t="s">
        <v>55</v>
      </c>
    </row>
    <row r="62" spans="1:11" ht="17.25" customHeight="1" x14ac:dyDescent="0.2">
      <c r="A62" s="13" t="s">
        <v>56</v>
      </c>
      <c r="B62" s="14">
        <f>SUM(B49:B61)</f>
        <v>5860</v>
      </c>
      <c r="C62" s="14">
        <f t="shared" ref="C62:J62" si="13">SUM(C49:C61)</f>
        <v>8475</v>
      </c>
      <c r="D62" s="14">
        <f t="shared" si="13"/>
        <v>14335</v>
      </c>
      <c r="E62" s="14">
        <f t="shared" si="13"/>
        <v>0</v>
      </c>
      <c r="F62" s="14">
        <f t="shared" si="13"/>
        <v>0</v>
      </c>
      <c r="G62" s="14">
        <f t="shared" si="13"/>
        <v>0</v>
      </c>
      <c r="H62" s="14">
        <f t="shared" si="13"/>
        <v>5860</v>
      </c>
      <c r="I62" s="14">
        <f t="shared" si="13"/>
        <v>8475</v>
      </c>
      <c r="J62" s="14">
        <f t="shared" si="13"/>
        <v>14335</v>
      </c>
      <c r="K62" s="15" t="s">
        <v>57</v>
      </c>
    </row>
    <row r="63" spans="1:11" ht="17.25" customHeight="1" x14ac:dyDescent="0.2">
      <c r="A63" s="13" t="s">
        <v>58</v>
      </c>
      <c r="B63" s="14"/>
      <c r="C63" s="14"/>
      <c r="D63" s="14"/>
      <c r="E63" s="14"/>
      <c r="F63" s="14"/>
      <c r="G63" s="14"/>
      <c r="H63" s="14"/>
      <c r="I63" s="14"/>
      <c r="J63" s="14"/>
      <c r="K63" s="15" t="s">
        <v>59</v>
      </c>
    </row>
    <row r="64" spans="1:11" ht="17.25" customHeight="1" x14ac:dyDescent="0.2">
      <c r="A64" s="13" t="s">
        <v>24</v>
      </c>
      <c r="B64" s="14">
        <v>333</v>
      </c>
      <c r="C64" s="14">
        <v>101</v>
      </c>
      <c r="D64" s="14">
        <f>SUM(B64:C64)</f>
        <v>434</v>
      </c>
      <c r="E64" s="14">
        <v>0</v>
      </c>
      <c r="F64" s="14">
        <v>0</v>
      </c>
      <c r="G64" s="14">
        <f>SUM(E64:F64)</f>
        <v>0</v>
      </c>
      <c r="H64" s="14">
        <f>SUM(B64,E64)</f>
        <v>333</v>
      </c>
      <c r="I64" s="14">
        <f>SUM(C64,F64)</f>
        <v>101</v>
      </c>
      <c r="J64" s="14">
        <f t="shared" ref="I64:J72" si="14">SUM(D64,G64)</f>
        <v>434</v>
      </c>
      <c r="K64" s="15" t="s">
        <v>25</v>
      </c>
    </row>
    <row r="65" spans="1:11" ht="17.25" customHeight="1" x14ac:dyDescent="0.2">
      <c r="A65" s="13" t="s">
        <v>32</v>
      </c>
      <c r="B65" s="14">
        <v>259</v>
      </c>
      <c r="C65" s="14">
        <v>144</v>
      </c>
      <c r="D65" s="14">
        <f t="shared" ref="D65:D72" si="15">SUM(B65:C65)</f>
        <v>403</v>
      </c>
      <c r="E65" s="14">
        <v>0</v>
      </c>
      <c r="F65" s="14">
        <v>0</v>
      </c>
      <c r="G65" s="14">
        <f t="shared" ref="G65:G70" si="16">SUM(E65:F65)</f>
        <v>0</v>
      </c>
      <c r="H65" s="14">
        <f t="shared" ref="H65:I72" si="17">SUM(B65,E65)</f>
        <v>259</v>
      </c>
      <c r="I65" s="14">
        <f t="shared" si="17"/>
        <v>144</v>
      </c>
      <c r="J65" s="14">
        <f t="shared" si="14"/>
        <v>403</v>
      </c>
      <c r="K65" s="15" t="s">
        <v>60</v>
      </c>
    </row>
    <row r="66" spans="1:11" ht="17.25" customHeight="1" x14ac:dyDescent="0.2">
      <c r="A66" s="13" t="s">
        <v>36</v>
      </c>
      <c r="B66" s="14">
        <v>63</v>
      </c>
      <c r="C66" s="14">
        <v>24</v>
      </c>
      <c r="D66" s="14">
        <f t="shared" si="15"/>
        <v>87</v>
      </c>
      <c r="E66" s="14">
        <v>0</v>
      </c>
      <c r="F66" s="14">
        <v>0</v>
      </c>
      <c r="G66" s="14">
        <f t="shared" si="16"/>
        <v>0</v>
      </c>
      <c r="H66" s="14">
        <f t="shared" si="17"/>
        <v>63</v>
      </c>
      <c r="I66" s="14">
        <f t="shared" si="17"/>
        <v>24</v>
      </c>
      <c r="J66" s="14">
        <f t="shared" si="14"/>
        <v>87</v>
      </c>
      <c r="K66" s="15" t="s">
        <v>37</v>
      </c>
    </row>
    <row r="67" spans="1:11" ht="17.25" customHeight="1" x14ac:dyDescent="0.2">
      <c r="A67" s="13" t="s">
        <v>139</v>
      </c>
      <c r="B67" s="14">
        <v>522</v>
      </c>
      <c r="C67" s="14">
        <v>500</v>
      </c>
      <c r="D67" s="14">
        <f t="shared" si="15"/>
        <v>1022</v>
      </c>
      <c r="E67" s="14">
        <v>0</v>
      </c>
      <c r="F67" s="14">
        <v>0</v>
      </c>
      <c r="G67" s="14">
        <f t="shared" si="16"/>
        <v>0</v>
      </c>
      <c r="H67" s="14">
        <f t="shared" si="17"/>
        <v>522</v>
      </c>
      <c r="I67" s="14">
        <f t="shared" si="17"/>
        <v>500</v>
      </c>
      <c r="J67" s="14">
        <f t="shared" si="14"/>
        <v>1022</v>
      </c>
      <c r="K67" s="15" t="s">
        <v>138</v>
      </c>
    </row>
    <row r="68" spans="1:11" ht="17.25" customHeight="1" x14ac:dyDescent="0.2">
      <c r="A68" s="13" t="s">
        <v>137</v>
      </c>
      <c r="B68" s="14">
        <v>88</v>
      </c>
      <c r="C68" s="14">
        <v>62</v>
      </c>
      <c r="D68" s="14">
        <f t="shared" si="15"/>
        <v>150</v>
      </c>
      <c r="E68" s="14">
        <v>0</v>
      </c>
      <c r="F68" s="14">
        <v>0</v>
      </c>
      <c r="G68" s="14">
        <f t="shared" si="16"/>
        <v>0</v>
      </c>
      <c r="H68" s="14">
        <f t="shared" si="17"/>
        <v>88</v>
      </c>
      <c r="I68" s="14">
        <f t="shared" si="17"/>
        <v>62</v>
      </c>
      <c r="J68" s="14">
        <f t="shared" si="14"/>
        <v>150</v>
      </c>
      <c r="K68" s="15" t="s">
        <v>136</v>
      </c>
    </row>
    <row r="69" spans="1:11" ht="17.25" customHeight="1" x14ac:dyDescent="0.2">
      <c r="A69" s="13" t="s">
        <v>377</v>
      </c>
      <c r="B69" s="14">
        <v>66</v>
      </c>
      <c r="C69" s="14">
        <v>152</v>
      </c>
      <c r="D69" s="14">
        <f t="shared" si="15"/>
        <v>218</v>
      </c>
      <c r="E69" s="14">
        <v>0</v>
      </c>
      <c r="F69" s="14">
        <v>0</v>
      </c>
      <c r="G69" s="14">
        <f t="shared" si="16"/>
        <v>0</v>
      </c>
      <c r="H69" s="14">
        <f t="shared" si="17"/>
        <v>66</v>
      </c>
      <c r="I69" s="14">
        <f t="shared" si="17"/>
        <v>152</v>
      </c>
      <c r="J69" s="14">
        <f t="shared" si="14"/>
        <v>218</v>
      </c>
      <c r="K69" s="15" t="s">
        <v>378</v>
      </c>
    </row>
    <row r="70" spans="1:11" ht="17.25" customHeight="1" x14ac:dyDescent="0.2">
      <c r="A70" s="13" t="s">
        <v>108</v>
      </c>
      <c r="B70" s="14">
        <v>70</v>
      </c>
      <c r="C70" s="14">
        <v>0</v>
      </c>
      <c r="D70" s="14">
        <f t="shared" si="15"/>
        <v>70</v>
      </c>
      <c r="E70" s="14">
        <v>0</v>
      </c>
      <c r="F70" s="14">
        <v>0</v>
      </c>
      <c r="G70" s="14">
        <f t="shared" si="16"/>
        <v>0</v>
      </c>
      <c r="H70" s="14">
        <f t="shared" si="17"/>
        <v>70</v>
      </c>
      <c r="I70" s="14">
        <f t="shared" si="17"/>
        <v>0</v>
      </c>
      <c r="J70" s="14">
        <f t="shared" si="14"/>
        <v>70</v>
      </c>
      <c r="K70" s="15" t="s">
        <v>765</v>
      </c>
    </row>
    <row r="71" spans="1:11" ht="17.25" customHeight="1" x14ac:dyDescent="0.2">
      <c r="A71" s="13" t="s">
        <v>811</v>
      </c>
      <c r="B71" s="14">
        <v>118</v>
      </c>
      <c r="C71" s="14">
        <v>51</v>
      </c>
      <c r="D71" s="14">
        <f t="shared" si="15"/>
        <v>169</v>
      </c>
      <c r="E71" s="14">
        <v>0</v>
      </c>
      <c r="F71" s="14">
        <v>0</v>
      </c>
      <c r="G71" s="14">
        <v>0</v>
      </c>
      <c r="H71" s="14">
        <f t="shared" si="17"/>
        <v>118</v>
      </c>
      <c r="I71" s="14">
        <f t="shared" si="17"/>
        <v>51</v>
      </c>
      <c r="J71" s="14">
        <f t="shared" si="14"/>
        <v>169</v>
      </c>
      <c r="K71" s="15" t="s">
        <v>130</v>
      </c>
    </row>
    <row r="72" spans="1:11" ht="17.25" customHeight="1" x14ac:dyDescent="0.2">
      <c r="A72" s="13" t="s">
        <v>812</v>
      </c>
      <c r="B72" s="14">
        <v>54</v>
      </c>
      <c r="C72" s="14">
        <v>84</v>
      </c>
      <c r="D72" s="14">
        <f t="shared" si="15"/>
        <v>138</v>
      </c>
      <c r="E72" s="14">
        <v>0</v>
      </c>
      <c r="F72" s="14">
        <v>0</v>
      </c>
      <c r="G72" s="14">
        <v>0</v>
      </c>
      <c r="H72" s="14">
        <f t="shared" si="17"/>
        <v>54</v>
      </c>
      <c r="I72" s="14">
        <f t="shared" si="14"/>
        <v>84</v>
      </c>
      <c r="J72" s="14">
        <f t="shared" si="14"/>
        <v>138</v>
      </c>
      <c r="K72" s="15" t="s">
        <v>53</v>
      </c>
    </row>
    <row r="73" spans="1:11" ht="17.25" customHeight="1" thickBot="1" x14ac:dyDescent="0.25">
      <c r="A73" s="13" t="s">
        <v>61</v>
      </c>
      <c r="B73" s="14">
        <f>SUM(B64:B72)</f>
        <v>1573</v>
      </c>
      <c r="C73" s="14">
        <f t="shared" ref="C73:J73" si="18">SUM(C64:C72)</f>
        <v>1118</v>
      </c>
      <c r="D73" s="14">
        <f t="shared" si="18"/>
        <v>2691</v>
      </c>
      <c r="E73" s="14">
        <f t="shared" si="18"/>
        <v>0</v>
      </c>
      <c r="F73" s="14">
        <f t="shared" si="18"/>
        <v>0</v>
      </c>
      <c r="G73" s="14">
        <f t="shared" si="18"/>
        <v>0</v>
      </c>
      <c r="H73" s="14">
        <f t="shared" si="18"/>
        <v>1573</v>
      </c>
      <c r="I73" s="14">
        <f t="shared" si="18"/>
        <v>1118</v>
      </c>
      <c r="J73" s="14">
        <f t="shared" si="18"/>
        <v>2691</v>
      </c>
      <c r="K73" s="15" t="s">
        <v>59</v>
      </c>
    </row>
    <row r="74" spans="1:11" ht="17.25" customHeight="1" thickBot="1" x14ac:dyDescent="0.25">
      <c r="A74" s="19" t="s">
        <v>151</v>
      </c>
      <c r="B74" s="20">
        <f t="shared" ref="B74:J74" si="19">SUM(B73,B62)</f>
        <v>7433</v>
      </c>
      <c r="C74" s="20">
        <f t="shared" si="19"/>
        <v>9593</v>
      </c>
      <c r="D74" s="20">
        <f t="shared" si="19"/>
        <v>17026</v>
      </c>
      <c r="E74" s="20">
        <f t="shared" si="19"/>
        <v>0</v>
      </c>
      <c r="F74" s="20">
        <f t="shared" si="19"/>
        <v>0</v>
      </c>
      <c r="G74" s="20">
        <f t="shared" si="19"/>
        <v>0</v>
      </c>
      <c r="H74" s="20">
        <f t="shared" si="19"/>
        <v>7433</v>
      </c>
      <c r="I74" s="20">
        <f t="shared" si="19"/>
        <v>9593</v>
      </c>
      <c r="J74" s="20">
        <f t="shared" si="19"/>
        <v>17026</v>
      </c>
      <c r="K74" s="21" t="s">
        <v>63</v>
      </c>
    </row>
    <row r="75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H45:J45"/>
    <mergeCell ref="A41:K41"/>
    <mergeCell ref="A42:K42"/>
    <mergeCell ref="A44:A47"/>
    <mergeCell ref="B44:D44"/>
    <mergeCell ref="E44:G44"/>
    <mergeCell ref="H44:J44"/>
    <mergeCell ref="K44:K47"/>
    <mergeCell ref="B45:D45"/>
    <mergeCell ref="E45:G4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85"/>
  <sheetViews>
    <sheetView rightToLeft="1" view="pageBreakPreview" topLeftCell="A37" zoomScale="80" zoomScaleSheetLayoutView="80" workbookViewId="0">
      <selection sqref="A1:N1"/>
    </sheetView>
  </sheetViews>
  <sheetFormatPr defaultRowHeight="14.25" x14ac:dyDescent="0.2"/>
  <cols>
    <col min="1" max="1" width="22.375" customWidth="1"/>
    <col min="2" max="10" width="10.75" customWidth="1"/>
    <col min="11" max="11" width="30.5" customWidth="1"/>
  </cols>
  <sheetData>
    <row r="1" spans="1:11" ht="28.5" customHeight="1" x14ac:dyDescent="0.2">
      <c r="A1" s="118" t="s">
        <v>823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8.25" customHeight="1" x14ac:dyDescent="0.25">
      <c r="A2" s="114" t="s">
        <v>824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" customHeight="1" thickBot="1" x14ac:dyDescent="0.3">
      <c r="A3" s="4" t="s">
        <v>1832</v>
      </c>
      <c r="K3" s="30" t="s">
        <v>1677</v>
      </c>
    </row>
    <row r="4" spans="1:11" ht="28.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9.2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1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21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0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0.25" customHeight="1" x14ac:dyDescent="0.2">
      <c r="A9" s="13" t="s">
        <v>15</v>
      </c>
      <c r="B9" s="14">
        <v>50</v>
      </c>
      <c r="C9" s="14">
        <v>92</v>
      </c>
      <c r="D9" s="14">
        <f>SUM(B9:C9)</f>
        <v>142</v>
      </c>
      <c r="E9" s="14">
        <v>0</v>
      </c>
      <c r="F9" s="14">
        <v>0</v>
      </c>
      <c r="G9" s="14">
        <v>0</v>
      </c>
      <c r="H9" s="14">
        <f>SUM(B9,E9)</f>
        <v>50</v>
      </c>
      <c r="I9" s="14">
        <f t="shared" ref="I9:J24" si="0">SUM(C9,F9)</f>
        <v>92</v>
      </c>
      <c r="J9" s="14">
        <f t="shared" si="0"/>
        <v>142</v>
      </c>
      <c r="K9" s="15" t="s">
        <v>16</v>
      </c>
    </row>
    <row r="10" spans="1:11" ht="20.25" customHeight="1" x14ac:dyDescent="0.2">
      <c r="A10" s="13" t="s">
        <v>693</v>
      </c>
      <c r="B10" s="14">
        <v>38</v>
      </c>
      <c r="C10" s="14">
        <v>55</v>
      </c>
      <c r="D10" s="14">
        <f t="shared" ref="D10:D24" si="1">SUM(B10:C10)</f>
        <v>93</v>
      </c>
      <c r="E10" s="14">
        <v>0</v>
      </c>
      <c r="F10" s="14">
        <v>0</v>
      </c>
      <c r="G10" s="14">
        <v>0</v>
      </c>
      <c r="H10" s="14">
        <f t="shared" ref="H10:H23" si="2">SUM(B10,E10)</f>
        <v>38</v>
      </c>
      <c r="I10" s="14">
        <f t="shared" si="0"/>
        <v>55</v>
      </c>
      <c r="J10" s="14">
        <f t="shared" si="0"/>
        <v>93</v>
      </c>
      <c r="K10" s="15" t="s">
        <v>19</v>
      </c>
    </row>
    <row r="11" spans="1:11" ht="20.25" customHeight="1" x14ac:dyDescent="0.2">
      <c r="A11" s="13" t="s">
        <v>20</v>
      </c>
      <c r="B11" s="14">
        <v>33</v>
      </c>
      <c r="C11" s="14">
        <v>88</v>
      </c>
      <c r="D11" s="14">
        <f t="shared" si="1"/>
        <v>121</v>
      </c>
      <c r="E11" s="14">
        <v>0</v>
      </c>
      <c r="F11" s="14">
        <v>0</v>
      </c>
      <c r="G11" s="14">
        <v>0</v>
      </c>
      <c r="H11" s="14">
        <f t="shared" si="2"/>
        <v>33</v>
      </c>
      <c r="I11" s="14">
        <f t="shared" si="0"/>
        <v>88</v>
      </c>
      <c r="J11" s="14">
        <f t="shared" si="0"/>
        <v>121</v>
      </c>
      <c r="K11" s="15" t="s">
        <v>21</v>
      </c>
    </row>
    <row r="12" spans="1:11" ht="20.25" customHeight="1" x14ac:dyDescent="0.2">
      <c r="A12" s="13" t="s">
        <v>144</v>
      </c>
      <c r="B12" s="14">
        <v>15</v>
      </c>
      <c r="C12" s="14">
        <v>61</v>
      </c>
      <c r="D12" s="14">
        <f t="shared" si="1"/>
        <v>76</v>
      </c>
      <c r="E12" s="14">
        <v>0</v>
      </c>
      <c r="F12" s="14">
        <v>0</v>
      </c>
      <c r="G12" s="14">
        <v>0</v>
      </c>
      <c r="H12" s="14">
        <f t="shared" si="2"/>
        <v>15</v>
      </c>
      <c r="I12" s="14">
        <f t="shared" si="0"/>
        <v>61</v>
      </c>
      <c r="J12" s="14">
        <f t="shared" si="0"/>
        <v>76</v>
      </c>
      <c r="K12" s="15" t="s">
        <v>23</v>
      </c>
    </row>
    <row r="13" spans="1:11" ht="20.25" customHeight="1" x14ac:dyDescent="0.2">
      <c r="A13" s="13" t="s">
        <v>825</v>
      </c>
      <c r="B13" s="14">
        <v>23</v>
      </c>
      <c r="C13" s="14">
        <v>57</v>
      </c>
      <c r="D13" s="14">
        <f t="shared" si="1"/>
        <v>80</v>
      </c>
      <c r="E13" s="14">
        <v>0</v>
      </c>
      <c r="F13" s="14">
        <v>0</v>
      </c>
      <c r="G13" s="14">
        <v>0</v>
      </c>
      <c r="H13" s="14">
        <f t="shared" si="2"/>
        <v>23</v>
      </c>
      <c r="I13" s="14">
        <f t="shared" si="0"/>
        <v>57</v>
      </c>
      <c r="J13" s="14">
        <f t="shared" si="0"/>
        <v>80</v>
      </c>
      <c r="K13" s="15" t="s">
        <v>826</v>
      </c>
    </row>
    <row r="14" spans="1:11" ht="20.25" customHeight="1" x14ac:dyDescent="0.2">
      <c r="A14" s="13" t="s">
        <v>24</v>
      </c>
      <c r="B14" s="14">
        <v>75</v>
      </c>
      <c r="C14" s="14">
        <v>180</v>
      </c>
      <c r="D14" s="14">
        <f t="shared" si="1"/>
        <v>255</v>
      </c>
      <c r="E14" s="14">
        <v>0</v>
      </c>
      <c r="F14" s="14">
        <v>0</v>
      </c>
      <c r="G14" s="14">
        <v>0</v>
      </c>
      <c r="H14" s="14">
        <f t="shared" si="2"/>
        <v>75</v>
      </c>
      <c r="I14" s="14">
        <f t="shared" si="0"/>
        <v>180</v>
      </c>
      <c r="J14" s="14">
        <f t="shared" si="0"/>
        <v>255</v>
      </c>
      <c r="K14" s="15" t="s">
        <v>25</v>
      </c>
    </row>
    <row r="15" spans="1:11" ht="20.25" customHeight="1" x14ac:dyDescent="0.2">
      <c r="A15" s="13" t="s">
        <v>28</v>
      </c>
      <c r="B15" s="14">
        <v>51</v>
      </c>
      <c r="C15" s="14">
        <v>56</v>
      </c>
      <c r="D15" s="14">
        <f t="shared" si="1"/>
        <v>107</v>
      </c>
      <c r="E15" s="14">
        <v>0</v>
      </c>
      <c r="F15" s="14">
        <v>0</v>
      </c>
      <c r="G15" s="14">
        <v>0</v>
      </c>
      <c r="H15" s="14">
        <f t="shared" si="2"/>
        <v>51</v>
      </c>
      <c r="I15" s="14">
        <f t="shared" si="0"/>
        <v>56</v>
      </c>
      <c r="J15" s="14">
        <f t="shared" si="0"/>
        <v>107</v>
      </c>
      <c r="K15" s="15" t="s">
        <v>827</v>
      </c>
    </row>
    <row r="16" spans="1:11" ht="20.25" customHeight="1" x14ac:dyDescent="0.2">
      <c r="A16" s="13" t="s">
        <v>30</v>
      </c>
      <c r="B16" s="14">
        <v>40</v>
      </c>
      <c r="C16" s="14">
        <v>44</v>
      </c>
      <c r="D16" s="14">
        <f t="shared" si="1"/>
        <v>84</v>
      </c>
      <c r="E16" s="14">
        <v>0</v>
      </c>
      <c r="F16" s="14">
        <v>0</v>
      </c>
      <c r="G16" s="14">
        <v>0</v>
      </c>
      <c r="H16" s="14">
        <f t="shared" si="2"/>
        <v>40</v>
      </c>
      <c r="I16" s="14">
        <f t="shared" si="0"/>
        <v>44</v>
      </c>
      <c r="J16" s="14">
        <f t="shared" si="0"/>
        <v>84</v>
      </c>
      <c r="K16" s="15" t="s">
        <v>828</v>
      </c>
    </row>
    <row r="17" spans="1:11" ht="20.25" customHeight="1" x14ac:dyDescent="0.2">
      <c r="A17" s="13" t="s">
        <v>106</v>
      </c>
      <c r="B17" s="14">
        <v>51</v>
      </c>
      <c r="C17" s="14">
        <v>189</v>
      </c>
      <c r="D17" s="14">
        <f t="shared" si="1"/>
        <v>240</v>
      </c>
      <c r="E17" s="14">
        <v>0</v>
      </c>
      <c r="F17" s="14">
        <v>0</v>
      </c>
      <c r="G17" s="14">
        <v>0</v>
      </c>
      <c r="H17" s="14">
        <f t="shared" si="2"/>
        <v>51</v>
      </c>
      <c r="I17" s="14">
        <f t="shared" si="0"/>
        <v>189</v>
      </c>
      <c r="J17" s="14">
        <f t="shared" si="0"/>
        <v>240</v>
      </c>
      <c r="K17" s="15" t="s">
        <v>33</v>
      </c>
    </row>
    <row r="18" spans="1:11" ht="20.25" customHeight="1" x14ac:dyDescent="0.2">
      <c r="A18" s="13" t="s">
        <v>140</v>
      </c>
      <c r="B18" s="14">
        <v>405</v>
      </c>
      <c r="C18" s="14">
        <v>314</v>
      </c>
      <c r="D18" s="14">
        <f t="shared" si="1"/>
        <v>719</v>
      </c>
      <c r="E18" s="14">
        <v>0</v>
      </c>
      <c r="F18" s="14">
        <v>0</v>
      </c>
      <c r="G18" s="14">
        <v>0</v>
      </c>
      <c r="H18" s="14">
        <f t="shared" si="2"/>
        <v>405</v>
      </c>
      <c r="I18" s="14">
        <f t="shared" si="0"/>
        <v>314</v>
      </c>
      <c r="J18" s="14">
        <f t="shared" si="0"/>
        <v>719</v>
      </c>
      <c r="K18" s="15" t="s">
        <v>37</v>
      </c>
    </row>
    <row r="19" spans="1:11" ht="20.25" customHeight="1" x14ac:dyDescent="0.2">
      <c r="A19" s="13" t="s">
        <v>829</v>
      </c>
      <c r="B19" s="14">
        <v>96</v>
      </c>
      <c r="C19" s="14">
        <v>61</v>
      </c>
      <c r="D19" s="14">
        <f t="shared" si="1"/>
        <v>157</v>
      </c>
      <c r="E19" s="14">
        <v>0</v>
      </c>
      <c r="F19" s="14">
        <v>0</v>
      </c>
      <c r="G19" s="14">
        <v>0</v>
      </c>
      <c r="H19" s="14">
        <f t="shared" si="2"/>
        <v>96</v>
      </c>
      <c r="I19" s="14">
        <f t="shared" si="0"/>
        <v>61</v>
      </c>
      <c r="J19" s="14">
        <f t="shared" si="0"/>
        <v>157</v>
      </c>
      <c r="K19" s="15" t="s">
        <v>830</v>
      </c>
    </row>
    <row r="20" spans="1:11" ht="20.25" customHeight="1" x14ac:dyDescent="0.2">
      <c r="A20" s="13" t="s">
        <v>139</v>
      </c>
      <c r="B20" s="14">
        <v>173</v>
      </c>
      <c r="C20" s="14">
        <v>431</v>
      </c>
      <c r="D20" s="14">
        <f t="shared" si="1"/>
        <v>604</v>
      </c>
      <c r="E20" s="14">
        <v>0</v>
      </c>
      <c r="F20" s="14">
        <v>0</v>
      </c>
      <c r="G20" s="14">
        <v>0</v>
      </c>
      <c r="H20" s="14">
        <f t="shared" si="2"/>
        <v>173</v>
      </c>
      <c r="I20" s="14">
        <f t="shared" si="0"/>
        <v>431</v>
      </c>
      <c r="J20" s="14">
        <f t="shared" si="0"/>
        <v>604</v>
      </c>
      <c r="K20" s="15" t="s">
        <v>704</v>
      </c>
    </row>
    <row r="21" spans="1:11" ht="20.25" customHeight="1" x14ac:dyDescent="0.2">
      <c r="A21" s="13" t="s">
        <v>137</v>
      </c>
      <c r="B21" s="14">
        <v>100</v>
      </c>
      <c r="C21" s="14">
        <v>187</v>
      </c>
      <c r="D21" s="14">
        <f t="shared" si="1"/>
        <v>287</v>
      </c>
      <c r="E21" s="14">
        <v>0</v>
      </c>
      <c r="F21" s="14">
        <v>0</v>
      </c>
      <c r="G21" s="14">
        <v>0</v>
      </c>
      <c r="H21" s="14">
        <f t="shared" si="2"/>
        <v>100</v>
      </c>
      <c r="I21" s="14">
        <f t="shared" si="0"/>
        <v>187</v>
      </c>
      <c r="J21" s="14">
        <f t="shared" si="0"/>
        <v>287</v>
      </c>
      <c r="K21" s="15" t="s">
        <v>831</v>
      </c>
    </row>
    <row r="22" spans="1:11" ht="20.25" customHeight="1" x14ac:dyDescent="0.2">
      <c r="A22" s="13" t="s">
        <v>108</v>
      </c>
      <c r="B22" s="14">
        <v>105</v>
      </c>
      <c r="C22" s="14">
        <v>33</v>
      </c>
      <c r="D22" s="14">
        <f t="shared" si="1"/>
        <v>138</v>
      </c>
      <c r="E22" s="14">
        <v>0</v>
      </c>
      <c r="F22" s="14">
        <v>0</v>
      </c>
      <c r="G22" s="14">
        <v>0</v>
      </c>
      <c r="H22" s="14">
        <f t="shared" si="2"/>
        <v>105</v>
      </c>
      <c r="I22" s="14">
        <f t="shared" si="0"/>
        <v>33</v>
      </c>
      <c r="J22" s="14">
        <f t="shared" si="0"/>
        <v>138</v>
      </c>
      <c r="K22" s="15" t="s">
        <v>765</v>
      </c>
    </row>
    <row r="23" spans="1:11" ht="20.25" customHeight="1" x14ac:dyDescent="0.2">
      <c r="A23" s="13" t="s">
        <v>298</v>
      </c>
      <c r="B23" s="14">
        <v>145</v>
      </c>
      <c r="C23" s="14">
        <v>116</v>
      </c>
      <c r="D23" s="14">
        <f t="shared" si="1"/>
        <v>261</v>
      </c>
      <c r="E23" s="14">
        <v>0</v>
      </c>
      <c r="F23" s="14">
        <v>0</v>
      </c>
      <c r="G23" s="14">
        <v>0</v>
      </c>
      <c r="H23" s="14">
        <f t="shared" si="2"/>
        <v>145</v>
      </c>
      <c r="I23" s="14">
        <f t="shared" si="0"/>
        <v>116</v>
      </c>
      <c r="J23" s="14">
        <f t="shared" si="0"/>
        <v>261</v>
      </c>
      <c r="K23" s="15" t="s">
        <v>49</v>
      </c>
    </row>
    <row r="24" spans="1:11" ht="20.25" customHeight="1" x14ac:dyDescent="0.2">
      <c r="A24" s="13" t="s">
        <v>54</v>
      </c>
      <c r="B24" s="14">
        <v>114</v>
      </c>
      <c r="C24" s="14">
        <v>223</v>
      </c>
      <c r="D24" s="14">
        <f t="shared" si="1"/>
        <v>337</v>
      </c>
      <c r="E24" s="14">
        <v>0</v>
      </c>
      <c r="F24" s="14">
        <v>0</v>
      </c>
      <c r="G24" s="14">
        <v>0</v>
      </c>
      <c r="H24" s="14">
        <f>SUM(B24,E24)</f>
        <v>114</v>
      </c>
      <c r="I24" s="14">
        <f t="shared" si="0"/>
        <v>223</v>
      </c>
      <c r="J24" s="14">
        <f t="shared" si="0"/>
        <v>337</v>
      </c>
      <c r="K24" s="15" t="s">
        <v>832</v>
      </c>
    </row>
    <row r="25" spans="1:11" ht="27" customHeight="1" thickBot="1" x14ac:dyDescent="0.25">
      <c r="A25" s="22" t="s">
        <v>56</v>
      </c>
      <c r="B25" s="23">
        <f>SUM(B9:B24)</f>
        <v>1514</v>
      </c>
      <c r="C25" s="23">
        <f t="shared" ref="C25:J25" si="3">SUM(C9:C24)</f>
        <v>2187</v>
      </c>
      <c r="D25" s="23">
        <f t="shared" si="3"/>
        <v>3701</v>
      </c>
      <c r="E25" s="23">
        <f t="shared" si="3"/>
        <v>0</v>
      </c>
      <c r="F25" s="23">
        <f t="shared" si="3"/>
        <v>0</v>
      </c>
      <c r="G25" s="23">
        <f t="shared" si="3"/>
        <v>0</v>
      </c>
      <c r="H25" s="23">
        <f t="shared" si="3"/>
        <v>1514</v>
      </c>
      <c r="I25" s="23">
        <f t="shared" si="3"/>
        <v>2187</v>
      </c>
      <c r="J25" s="23">
        <f t="shared" si="3"/>
        <v>3701</v>
      </c>
      <c r="K25" s="24" t="s">
        <v>498</v>
      </c>
    </row>
    <row r="26" spans="1:11" ht="15" thickTop="1" x14ac:dyDescent="0.2"/>
    <row r="28" spans="1:11" s="92" customFormat="1" x14ac:dyDescent="0.2"/>
    <row r="29" spans="1:11" s="92" customFormat="1" x14ac:dyDescent="0.2"/>
    <row r="30" spans="1:11" s="92" customFormat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8" spans="1:11" ht="34.5" customHeight="1" thickBot="1" x14ac:dyDescent="0.3">
      <c r="A38" s="4" t="s">
        <v>1833</v>
      </c>
      <c r="K38" s="30" t="s">
        <v>862</v>
      </c>
    </row>
    <row r="39" spans="1:11" ht="21" customHeight="1" thickTop="1" x14ac:dyDescent="0.25">
      <c r="A39" s="111" t="s">
        <v>0</v>
      </c>
      <c r="B39" s="110" t="s">
        <v>1</v>
      </c>
      <c r="C39" s="110"/>
      <c r="D39" s="110"/>
      <c r="E39" s="110" t="s">
        <v>2</v>
      </c>
      <c r="F39" s="110"/>
      <c r="G39" s="110"/>
      <c r="H39" s="110" t="s">
        <v>3</v>
      </c>
      <c r="I39" s="110"/>
      <c r="J39" s="110"/>
      <c r="K39" s="111" t="s">
        <v>4</v>
      </c>
    </row>
    <row r="40" spans="1:11" ht="21" customHeight="1" x14ac:dyDescent="0.25">
      <c r="A40" s="112"/>
      <c r="B40" s="109" t="s">
        <v>5</v>
      </c>
      <c r="C40" s="109"/>
      <c r="D40" s="109"/>
      <c r="E40" s="109" t="s">
        <v>6</v>
      </c>
      <c r="F40" s="109"/>
      <c r="G40" s="109"/>
      <c r="H40" s="109" t="s">
        <v>7</v>
      </c>
      <c r="I40" s="109"/>
      <c r="J40" s="109"/>
      <c r="K40" s="112"/>
    </row>
    <row r="41" spans="1:11" ht="21" customHeight="1" x14ac:dyDescent="0.25">
      <c r="A41" s="112"/>
      <c r="B41" s="31" t="s">
        <v>8</v>
      </c>
      <c r="C41" s="31" t="s">
        <v>67</v>
      </c>
      <c r="D41" s="31" t="s">
        <v>10</v>
      </c>
      <c r="E41" s="31" t="s">
        <v>8</v>
      </c>
      <c r="F41" s="31" t="s">
        <v>67</v>
      </c>
      <c r="G41" s="31" t="s">
        <v>10</v>
      </c>
      <c r="H41" s="31" t="s">
        <v>8</v>
      </c>
      <c r="I41" s="31" t="s">
        <v>67</v>
      </c>
      <c r="J41" s="31" t="s">
        <v>10</v>
      </c>
      <c r="K41" s="112"/>
    </row>
    <row r="42" spans="1:11" ht="21" customHeight="1" thickBot="1" x14ac:dyDescent="0.3">
      <c r="A42" s="113"/>
      <c r="B42" s="6" t="s">
        <v>11</v>
      </c>
      <c r="C42" s="6" t="s">
        <v>12</v>
      </c>
      <c r="D42" s="6" t="s">
        <v>7</v>
      </c>
      <c r="E42" s="6" t="s">
        <v>11</v>
      </c>
      <c r="F42" s="6" t="s">
        <v>12</v>
      </c>
      <c r="G42" s="6" t="s">
        <v>7</v>
      </c>
      <c r="H42" s="6" t="s">
        <v>11</v>
      </c>
      <c r="I42" s="6" t="s">
        <v>12</v>
      </c>
      <c r="J42" s="6" t="s">
        <v>7</v>
      </c>
      <c r="K42" s="113"/>
    </row>
    <row r="43" spans="1:11" ht="21" customHeight="1" x14ac:dyDescent="0.2">
      <c r="A43" s="13" t="s">
        <v>58</v>
      </c>
      <c r="B43" s="14"/>
      <c r="C43" s="14"/>
      <c r="D43" s="14"/>
      <c r="E43" s="14"/>
      <c r="F43" s="14"/>
      <c r="G43" s="14"/>
      <c r="H43" s="14"/>
      <c r="I43" s="14"/>
      <c r="J43" s="14"/>
      <c r="K43" s="15" t="s">
        <v>59</v>
      </c>
    </row>
    <row r="44" spans="1:11" ht="21" customHeight="1" x14ac:dyDescent="0.2">
      <c r="A44" s="13" t="s">
        <v>32</v>
      </c>
      <c r="B44" s="14">
        <v>122</v>
      </c>
      <c r="C44" s="14">
        <v>66</v>
      </c>
      <c r="D44" s="14">
        <f>SUM(B44:C44)</f>
        <v>188</v>
      </c>
      <c r="E44" s="14">
        <v>0</v>
      </c>
      <c r="F44" s="14">
        <v>0</v>
      </c>
      <c r="G44" s="14">
        <f>SUM(E44:F44)</f>
        <v>0</v>
      </c>
      <c r="H44" s="14">
        <f>SUM(B44,E44)</f>
        <v>122</v>
      </c>
      <c r="I44" s="14">
        <f t="shared" ref="I44:I52" si="4">SUM(C44,F44)</f>
        <v>66</v>
      </c>
      <c r="J44" s="14">
        <f>SUM(H44:I44)</f>
        <v>188</v>
      </c>
      <c r="K44" s="15" t="s">
        <v>60</v>
      </c>
    </row>
    <row r="45" spans="1:11" ht="21" customHeight="1" x14ac:dyDescent="0.2">
      <c r="A45" s="13" t="s">
        <v>36</v>
      </c>
      <c r="B45" s="14">
        <v>249</v>
      </c>
      <c r="C45" s="14">
        <v>95</v>
      </c>
      <c r="D45" s="14">
        <f t="shared" ref="D45:D51" si="5">SUM(B45:C45)</f>
        <v>344</v>
      </c>
      <c r="E45" s="14">
        <v>0</v>
      </c>
      <c r="F45" s="14">
        <v>0</v>
      </c>
      <c r="G45" s="14">
        <f t="shared" ref="G45:G52" si="6">SUM(E45:F45)</f>
        <v>0</v>
      </c>
      <c r="H45" s="14">
        <f t="shared" ref="H45:H51" si="7">SUM(B45,E45)</f>
        <v>249</v>
      </c>
      <c r="I45" s="14">
        <f t="shared" si="4"/>
        <v>95</v>
      </c>
      <c r="J45" s="14">
        <f t="shared" ref="J45:J52" si="8">SUM(H45:I45)</f>
        <v>344</v>
      </c>
      <c r="K45" s="15" t="s">
        <v>37</v>
      </c>
    </row>
    <row r="46" spans="1:11" ht="21" customHeight="1" x14ac:dyDescent="0.2">
      <c r="A46" s="13" t="s">
        <v>373</v>
      </c>
      <c r="B46" s="14">
        <v>13</v>
      </c>
      <c r="C46" s="14">
        <v>0</v>
      </c>
      <c r="D46" s="14">
        <f t="shared" si="5"/>
        <v>13</v>
      </c>
      <c r="E46" s="14">
        <v>0</v>
      </c>
      <c r="F46" s="14">
        <v>0</v>
      </c>
      <c r="G46" s="14">
        <f t="shared" si="6"/>
        <v>0</v>
      </c>
      <c r="H46" s="14">
        <f t="shared" si="7"/>
        <v>13</v>
      </c>
      <c r="I46" s="14">
        <f t="shared" si="4"/>
        <v>0</v>
      </c>
      <c r="J46" s="14">
        <f t="shared" si="8"/>
        <v>13</v>
      </c>
      <c r="K46" s="15" t="s">
        <v>830</v>
      </c>
    </row>
    <row r="47" spans="1:11" ht="21" customHeight="1" x14ac:dyDescent="0.2">
      <c r="A47" s="13" t="s">
        <v>139</v>
      </c>
      <c r="B47" s="14">
        <v>279</v>
      </c>
      <c r="C47" s="14">
        <v>384</v>
      </c>
      <c r="D47" s="14">
        <f t="shared" si="5"/>
        <v>663</v>
      </c>
      <c r="E47" s="14">
        <v>0</v>
      </c>
      <c r="F47" s="14">
        <v>0</v>
      </c>
      <c r="G47" s="14">
        <f t="shared" si="6"/>
        <v>0</v>
      </c>
      <c r="H47" s="14">
        <f t="shared" si="7"/>
        <v>279</v>
      </c>
      <c r="I47" s="14">
        <f t="shared" si="4"/>
        <v>384</v>
      </c>
      <c r="J47" s="14">
        <f t="shared" si="8"/>
        <v>663</v>
      </c>
      <c r="K47" s="15" t="s">
        <v>704</v>
      </c>
    </row>
    <row r="48" spans="1:11" ht="21" customHeight="1" x14ac:dyDescent="0.2">
      <c r="A48" s="13" t="s">
        <v>137</v>
      </c>
      <c r="B48" s="14">
        <v>99</v>
      </c>
      <c r="C48" s="14">
        <v>130</v>
      </c>
      <c r="D48" s="14">
        <f t="shared" si="5"/>
        <v>229</v>
      </c>
      <c r="E48" s="14">
        <v>0</v>
      </c>
      <c r="F48" s="14">
        <v>0</v>
      </c>
      <c r="G48" s="14">
        <f t="shared" si="6"/>
        <v>0</v>
      </c>
      <c r="H48" s="14">
        <f t="shared" si="7"/>
        <v>99</v>
      </c>
      <c r="I48" s="14">
        <f t="shared" si="4"/>
        <v>130</v>
      </c>
      <c r="J48" s="14">
        <f t="shared" si="8"/>
        <v>229</v>
      </c>
      <c r="K48" s="15" t="s">
        <v>831</v>
      </c>
    </row>
    <row r="49" spans="1:11" ht="21" customHeight="1" x14ac:dyDescent="0.2">
      <c r="A49" s="13" t="s">
        <v>108</v>
      </c>
      <c r="B49" s="14">
        <v>62</v>
      </c>
      <c r="C49" s="14">
        <v>12</v>
      </c>
      <c r="D49" s="14">
        <f t="shared" si="5"/>
        <v>74</v>
      </c>
      <c r="E49" s="14">
        <v>0</v>
      </c>
      <c r="F49" s="14">
        <v>0</v>
      </c>
      <c r="G49" s="14">
        <f t="shared" si="6"/>
        <v>0</v>
      </c>
      <c r="H49" s="14">
        <f t="shared" si="7"/>
        <v>62</v>
      </c>
      <c r="I49" s="14">
        <f t="shared" si="4"/>
        <v>12</v>
      </c>
      <c r="J49" s="14">
        <f t="shared" si="8"/>
        <v>74</v>
      </c>
      <c r="K49" s="15" t="s">
        <v>765</v>
      </c>
    </row>
    <row r="50" spans="1:11" ht="21" customHeight="1" x14ac:dyDescent="0.2">
      <c r="A50" s="13" t="s">
        <v>48</v>
      </c>
      <c r="B50" s="14">
        <v>188</v>
      </c>
      <c r="C50" s="14">
        <v>103</v>
      </c>
      <c r="D50" s="14">
        <f t="shared" si="5"/>
        <v>291</v>
      </c>
      <c r="E50" s="14">
        <v>0</v>
      </c>
      <c r="F50" s="14">
        <v>0</v>
      </c>
      <c r="G50" s="14">
        <f t="shared" si="6"/>
        <v>0</v>
      </c>
      <c r="H50" s="14">
        <f t="shared" si="7"/>
        <v>188</v>
      </c>
      <c r="I50" s="14">
        <f t="shared" si="4"/>
        <v>103</v>
      </c>
      <c r="J50" s="14">
        <f t="shared" si="8"/>
        <v>291</v>
      </c>
      <c r="K50" s="15" t="s">
        <v>49</v>
      </c>
    </row>
    <row r="51" spans="1:11" ht="21" customHeight="1" x14ac:dyDescent="0.2">
      <c r="A51" s="13" t="s">
        <v>54</v>
      </c>
      <c r="B51" s="14">
        <v>37</v>
      </c>
      <c r="C51" s="14">
        <v>78</v>
      </c>
      <c r="D51" s="14">
        <f t="shared" si="5"/>
        <v>115</v>
      </c>
      <c r="E51" s="14">
        <v>0</v>
      </c>
      <c r="F51" s="14">
        <v>0</v>
      </c>
      <c r="G51" s="14">
        <f t="shared" si="6"/>
        <v>0</v>
      </c>
      <c r="H51" s="14">
        <f t="shared" si="7"/>
        <v>37</v>
      </c>
      <c r="I51" s="14">
        <f t="shared" si="4"/>
        <v>78</v>
      </c>
      <c r="J51" s="14">
        <f t="shared" si="8"/>
        <v>115</v>
      </c>
      <c r="K51" s="15" t="s">
        <v>832</v>
      </c>
    </row>
    <row r="52" spans="1:11" ht="21" customHeight="1" thickBot="1" x14ac:dyDescent="0.25">
      <c r="A52" s="13" t="s">
        <v>61</v>
      </c>
      <c r="B52" s="14">
        <f>SUM(B44:B51)</f>
        <v>1049</v>
      </c>
      <c r="C52" s="14">
        <f>SUM(C44:C51)</f>
        <v>868</v>
      </c>
      <c r="D52" s="14">
        <f>SUM(B52:C52)</f>
        <v>1917</v>
      </c>
      <c r="E52" s="14">
        <v>0</v>
      </c>
      <c r="F52" s="14">
        <v>0</v>
      </c>
      <c r="G52" s="14">
        <f t="shared" si="6"/>
        <v>0</v>
      </c>
      <c r="H52" s="14">
        <f>SUM(B52,E52)</f>
        <v>1049</v>
      </c>
      <c r="I52" s="14">
        <f t="shared" si="4"/>
        <v>868</v>
      </c>
      <c r="J52" s="14">
        <f t="shared" si="8"/>
        <v>1917</v>
      </c>
      <c r="K52" s="15" t="s">
        <v>751</v>
      </c>
    </row>
    <row r="53" spans="1:11" ht="21" customHeight="1" thickBot="1" x14ac:dyDescent="0.25">
      <c r="A53" s="19" t="s">
        <v>151</v>
      </c>
      <c r="B53" s="20">
        <f>SUM(B52,B25)</f>
        <v>2563</v>
      </c>
      <c r="C53" s="20">
        <f>SUM(C52,C25)</f>
        <v>3055</v>
      </c>
      <c r="D53" s="20">
        <f>SUM(D52,D25)</f>
        <v>5618</v>
      </c>
      <c r="E53" s="20">
        <f t="shared" ref="E53:J53" si="9">SUM(E25,E52)</f>
        <v>0</v>
      </c>
      <c r="F53" s="20">
        <f t="shared" si="9"/>
        <v>0</v>
      </c>
      <c r="G53" s="20">
        <f t="shared" si="9"/>
        <v>0</v>
      </c>
      <c r="H53" s="20">
        <f t="shared" si="9"/>
        <v>2563</v>
      </c>
      <c r="I53" s="20">
        <f t="shared" si="9"/>
        <v>3055</v>
      </c>
      <c r="J53" s="20">
        <f t="shared" si="9"/>
        <v>5618</v>
      </c>
      <c r="K53" s="21" t="s">
        <v>771</v>
      </c>
    </row>
    <row r="54" spans="1:11" ht="16.5" thickTop="1" x14ac:dyDescent="0.2">
      <c r="A54" s="105"/>
      <c r="B54" s="90"/>
      <c r="C54" s="90"/>
      <c r="D54" s="90"/>
      <c r="E54" s="90"/>
      <c r="F54" s="90"/>
      <c r="G54" s="90"/>
      <c r="H54" s="90"/>
      <c r="I54" s="90"/>
      <c r="J54" s="90"/>
      <c r="K54" s="106"/>
    </row>
    <row r="66" s="92" customFormat="1" x14ac:dyDescent="0.2"/>
    <row r="67" s="92" customFormat="1" x14ac:dyDescent="0.2"/>
    <row r="68" s="92" customFormat="1" x14ac:dyDescent="0.2"/>
    <row r="69" s="92" customFormat="1" x14ac:dyDescent="0.2"/>
    <row r="70" s="92" customFormat="1" x14ac:dyDescent="0.2"/>
    <row r="71" s="92" customFormat="1" x14ac:dyDescent="0.2"/>
    <row r="72" s="92" customFormat="1" x14ac:dyDescent="0.2"/>
    <row r="73" s="92" customFormat="1" x14ac:dyDescent="0.2"/>
    <row r="74" s="92" customFormat="1" x14ac:dyDescent="0.2"/>
    <row r="75" s="92" customFormat="1" x14ac:dyDescent="0.2"/>
    <row r="76" s="92" customFormat="1" x14ac:dyDescent="0.2"/>
    <row r="81" spans="1:11" ht="30" customHeight="1" x14ac:dyDescent="0.2">
      <c r="A81" s="118" t="s">
        <v>833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</row>
    <row r="82" spans="1:11" ht="40.5" customHeight="1" x14ac:dyDescent="0.25">
      <c r="A82" s="114" t="s">
        <v>834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</row>
    <row r="83" spans="1:11" ht="23.25" customHeight="1" thickBot="1" x14ac:dyDescent="0.3">
      <c r="A83" s="4" t="s">
        <v>866</v>
      </c>
      <c r="K83" s="30" t="s">
        <v>867</v>
      </c>
    </row>
    <row r="84" spans="1:11" ht="23.25" customHeight="1" thickTop="1" x14ac:dyDescent="0.25">
      <c r="A84" s="111" t="s">
        <v>0</v>
      </c>
      <c r="B84" s="110" t="s">
        <v>1</v>
      </c>
      <c r="C84" s="110"/>
      <c r="D84" s="110"/>
      <c r="E84" s="110" t="s">
        <v>2</v>
      </c>
      <c r="F84" s="110"/>
      <c r="G84" s="110"/>
      <c r="H84" s="110" t="s">
        <v>3</v>
      </c>
      <c r="I84" s="110"/>
      <c r="J84" s="110"/>
      <c r="K84" s="111" t="s">
        <v>4</v>
      </c>
    </row>
    <row r="85" spans="1:11" ht="23.25" customHeight="1" x14ac:dyDescent="0.25">
      <c r="A85" s="112"/>
      <c r="B85" s="109" t="s">
        <v>623</v>
      </c>
      <c r="C85" s="109"/>
      <c r="D85" s="109"/>
      <c r="E85" s="109" t="s">
        <v>6</v>
      </c>
      <c r="F85" s="109"/>
      <c r="G85" s="109"/>
      <c r="H85" s="109" t="s">
        <v>7</v>
      </c>
      <c r="I85" s="109"/>
      <c r="J85" s="109"/>
      <c r="K85" s="112"/>
    </row>
    <row r="86" spans="1:11" ht="23.25" customHeight="1" x14ac:dyDescent="0.25">
      <c r="A86" s="112"/>
      <c r="B86" s="31" t="s">
        <v>8</v>
      </c>
      <c r="C86" s="31" t="s">
        <v>67</v>
      </c>
      <c r="D86" s="31" t="s">
        <v>10</v>
      </c>
      <c r="E86" s="31" t="s">
        <v>8</v>
      </c>
      <c r="F86" s="31" t="s">
        <v>67</v>
      </c>
      <c r="G86" s="31" t="s">
        <v>10</v>
      </c>
      <c r="H86" s="31" t="s">
        <v>8</v>
      </c>
      <c r="I86" s="31" t="s">
        <v>67</v>
      </c>
      <c r="J86" s="31" t="s">
        <v>3</v>
      </c>
      <c r="K86" s="112"/>
    </row>
    <row r="87" spans="1:11" ht="23.25" customHeight="1" thickBot="1" x14ac:dyDescent="0.3">
      <c r="A87" s="113"/>
      <c r="B87" s="6" t="s">
        <v>11</v>
      </c>
      <c r="C87" s="6" t="s">
        <v>12</v>
      </c>
      <c r="D87" s="6" t="s">
        <v>7</v>
      </c>
      <c r="E87" s="6" t="s">
        <v>11</v>
      </c>
      <c r="F87" s="6" t="s">
        <v>12</v>
      </c>
      <c r="G87" s="6" t="s">
        <v>7</v>
      </c>
      <c r="H87" s="6" t="s">
        <v>11</v>
      </c>
      <c r="I87" s="6" t="s">
        <v>12</v>
      </c>
      <c r="J87" s="6" t="s">
        <v>7</v>
      </c>
      <c r="K87" s="113"/>
    </row>
    <row r="88" spans="1:11" ht="20.100000000000001" customHeight="1" x14ac:dyDescent="0.2">
      <c r="A88" s="13" t="s">
        <v>13</v>
      </c>
      <c r="B88" s="14"/>
      <c r="C88" s="14"/>
      <c r="D88" s="14"/>
      <c r="E88" s="14"/>
      <c r="F88" s="14"/>
      <c r="G88" s="14"/>
      <c r="H88" s="14"/>
      <c r="I88" s="14"/>
      <c r="J88" s="14"/>
      <c r="K88" s="15" t="s">
        <v>14</v>
      </c>
    </row>
    <row r="89" spans="1:11" ht="20.100000000000001" customHeight="1" x14ac:dyDescent="0.2">
      <c r="A89" s="13" t="s">
        <v>15</v>
      </c>
      <c r="B89" s="14">
        <v>243</v>
      </c>
      <c r="C89" s="14">
        <v>486</v>
      </c>
      <c r="D89" s="14">
        <f>SUM(B89:C89)</f>
        <v>729</v>
      </c>
      <c r="E89" s="14">
        <v>0</v>
      </c>
      <c r="F89" s="14">
        <v>0</v>
      </c>
      <c r="G89" s="14">
        <v>0</v>
      </c>
      <c r="H89" s="14">
        <f>SUM(B89,E89)</f>
        <v>243</v>
      </c>
      <c r="I89" s="14">
        <f t="shared" ref="I89:J104" si="10">SUM(C89,F89)</f>
        <v>486</v>
      </c>
      <c r="J89" s="14">
        <f t="shared" si="10"/>
        <v>729</v>
      </c>
      <c r="K89" s="15" t="s">
        <v>16</v>
      </c>
    </row>
    <row r="90" spans="1:11" ht="20.100000000000001" customHeight="1" x14ac:dyDescent="0.2">
      <c r="A90" s="13" t="s">
        <v>693</v>
      </c>
      <c r="B90" s="14">
        <v>196</v>
      </c>
      <c r="C90" s="14">
        <v>312</v>
      </c>
      <c r="D90" s="14">
        <f t="shared" ref="D90:D104" si="11">SUM(B90:C90)</f>
        <v>508</v>
      </c>
      <c r="E90" s="14">
        <v>0</v>
      </c>
      <c r="F90" s="14">
        <v>0</v>
      </c>
      <c r="G90" s="14">
        <v>0</v>
      </c>
      <c r="H90" s="14">
        <f t="shared" ref="H90:H103" si="12">SUM(B90,E90)</f>
        <v>196</v>
      </c>
      <c r="I90" s="14">
        <f t="shared" si="10"/>
        <v>312</v>
      </c>
      <c r="J90" s="14">
        <f t="shared" si="10"/>
        <v>508</v>
      </c>
      <c r="K90" s="15" t="s">
        <v>19</v>
      </c>
    </row>
    <row r="91" spans="1:11" ht="20.100000000000001" customHeight="1" x14ac:dyDescent="0.2">
      <c r="A91" s="13" t="s">
        <v>20</v>
      </c>
      <c r="B91" s="14">
        <v>164</v>
      </c>
      <c r="C91" s="14">
        <v>352</v>
      </c>
      <c r="D91" s="14">
        <f t="shared" si="11"/>
        <v>516</v>
      </c>
      <c r="E91" s="14">
        <v>0</v>
      </c>
      <c r="F91" s="14">
        <v>0</v>
      </c>
      <c r="G91" s="14">
        <v>0</v>
      </c>
      <c r="H91" s="14">
        <f t="shared" si="12"/>
        <v>164</v>
      </c>
      <c r="I91" s="14">
        <f t="shared" si="10"/>
        <v>352</v>
      </c>
      <c r="J91" s="14">
        <f t="shared" si="10"/>
        <v>516</v>
      </c>
      <c r="K91" s="15" t="s">
        <v>21</v>
      </c>
    </row>
    <row r="92" spans="1:11" ht="20.100000000000001" customHeight="1" x14ac:dyDescent="0.2">
      <c r="A92" s="13" t="s">
        <v>144</v>
      </c>
      <c r="B92" s="14">
        <v>64</v>
      </c>
      <c r="C92" s="14">
        <v>257</v>
      </c>
      <c r="D92" s="14">
        <f t="shared" si="11"/>
        <v>321</v>
      </c>
      <c r="E92" s="14">
        <v>0</v>
      </c>
      <c r="F92" s="14">
        <v>0</v>
      </c>
      <c r="G92" s="14">
        <v>0</v>
      </c>
      <c r="H92" s="14">
        <f t="shared" si="12"/>
        <v>64</v>
      </c>
      <c r="I92" s="14">
        <f t="shared" si="10"/>
        <v>257</v>
      </c>
      <c r="J92" s="14">
        <f t="shared" si="10"/>
        <v>321</v>
      </c>
      <c r="K92" s="15" t="s">
        <v>23</v>
      </c>
    </row>
    <row r="93" spans="1:11" ht="20.100000000000001" customHeight="1" x14ac:dyDescent="0.2">
      <c r="A93" s="13" t="s">
        <v>825</v>
      </c>
      <c r="B93" s="14">
        <v>59</v>
      </c>
      <c r="C93" s="14">
        <v>227</v>
      </c>
      <c r="D93" s="14">
        <f t="shared" si="11"/>
        <v>286</v>
      </c>
      <c r="E93" s="14">
        <v>0</v>
      </c>
      <c r="F93" s="14">
        <v>0</v>
      </c>
      <c r="G93" s="14">
        <v>0</v>
      </c>
      <c r="H93" s="14">
        <f t="shared" si="12"/>
        <v>59</v>
      </c>
      <c r="I93" s="14">
        <f t="shared" si="10"/>
        <v>227</v>
      </c>
      <c r="J93" s="14">
        <f t="shared" si="10"/>
        <v>286</v>
      </c>
      <c r="K93" s="15" t="s">
        <v>826</v>
      </c>
    </row>
    <row r="94" spans="1:11" ht="20.100000000000001" customHeight="1" x14ac:dyDescent="0.2">
      <c r="A94" s="13" t="s">
        <v>24</v>
      </c>
      <c r="B94" s="14">
        <v>340</v>
      </c>
      <c r="C94" s="14">
        <v>474</v>
      </c>
      <c r="D94" s="14">
        <f t="shared" si="11"/>
        <v>814</v>
      </c>
      <c r="E94" s="14">
        <v>0</v>
      </c>
      <c r="F94" s="14">
        <v>0</v>
      </c>
      <c r="G94" s="14">
        <v>0</v>
      </c>
      <c r="H94" s="14">
        <f t="shared" si="12"/>
        <v>340</v>
      </c>
      <c r="I94" s="14">
        <f t="shared" si="10"/>
        <v>474</v>
      </c>
      <c r="J94" s="14">
        <f t="shared" si="10"/>
        <v>814</v>
      </c>
      <c r="K94" s="15" t="s">
        <v>25</v>
      </c>
    </row>
    <row r="95" spans="1:11" ht="20.100000000000001" customHeight="1" x14ac:dyDescent="0.2">
      <c r="A95" s="13" t="s">
        <v>28</v>
      </c>
      <c r="B95" s="14">
        <v>264</v>
      </c>
      <c r="C95" s="14">
        <v>254</v>
      </c>
      <c r="D95" s="14">
        <f t="shared" si="11"/>
        <v>518</v>
      </c>
      <c r="E95" s="14">
        <v>0</v>
      </c>
      <c r="F95" s="14">
        <v>0</v>
      </c>
      <c r="G95" s="14">
        <v>0</v>
      </c>
      <c r="H95" s="14">
        <f t="shared" si="12"/>
        <v>264</v>
      </c>
      <c r="I95" s="14">
        <f t="shared" si="10"/>
        <v>254</v>
      </c>
      <c r="J95" s="14">
        <f t="shared" si="10"/>
        <v>518</v>
      </c>
      <c r="K95" s="15" t="s">
        <v>601</v>
      </c>
    </row>
    <row r="96" spans="1:11" ht="20.100000000000001" customHeight="1" x14ac:dyDescent="0.2">
      <c r="A96" s="13" t="s">
        <v>30</v>
      </c>
      <c r="B96" s="14">
        <v>157</v>
      </c>
      <c r="C96" s="14">
        <v>137</v>
      </c>
      <c r="D96" s="14">
        <f t="shared" si="11"/>
        <v>294</v>
      </c>
      <c r="E96" s="14">
        <v>0</v>
      </c>
      <c r="F96" s="14">
        <v>0</v>
      </c>
      <c r="G96" s="14">
        <v>0</v>
      </c>
      <c r="H96" s="14">
        <f t="shared" si="12"/>
        <v>157</v>
      </c>
      <c r="I96" s="14">
        <f t="shared" si="10"/>
        <v>137</v>
      </c>
      <c r="J96" s="14">
        <f t="shared" si="10"/>
        <v>294</v>
      </c>
      <c r="K96" s="15" t="s">
        <v>828</v>
      </c>
    </row>
    <row r="97" spans="1:11" ht="20.100000000000001" customHeight="1" x14ac:dyDescent="0.2">
      <c r="A97" s="13" t="s">
        <v>106</v>
      </c>
      <c r="B97" s="14">
        <v>202</v>
      </c>
      <c r="C97" s="14">
        <v>669</v>
      </c>
      <c r="D97" s="14">
        <f t="shared" si="11"/>
        <v>871</v>
      </c>
      <c r="E97" s="14">
        <v>0</v>
      </c>
      <c r="F97" s="14">
        <v>0</v>
      </c>
      <c r="G97" s="14">
        <v>0</v>
      </c>
      <c r="H97" s="14">
        <f t="shared" si="12"/>
        <v>202</v>
      </c>
      <c r="I97" s="14">
        <f t="shared" si="10"/>
        <v>669</v>
      </c>
      <c r="J97" s="14">
        <f t="shared" si="10"/>
        <v>871</v>
      </c>
      <c r="K97" s="15" t="s">
        <v>33</v>
      </c>
    </row>
    <row r="98" spans="1:11" ht="20.100000000000001" customHeight="1" x14ac:dyDescent="0.2">
      <c r="A98" s="13" t="s">
        <v>140</v>
      </c>
      <c r="B98" s="14">
        <v>1693</v>
      </c>
      <c r="C98" s="14">
        <v>1274</v>
      </c>
      <c r="D98" s="14">
        <f t="shared" si="11"/>
        <v>2967</v>
      </c>
      <c r="E98" s="14">
        <v>0</v>
      </c>
      <c r="F98" s="14">
        <v>0</v>
      </c>
      <c r="G98" s="14">
        <v>0</v>
      </c>
      <c r="H98" s="14">
        <f t="shared" si="12"/>
        <v>1693</v>
      </c>
      <c r="I98" s="14">
        <f t="shared" si="10"/>
        <v>1274</v>
      </c>
      <c r="J98" s="14">
        <f t="shared" si="10"/>
        <v>2967</v>
      </c>
      <c r="K98" s="15" t="s">
        <v>37</v>
      </c>
    </row>
    <row r="99" spans="1:11" ht="20.100000000000001" customHeight="1" x14ac:dyDescent="0.2">
      <c r="A99" s="13" t="s">
        <v>829</v>
      </c>
      <c r="B99" s="14">
        <v>282</v>
      </c>
      <c r="C99" s="14">
        <v>175</v>
      </c>
      <c r="D99" s="14">
        <f t="shared" si="11"/>
        <v>457</v>
      </c>
      <c r="E99" s="14">
        <v>0</v>
      </c>
      <c r="F99" s="14">
        <v>0</v>
      </c>
      <c r="G99" s="14">
        <v>0</v>
      </c>
      <c r="H99" s="14">
        <f t="shared" si="12"/>
        <v>282</v>
      </c>
      <c r="I99" s="14">
        <f t="shared" si="10"/>
        <v>175</v>
      </c>
      <c r="J99" s="14">
        <f t="shared" si="10"/>
        <v>457</v>
      </c>
      <c r="K99" s="15" t="s">
        <v>830</v>
      </c>
    </row>
    <row r="100" spans="1:11" ht="20.100000000000001" customHeight="1" x14ac:dyDescent="0.2">
      <c r="A100" s="13" t="s">
        <v>139</v>
      </c>
      <c r="B100" s="14">
        <v>664</v>
      </c>
      <c r="C100" s="14">
        <v>1972</v>
      </c>
      <c r="D100" s="14">
        <f t="shared" si="11"/>
        <v>2636</v>
      </c>
      <c r="E100" s="14">
        <v>0</v>
      </c>
      <c r="F100" s="14">
        <v>0</v>
      </c>
      <c r="G100" s="14">
        <v>0</v>
      </c>
      <c r="H100" s="14">
        <f t="shared" si="12"/>
        <v>664</v>
      </c>
      <c r="I100" s="14">
        <f t="shared" si="10"/>
        <v>1972</v>
      </c>
      <c r="J100" s="14">
        <f t="shared" si="10"/>
        <v>2636</v>
      </c>
      <c r="K100" s="15" t="s">
        <v>704</v>
      </c>
    </row>
    <row r="101" spans="1:11" ht="20.100000000000001" customHeight="1" x14ac:dyDescent="0.2">
      <c r="A101" s="13" t="s">
        <v>137</v>
      </c>
      <c r="B101" s="14">
        <v>372</v>
      </c>
      <c r="C101" s="14">
        <v>692</v>
      </c>
      <c r="D101" s="14">
        <f t="shared" si="11"/>
        <v>1064</v>
      </c>
      <c r="E101" s="14">
        <v>0</v>
      </c>
      <c r="F101" s="14">
        <v>0</v>
      </c>
      <c r="G101" s="14">
        <v>0</v>
      </c>
      <c r="H101" s="14">
        <f t="shared" si="12"/>
        <v>372</v>
      </c>
      <c r="I101" s="14">
        <f t="shared" si="10"/>
        <v>692</v>
      </c>
      <c r="J101" s="14">
        <f t="shared" si="10"/>
        <v>1064</v>
      </c>
      <c r="K101" s="15" t="s">
        <v>831</v>
      </c>
    </row>
    <row r="102" spans="1:11" ht="20.100000000000001" customHeight="1" x14ac:dyDescent="0.2">
      <c r="A102" s="13" t="s">
        <v>108</v>
      </c>
      <c r="B102" s="14">
        <v>379</v>
      </c>
      <c r="C102" s="14">
        <v>127</v>
      </c>
      <c r="D102" s="14">
        <f t="shared" si="11"/>
        <v>506</v>
      </c>
      <c r="E102" s="14">
        <v>0</v>
      </c>
      <c r="F102" s="14">
        <v>0</v>
      </c>
      <c r="G102" s="14">
        <v>0</v>
      </c>
      <c r="H102" s="14">
        <f t="shared" si="12"/>
        <v>379</v>
      </c>
      <c r="I102" s="14">
        <f t="shared" si="10"/>
        <v>127</v>
      </c>
      <c r="J102" s="14">
        <f t="shared" si="10"/>
        <v>506</v>
      </c>
      <c r="K102" s="15" t="s">
        <v>765</v>
      </c>
    </row>
    <row r="103" spans="1:11" ht="20.100000000000001" customHeight="1" x14ac:dyDescent="0.2">
      <c r="A103" s="13" t="s">
        <v>298</v>
      </c>
      <c r="B103" s="14">
        <v>607</v>
      </c>
      <c r="C103" s="14">
        <v>366</v>
      </c>
      <c r="D103" s="14">
        <f t="shared" si="11"/>
        <v>973</v>
      </c>
      <c r="E103" s="14">
        <v>0</v>
      </c>
      <c r="F103" s="14">
        <v>0</v>
      </c>
      <c r="G103" s="14">
        <v>0</v>
      </c>
      <c r="H103" s="14">
        <f t="shared" si="12"/>
        <v>607</v>
      </c>
      <c r="I103" s="14">
        <f t="shared" si="10"/>
        <v>366</v>
      </c>
      <c r="J103" s="14">
        <f t="shared" si="10"/>
        <v>973</v>
      </c>
      <c r="K103" s="15" t="s">
        <v>49</v>
      </c>
    </row>
    <row r="104" spans="1:11" ht="20.100000000000001" customHeight="1" x14ac:dyDescent="0.2">
      <c r="A104" s="13" t="s">
        <v>54</v>
      </c>
      <c r="B104" s="14">
        <v>387</v>
      </c>
      <c r="C104" s="14">
        <v>843</v>
      </c>
      <c r="D104" s="14">
        <f t="shared" si="11"/>
        <v>1230</v>
      </c>
      <c r="E104" s="14">
        <v>0</v>
      </c>
      <c r="F104" s="14">
        <v>0</v>
      </c>
      <c r="G104" s="14">
        <v>0</v>
      </c>
      <c r="H104" s="14">
        <f>SUM(B104,E104)</f>
        <v>387</v>
      </c>
      <c r="I104" s="14">
        <f t="shared" si="10"/>
        <v>843</v>
      </c>
      <c r="J104" s="14">
        <f t="shared" si="10"/>
        <v>1230</v>
      </c>
      <c r="K104" s="15" t="s">
        <v>832</v>
      </c>
    </row>
    <row r="105" spans="1:11" ht="20.100000000000001" customHeight="1" thickBot="1" x14ac:dyDescent="0.25">
      <c r="A105" s="22" t="s">
        <v>56</v>
      </c>
      <c r="B105" s="23">
        <f>SUM(B89:B104)</f>
        <v>6073</v>
      </c>
      <c r="C105" s="23">
        <f t="shared" ref="C105:J105" si="13">SUM(C89:C104)</f>
        <v>8617</v>
      </c>
      <c r="D105" s="23">
        <f>SUM(D89:D104)</f>
        <v>14690</v>
      </c>
      <c r="E105" s="23">
        <f t="shared" si="13"/>
        <v>0</v>
      </c>
      <c r="F105" s="23">
        <f t="shared" si="13"/>
        <v>0</v>
      </c>
      <c r="G105" s="23">
        <f t="shared" si="13"/>
        <v>0</v>
      </c>
      <c r="H105" s="23">
        <f t="shared" si="13"/>
        <v>6073</v>
      </c>
      <c r="I105" s="23">
        <f t="shared" si="13"/>
        <v>8617</v>
      </c>
      <c r="J105" s="23">
        <f t="shared" si="13"/>
        <v>14690</v>
      </c>
      <c r="K105" s="24" t="s">
        <v>498</v>
      </c>
    </row>
    <row r="106" spans="1:11" ht="15" thickTop="1" x14ac:dyDescent="0.2"/>
    <row r="111" spans="1:11" ht="34.5" customHeight="1" thickBot="1" x14ac:dyDescent="0.3">
      <c r="A111" s="4" t="s">
        <v>1678</v>
      </c>
      <c r="K111" s="30" t="s">
        <v>868</v>
      </c>
    </row>
    <row r="112" spans="1:11" ht="20.25" customHeight="1" thickTop="1" x14ac:dyDescent="0.25">
      <c r="A112" s="111" t="s">
        <v>0</v>
      </c>
      <c r="B112" s="110" t="s">
        <v>1</v>
      </c>
      <c r="C112" s="110"/>
      <c r="D112" s="110"/>
      <c r="E112" s="110" t="s">
        <v>2</v>
      </c>
      <c r="F112" s="110"/>
      <c r="G112" s="110"/>
      <c r="H112" s="110" t="s">
        <v>3</v>
      </c>
      <c r="I112" s="110"/>
      <c r="J112" s="110"/>
      <c r="K112" s="111" t="s">
        <v>4</v>
      </c>
    </row>
    <row r="113" spans="1:11" ht="20.25" customHeight="1" x14ac:dyDescent="0.25">
      <c r="A113" s="112"/>
      <c r="B113" s="109" t="s">
        <v>623</v>
      </c>
      <c r="C113" s="109"/>
      <c r="D113" s="109"/>
      <c r="E113" s="109" t="s">
        <v>6</v>
      </c>
      <c r="F113" s="109"/>
      <c r="G113" s="109"/>
      <c r="H113" s="109" t="s">
        <v>7</v>
      </c>
      <c r="I113" s="109"/>
      <c r="J113" s="109"/>
      <c r="K113" s="112"/>
    </row>
    <row r="114" spans="1:11" ht="20.25" customHeight="1" x14ac:dyDescent="0.25">
      <c r="A114" s="112"/>
      <c r="B114" s="31" t="s">
        <v>8</v>
      </c>
      <c r="C114" s="31" t="s">
        <v>67</v>
      </c>
      <c r="D114" s="31" t="s">
        <v>10</v>
      </c>
      <c r="E114" s="31" t="s">
        <v>8</v>
      </c>
      <c r="F114" s="31" t="s">
        <v>67</v>
      </c>
      <c r="G114" s="31" t="s">
        <v>10</v>
      </c>
      <c r="H114" s="31" t="s">
        <v>8</v>
      </c>
      <c r="I114" s="31" t="s">
        <v>67</v>
      </c>
      <c r="J114" s="31" t="s">
        <v>3</v>
      </c>
      <c r="K114" s="112"/>
    </row>
    <row r="115" spans="1:11" ht="20.25" customHeight="1" thickBot="1" x14ac:dyDescent="0.3">
      <c r="A115" s="113"/>
      <c r="B115" s="6" t="s">
        <v>11</v>
      </c>
      <c r="C115" s="6" t="s">
        <v>12</v>
      </c>
      <c r="D115" s="6" t="s">
        <v>7</v>
      </c>
      <c r="E115" s="6" t="s">
        <v>11</v>
      </c>
      <c r="F115" s="6" t="s">
        <v>12</v>
      </c>
      <c r="G115" s="6" t="s">
        <v>7</v>
      </c>
      <c r="H115" s="6" t="s">
        <v>11</v>
      </c>
      <c r="I115" s="6" t="s">
        <v>12</v>
      </c>
      <c r="J115" s="6" t="s">
        <v>7</v>
      </c>
      <c r="K115" s="113"/>
    </row>
    <row r="116" spans="1:11" ht="20.100000000000001" customHeight="1" x14ac:dyDescent="0.2">
      <c r="A116" s="13" t="s">
        <v>58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5" t="s">
        <v>59</v>
      </c>
    </row>
    <row r="117" spans="1:11" ht="20.100000000000001" customHeight="1" x14ac:dyDescent="0.2">
      <c r="A117" s="13" t="s">
        <v>32</v>
      </c>
      <c r="B117" s="14">
        <v>123</v>
      </c>
      <c r="C117" s="14">
        <v>67</v>
      </c>
      <c r="D117" s="14">
        <f>SUM(B117:C117)</f>
        <v>190</v>
      </c>
      <c r="E117" s="14">
        <v>0</v>
      </c>
      <c r="F117" s="14">
        <v>0</v>
      </c>
      <c r="G117" s="14">
        <v>0</v>
      </c>
      <c r="H117" s="14">
        <f>SUM(B117,E117)</f>
        <v>123</v>
      </c>
      <c r="I117" s="14">
        <f t="shared" ref="I117:J124" si="14">SUM(C117,F117)</f>
        <v>67</v>
      </c>
      <c r="J117" s="14">
        <f t="shared" si="14"/>
        <v>190</v>
      </c>
      <c r="K117" s="15" t="s">
        <v>33</v>
      </c>
    </row>
    <row r="118" spans="1:11" ht="20.100000000000001" customHeight="1" x14ac:dyDescent="0.2">
      <c r="A118" s="13" t="s">
        <v>36</v>
      </c>
      <c r="B118" s="14">
        <v>1057</v>
      </c>
      <c r="C118" s="14">
        <v>420</v>
      </c>
      <c r="D118" s="14">
        <f t="shared" ref="D118:D124" si="15">SUM(B118:C118)</f>
        <v>1477</v>
      </c>
      <c r="E118" s="14">
        <v>0</v>
      </c>
      <c r="F118" s="14">
        <v>0</v>
      </c>
      <c r="G118" s="14">
        <v>0</v>
      </c>
      <c r="H118" s="14">
        <f t="shared" ref="H118:H124" si="16">SUM(B118,E118)</f>
        <v>1057</v>
      </c>
      <c r="I118" s="14">
        <f t="shared" si="14"/>
        <v>420</v>
      </c>
      <c r="J118" s="14">
        <f t="shared" si="14"/>
        <v>1477</v>
      </c>
      <c r="K118" s="15" t="s">
        <v>37</v>
      </c>
    </row>
    <row r="119" spans="1:11" ht="20.100000000000001" customHeight="1" x14ac:dyDescent="0.2">
      <c r="A119" s="13" t="s">
        <v>373</v>
      </c>
      <c r="B119" s="14">
        <v>90</v>
      </c>
      <c r="C119" s="14">
        <v>23</v>
      </c>
      <c r="D119" s="14">
        <f t="shared" si="15"/>
        <v>113</v>
      </c>
      <c r="E119" s="14">
        <v>0</v>
      </c>
      <c r="F119" s="14">
        <v>0</v>
      </c>
      <c r="G119" s="14">
        <v>0</v>
      </c>
      <c r="H119" s="14">
        <f t="shared" si="16"/>
        <v>90</v>
      </c>
      <c r="I119" s="14">
        <f t="shared" si="14"/>
        <v>23</v>
      </c>
      <c r="J119" s="14">
        <f t="shared" si="14"/>
        <v>113</v>
      </c>
      <c r="K119" s="15" t="s">
        <v>830</v>
      </c>
    </row>
    <row r="120" spans="1:11" ht="20.100000000000001" customHeight="1" x14ac:dyDescent="0.2">
      <c r="A120" s="13" t="s">
        <v>139</v>
      </c>
      <c r="B120" s="14">
        <v>904</v>
      </c>
      <c r="C120" s="14">
        <v>1169</v>
      </c>
      <c r="D120" s="14">
        <f t="shared" si="15"/>
        <v>2073</v>
      </c>
      <c r="E120" s="14">
        <v>0</v>
      </c>
      <c r="F120" s="14">
        <v>0</v>
      </c>
      <c r="G120" s="14">
        <v>0</v>
      </c>
      <c r="H120" s="14">
        <f t="shared" si="16"/>
        <v>904</v>
      </c>
      <c r="I120" s="14">
        <f t="shared" si="14"/>
        <v>1169</v>
      </c>
      <c r="J120" s="14">
        <f t="shared" si="14"/>
        <v>2073</v>
      </c>
      <c r="K120" s="15" t="s">
        <v>704</v>
      </c>
    </row>
    <row r="121" spans="1:11" ht="20.100000000000001" customHeight="1" x14ac:dyDescent="0.2">
      <c r="A121" s="13" t="s">
        <v>137</v>
      </c>
      <c r="B121" s="14">
        <v>272</v>
      </c>
      <c r="C121" s="14">
        <v>374</v>
      </c>
      <c r="D121" s="14">
        <f t="shared" si="15"/>
        <v>646</v>
      </c>
      <c r="E121" s="14">
        <v>0</v>
      </c>
      <c r="F121" s="14">
        <v>0</v>
      </c>
      <c r="G121" s="14">
        <v>0</v>
      </c>
      <c r="H121" s="14">
        <f t="shared" si="16"/>
        <v>272</v>
      </c>
      <c r="I121" s="14">
        <f t="shared" si="14"/>
        <v>374</v>
      </c>
      <c r="J121" s="14">
        <f t="shared" si="14"/>
        <v>646</v>
      </c>
      <c r="K121" s="15" t="s">
        <v>831</v>
      </c>
    </row>
    <row r="122" spans="1:11" ht="20.100000000000001" customHeight="1" x14ac:dyDescent="0.2">
      <c r="A122" s="13" t="s">
        <v>108</v>
      </c>
      <c r="B122" s="14">
        <v>122</v>
      </c>
      <c r="C122" s="14">
        <v>18</v>
      </c>
      <c r="D122" s="14">
        <f t="shared" si="15"/>
        <v>140</v>
      </c>
      <c r="E122" s="14">
        <v>0</v>
      </c>
      <c r="F122" s="14">
        <v>0</v>
      </c>
      <c r="G122" s="14">
        <v>0</v>
      </c>
      <c r="H122" s="14">
        <f t="shared" si="16"/>
        <v>122</v>
      </c>
      <c r="I122" s="14">
        <f t="shared" si="14"/>
        <v>18</v>
      </c>
      <c r="J122" s="14">
        <f t="shared" si="14"/>
        <v>140</v>
      </c>
      <c r="K122" s="15" t="s">
        <v>765</v>
      </c>
    </row>
    <row r="123" spans="1:11" ht="20.100000000000001" customHeight="1" x14ac:dyDescent="0.2">
      <c r="A123" s="13" t="s">
        <v>48</v>
      </c>
      <c r="B123" s="14">
        <v>703</v>
      </c>
      <c r="C123" s="14">
        <v>176</v>
      </c>
      <c r="D123" s="14">
        <f t="shared" si="15"/>
        <v>879</v>
      </c>
      <c r="E123" s="14">
        <v>0</v>
      </c>
      <c r="F123" s="14">
        <v>0</v>
      </c>
      <c r="G123" s="14">
        <v>0</v>
      </c>
      <c r="H123" s="14">
        <f t="shared" si="16"/>
        <v>703</v>
      </c>
      <c r="I123" s="14">
        <f t="shared" si="14"/>
        <v>176</v>
      </c>
      <c r="J123" s="14">
        <f t="shared" si="14"/>
        <v>879</v>
      </c>
      <c r="K123" s="15" t="s">
        <v>49</v>
      </c>
    </row>
    <row r="124" spans="1:11" ht="20.100000000000001" customHeight="1" x14ac:dyDescent="0.2">
      <c r="A124" s="13" t="s">
        <v>54</v>
      </c>
      <c r="B124" s="14">
        <v>147</v>
      </c>
      <c r="C124" s="14">
        <v>214</v>
      </c>
      <c r="D124" s="14">
        <f t="shared" si="15"/>
        <v>361</v>
      </c>
      <c r="E124" s="14">
        <v>0</v>
      </c>
      <c r="F124" s="14">
        <v>0</v>
      </c>
      <c r="G124" s="14">
        <v>0</v>
      </c>
      <c r="H124" s="14">
        <f t="shared" si="16"/>
        <v>147</v>
      </c>
      <c r="I124" s="14">
        <f t="shared" si="14"/>
        <v>214</v>
      </c>
      <c r="J124" s="14">
        <f t="shared" si="14"/>
        <v>361</v>
      </c>
      <c r="K124" s="15" t="s">
        <v>832</v>
      </c>
    </row>
    <row r="125" spans="1:11" ht="20.100000000000001" customHeight="1" thickBot="1" x14ac:dyDescent="0.25">
      <c r="A125" s="13" t="s">
        <v>61</v>
      </c>
      <c r="B125" s="14">
        <f>SUM(B117:B124)</f>
        <v>3418</v>
      </c>
      <c r="C125" s="14">
        <f t="shared" ref="C125:J125" si="17">SUM(C117:C124)</f>
        <v>2461</v>
      </c>
      <c r="D125" s="14">
        <f t="shared" si="17"/>
        <v>5879</v>
      </c>
      <c r="E125" s="14">
        <f t="shared" si="17"/>
        <v>0</v>
      </c>
      <c r="F125" s="14">
        <f t="shared" si="17"/>
        <v>0</v>
      </c>
      <c r="G125" s="14">
        <f t="shared" si="17"/>
        <v>0</v>
      </c>
      <c r="H125" s="14">
        <f t="shared" si="17"/>
        <v>3418</v>
      </c>
      <c r="I125" s="14">
        <f t="shared" si="17"/>
        <v>2461</v>
      </c>
      <c r="J125" s="14">
        <f t="shared" si="17"/>
        <v>5879</v>
      </c>
      <c r="K125" s="15" t="s">
        <v>751</v>
      </c>
    </row>
    <row r="126" spans="1:11" ht="20.100000000000001" customHeight="1" thickBot="1" x14ac:dyDescent="0.25">
      <c r="A126" s="19" t="s">
        <v>151</v>
      </c>
      <c r="B126" s="20">
        <f t="shared" ref="B126:J126" si="18">SUM(B125,B105)</f>
        <v>9491</v>
      </c>
      <c r="C126" s="20">
        <f t="shared" si="18"/>
        <v>11078</v>
      </c>
      <c r="D126" s="20">
        <f t="shared" si="18"/>
        <v>20569</v>
      </c>
      <c r="E126" s="20">
        <f t="shared" si="18"/>
        <v>0</v>
      </c>
      <c r="F126" s="20">
        <f t="shared" si="18"/>
        <v>0</v>
      </c>
      <c r="G126" s="20">
        <f t="shared" si="18"/>
        <v>0</v>
      </c>
      <c r="H126" s="20">
        <f t="shared" si="18"/>
        <v>9491</v>
      </c>
      <c r="I126" s="20">
        <f t="shared" si="18"/>
        <v>11078</v>
      </c>
      <c r="J126" s="20">
        <f t="shared" si="18"/>
        <v>20569</v>
      </c>
      <c r="K126" s="21" t="s">
        <v>63</v>
      </c>
    </row>
    <row r="127" spans="1:11" ht="15" thickTop="1" x14ac:dyDescent="0.2"/>
    <row r="140" s="92" customFormat="1" x14ac:dyDescent="0.2"/>
    <row r="141" s="92" customFormat="1" x14ac:dyDescent="0.2"/>
    <row r="142" s="92" customFormat="1" x14ac:dyDescent="0.2"/>
    <row r="143" s="92" customFormat="1" x14ac:dyDescent="0.2"/>
    <row r="144" s="92" customFormat="1" x14ac:dyDescent="0.2"/>
    <row r="145" spans="1:11" s="92" customFormat="1" x14ac:dyDescent="0.2"/>
    <row r="146" spans="1:11" s="92" customFormat="1" x14ac:dyDescent="0.2"/>
    <row r="147" spans="1:11" s="92" customFormat="1" x14ac:dyDescent="0.2"/>
    <row r="148" spans="1:11" s="92" customFormat="1" x14ac:dyDescent="0.2"/>
    <row r="149" spans="1:11" s="92" customFormat="1" x14ac:dyDescent="0.2"/>
    <row r="150" spans="1:11" s="92" customFormat="1" x14ac:dyDescent="0.2"/>
    <row r="155" spans="1:11" ht="27.75" customHeight="1" x14ac:dyDescent="0.2">
      <c r="A155" s="118" t="s">
        <v>837</v>
      </c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</row>
    <row r="156" spans="1:11" ht="35.25" customHeight="1" x14ac:dyDescent="0.25">
      <c r="A156" s="114" t="s">
        <v>838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</row>
    <row r="157" spans="1:11" ht="18" customHeight="1" thickBot="1" x14ac:dyDescent="0.3">
      <c r="A157" s="4" t="s">
        <v>872</v>
      </c>
      <c r="K157" s="3" t="s">
        <v>1834</v>
      </c>
    </row>
    <row r="158" spans="1:11" ht="20.100000000000001" customHeight="1" thickTop="1" x14ac:dyDescent="0.25">
      <c r="A158" s="111" t="s">
        <v>0</v>
      </c>
      <c r="B158" s="110" t="s">
        <v>1</v>
      </c>
      <c r="C158" s="110"/>
      <c r="D158" s="110"/>
      <c r="E158" s="110" t="s">
        <v>2</v>
      </c>
      <c r="F158" s="110"/>
      <c r="G158" s="110"/>
      <c r="H158" s="110" t="s">
        <v>3</v>
      </c>
      <c r="I158" s="110"/>
      <c r="J158" s="110"/>
      <c r="K158" s="111" t="s">
        <v>4</v>
      </c>
    </row>
    <row r="159" spans="1:11" ht="20.100000000000001" customHeight="1" x14ac:dyDescent="0.25">
      <c r="A159" s="112"/>
      <c r="B159" s="109" t="s">
        <v>623</v>
      </c>
      <c r="C159" s="109"/>
      <c r="D159" s="109"/>
      <c r="E159" s="109" t="s">
        <v>6</v>
      </c>
      <c r="F159" s="109"/>
      <c r="G159" s="109"/>
      <c r="H159" s="109" t="s">
        <v>7</v>
      </c>
      <c r="I159" s="109"/>
      <c r="J159" s="109"/>
      <c r="K159" s="112"/>
    </row>
    <row r="160" spans="1:11" ht="20.100000000000001" customHeight="1" x14ac:dyDescent="0.25">
      <c r="A160" s="112"/>
      <c r="B160" s="31" t="s">
        <v>8</v>
      </c>
      <c r="C160" s="31" t="s">
        <v>67</v>
      </c>
      <c r="D160" s="31" t="s">
        <v>10</v>
      </c>
      <c r="E160" s="31" t="s">
        <v>8</v>
      </c>
      <c r="F160" s="31" t="s">
        <v>67</v>
      </c>
      <c r="G160" s="31" t="s">
        <v>10</v>
      </c>
      <c r="H160" s="31" t="s">
        <v>8</v>
      </c>
      <c r="I160" s="31" t="s">
        <v>67</v>
      </c>
      <c r="J160" s="31" t="s">
        <v>10</v>
      </c>
      <c r="K160" s="112"/>
    </row>
    <row r="161" spans="1:11" ht="20.100000000000001" customHeight="1" thickBot="1" x14ac:dyDescent="0.3">
      <c r="A161" s="113"/>
      <c r="B161" s="6" t="s">
        <v>11</v>
      </c>
      <c r="C161" s="6" t="s">
        <v>12</v>
      </c>
      <c r="D161" s="6" t="s">
        <v>7</v>
      </c>
      <c r="E161" s="6" t="s">
        <v>11</v>
      </c>
      <c r="F161" s="6" t="s">
        <v>12</v>
      </c>
      <c r="G161" s="6" t="s">
        <v>7</v>
      </c>
      <c r="H161" s="6" t="s">
        <v>11</v>
      </c>
      <c r="I161" s="6" t="s">
        <v>12</v>
      </c>
      <c r="J161" s="6" t="s">
        <v>7</v>
      </c>
      <c r="K161" s="113"/>
    </row>
    <row r="162" spans="1:11" ht="20.100000000000001" customHeight="1" x14ac:dyDescent="0.2">
      <c r="A162" s="13" t="s">
        <v>840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5" t="s">
        <v>14</v>
      </c>
    </row>
    <row r="163" spans="1:11" ht="20.100000000000001" customHeight="1" x14ac:dyDescent="0.2">
      <c r="A163" s="13" t="s">
        <v>15</v>
      </c>
      <c r="B163" s="14">
        <v>67</v>
      </c>
      <c r="C163" s="14">
        <v>32</v>
      </c>
      <c r="D163" s="14">
        <f>SUM(B163:C163)</f>
        <v>99</v>
      </c>
      <c r="E163" s="14">
        <v>0</v>
      </c>
      <c r="F163" s="14">
        <v>0</v>
      </c>
      <c r="G163" s="14">
        <f>SUM(E163:F163)</f>
        <v>0</v>
      </c>
      <c r="H163" s="14">
        <f>SUM(E163,B163)</f>
        <v>67</v>
      </c>
      <c r="I163" s="14">
        <f t="shared" ref="I163:J163" si="19">SUM(F163,C163)</f>
        <v>32</v>
      </c>
      <c r="J163" s="14">
        <f t="shared" si="19"/>
        <v>99</v>
      </c>
      <c r="K163" s="15" t="s">
        <v>16</v>
      </c>
    </row>
    <row r="164" spans="1:11" ht="20.100000000000001" customHeight="1" x14ac:dyDescent="0.2">
      <c r="A164" s="13" t="s">
        <v>693</v>
      </c>
      <c r="B164" s="14">
        <v>24</v>
      </c>
      <c r="C164" s="14">
        <v>11</v>
      </c>
      <c r="D164" s="14">
        <f t="shared" ref="D164:D183" si="20">SUM(B164:C164)</f>
        <v>35</v>
      </c>
      <c r="E164" s="14">
        <v>0</v>
      </c>
      <c r="F164" s="14">
        <v>1</v>
      </c>
      <c r="G164" s="14">
        <f t="shared" ref="G164:G181" si="21">SUM(E164:F164)</f>
        <v>1</v>
      </c>
      <c r="H164" s="14">
        <f t="shared" ref="H164:H178" si="22">SUM(E164,B164)</f>
        <v>24</v>
      </c>
      <c r="I164" s="14">
        <f t="shared" ref="I164:I179" si="23">SUM(F164,C164)</f>
        <v>12</v>
      </c>
      <c r="J164" s="14">
        <f t="shared" ref="J164:J179" si="24">SUM(G164,D164)</f>
        <v>36</v>
      </c>
      <c r="K164" s="15" t="s">
        <v>19</v>
      </c>
    </row>
    <row r="165" spans="1:11" ht="20.100000000000001" customHeight="1" x14ac:dyDescent="0.2">
      <c r="A165" s="13" t="s">
        <v>20</v>
      </c>
      <c r="B165" s="14">
        <v>30</v>
      </c>
      <c r="C165" s="14">
        <v>29</v>
      </c>
      <c r="D165" s="14">
        <f t="shared" si="20"/>
        <v>59</v>
      </c>
      <c r="E165" s="14">
        <v>0</v>
      </c>
      <c r="F165" s="14">
        <v>0</v>
      </c>
      <c r="G165" s="14">
        <f t="shared" si="21"/>
        <v>0</v>
      </c>
      <c r="H165" s="14">
        <f t="shared" si="22"/>
        <v>30</v>
      </c>
      <c r="I165" s="14">
        <f t="shared" si="23"/>
        <v>29</v>
      </c>
      <c r="J165" s="14">
        <f t="shared" si="24"/>
        <v>59</v>
      </c>
      <c r="K165" s="15" t="s">
        <v>21</v>
      </c>
    </row>
    <row r="166" spans="1:11" ht="20.100000000000001" customHeight="1" x14ac:dyDescent="0.2">
      <c r="A166" s="13" t="s">
        <v>144</v>
      </c>
      <c r="B166" s="14">
        <v>9</v>
      </c>
      <c r="C166" s="14">
        <v>3</v>
      </c>
      <c r="D166" s="14">
        <f t="shared" si="20"/>
        <v>12</v>
      </c>
      <c r="E166" s="14">
        <v>0</v>
      </c>
      <c r="F166" s="14">
        <v>0</v>
      </c>
      <c r="G166" s="14">
        <f t="shared" si="21"/>
        <v>0</v>
      </c>
      <c r="H166" s="14">
        <f t="shared" si="22"/>
        <v>9</v>
      </c>
      <c r="I166" s="14">
        <f t="shared" si="23"/>
        <v>3</v>
      </c>
      <c r="J166" s="14">
        <f t="shared" si="24"/>
        <v>12</v>
      </c>
      <c r="K166" s="15" t="s">
        <v>23</v>
      </c>
    </row>
    <row r="167" spans="1:11" ht="20.100000000000001" customHeight="1" x14ac:dyDescent="0.2">
      <c r="A167" s="13" t="s">
        <v>825</v>
      </c>
      <c r="B167" s="14">
        <v>19</v>
      </c>
      <c r="C167" s="14">
        <v>21</v>
      </c>
      <c r="D167" s="14">
        <f t="shared" si="20"/>
        <v>40</v>
      </c>
      <c r="E167" s="14">
        <v>0</v>
      </c>
      <c r="F167" s="14">
        <v>0</v>
      </c>
      <c r="G167" s="14">
        <f t="shared" si="21"/>
        <v>0</v>
      </c>
      <c r="H167" s="14">
        <f t="shared" si="22"/>
        <v>19</v>
      </c>
      <c r="I167" s="14">
        <f t="shared" si="23"/>
        <v>21</v>
      </c>
      <c r="J167" s="14">
        <f t="shared" si="24"/>
        <v>40</v>
      </c>
      <c r="K167" s="15" t="s">
        <v>826</v>
      </c>
    </row>
    <row r="168" spans="1:11" ht="20.100000000000001" customHeight="1" x14ac:dyDescent="0.2">
      <c r="A168" s="13" t="s">
        <v>24</v>
      </c>
      <c r="B168" s="14">
        <v>108</v>
      </c>
      <c r="C168" s="14">
        <v>14</v>
      </c>
      <c r="D168" s="14">
        <f t="shared" si="20"/>
        <v>122</v>
      </c>
      <c r="E168" s="14">
        <v>0</v>
      </c>
      <c r="F168" s="14">
        <v>0</v>
      </c>
      <c r="G168" s="14">
        <f t="shared" si="21"/>
        <v>0</v>
      </c>
      <c r="H168" s="14">
        <f t="shared" si="22"/>
        <v>108</v>
      </c>
      <c r="I168" s="14">
        <f t="shared" si="23"/>
        <v>14</v>
      </c>
      <c r="J168" s="14">
        <f t="shared" si="24"/>
        <v>122</v>
      </c>
      <c r="K168" s="15" t="s">
        <v>25</v>
      </c>
    </row>
    <row r="169" spans="1:11" ht="20.100000000000001" customHeight="1" x14ac:dyDescent="0.2">
      <c r="A169" s="13" t="s">
        <v>28</v>
      </c>
      <c r="B169" s="14">
        <v>54</v>
      </c>
      <c r="C169" s="14">
        <v>23</v>
      </c>
      <c r="D169" s="14">
        <f t="shared" si="20"/>
        <v>77</v>
      </c>
      <c r="E169" s="14">
        <v>0</v>
      </c>
      <c r="F169" s="14">
        <v>1</v>
      </c>
      <c r="G169" s="14">
        <f t="shared" si="21"/>
        <v>1</v>
      </c>
      <c r="H169" s="14">
        <f t="shared" si="22"/>
        <v>54</v>
      </c>
      <c r="I169" s="14">
        <f t="shared" si="23"/>
        <v>24</v>
      </c>
      <c r="J169" s="14">
        <f t="shared" si="24"/>
        <v>78</v>
      </c>
      <c r="K169" s="15" t="s">
        <v>29</v>
      </c>
    </row>
    <row r="170" spans="1:11" ht="20.100000000000001" customHeight="1" x14ac:dyDescent="0.2">
      <c r="A170" s="13" t="s">
        <v>30</v>
      </c>
      <c r="B170" s="14">
        <v>36</v>
      </c>
      <c r="C170" s="14">
        <v>13</v>
      </c>
      <c r="D170" s="14">
        <f t="shared" si="20"/>
        <v>49</v>
      </c>
      <c r="E170" s="14">
        <v>0</v>
      </c>
      <c r="F170" s="14">
        <v>0</v>
      </c>
      <c r="G170" s="14">
        <f t="shared" si="21"/>
        <v>0</v>
      </c>
      <c r="H170" s="14">
        <f t="shared" si="22"/>
        <v>36</v>
      </c>
      <c r="I170" s="14">
        <f t="shared" si="23"/>
        <v>13</v>
      </c>
      <c r="J170" s="14">
        <f t="shared" si="24"/>
        <v>49</v>
      </c>
      <c r="K170" s="15" t="s">
        <v>841</v>
      </c>
    </row>
    <row r="171" spans="1:11" ht="20.100000000000001" customHeight="1" x14ac:dyDescent="0.2">
      <c r="A171" s="13" t="s">
        <v>32</v>
      </c>
      <c r="B171" s="14">
        <v>81</v>
      </c>
      <c r="C171" s="14">
        <v>62</v>
      </c>
      <c r="D171" s="14">
        <f t="shared" si="20"/>
        <v>143</v>
      </c>
      <c r="E171" s="14">
        <v>0</v>
      </c>
      <c r="F171" s="14">
        <v>1</v>
      </c>
      <c r="G171" s="14">
        <f t="shared" si="21"/>
        <v>1</v>
      </c>
      <c r="H171" s="14">
        <f t="shared" si="22"/>
        <v>81</v>
      </c>
      <c r="I171" s="14">
        <f t="shared" si="23"/>
        <v>63</v>
      </c>
      <c r="J171" s="14">
        <f t="shared" si="24"/>
        <v>144</v>
      </c>
      <c r="K171" s="15" t="s">
        <v>33</v>
      </c>
    </row>
    <row r="172" spans="1:11" ht="20.100000000000001" customHeight="1" x14ac:dyDescent="0.2">
      <c r="A172" s="13" t="s">
        <v>140</v>
      </c>
      <c r="B172" s="14">
        <v>92</v>
      </c>
      <c r="C172" s="14">
        <v>34</v>
      </c>
      <c r="D172" s="14">
        <f t="shared" si="20"/>
        <v>126</v>
      </c>
      <c r="E172" s="14">
        <v>0</v>
      </c>
      <c r="F172" s="14">
        <v>0</v>
      </c>
      <c r="G172" s="14">
        <f t="shared" si="21"/>
        <v>0</v>
      </c>
      <c r="H172" s="14">
        <f t="shared" si="22"/>
        <v>92</v>
      </c>
      <c r="I172" s="14">
        <f t="shared" si="23"/>
        <v>34</v>
      </c>
      <c r="J172" s="14">
        <f t="shared" si="24"/>
        <v>126</v>
      </c>
      <c r="K172" s="15" t="s">
        <v>37</v>
      </c>
    </row>
    <row r="173" spans="1:11" ht="20.100000000000001" customHeight="1" x14ac:dyDescent="0.2">
      <c r="A173" s="13" t="s">
        <v>829</v>
      </c>
      <c r="B173" s="14">
        <v>32</v>
      </c>
      <c r="C173" s="14">
        <v>9</v>
      </c>
      <c r="D173" s="14">
        <f t="shared" si="20"/>
        <v>41</v>
      </c>
      <c r="E173" s="14">
        <v>0</v>
      </c>
      <c r="F173" s="14">
        <v>0</v>
      </c>
      <c r="G173" s="14">
        <f t="shared" si="21"/>
        <v>0</v>
      </c>
      <c r="H173" s="14">
        <f t="shared" si="22"/>
        <v>32</v>
      </c>
      <c r="I173" s="14">
        <f t="shared" si="23"/>
        <v>9</v>
      </c>
      <c r="J173" s="14">
        <f t="shared" si="24"/>
        <v>41</v>
      </c>
      <c r="K173" s="15" t="s">
        <v>830</v>
      </c>
    </row>
    <row r="174" spans="1:11" ht="20.100000000000001" customHeight="1" x14ac:dyDescent="0.2">
      <c r="A174" s="13" t="s">
        <v>139</v>
      </c>
      <c r="B174" s="14">
        <v>106</v>
      </c>
      <c r="C174" s="14">
        <v>40</v>
      </c>
      <c r="D174" s="14">
        <f t="shared" si="20"/>
        <v>146</v>
      </c>
      <c r="E174" s="14">
        <v>0</v>
      </c>
      <c r="F174" s="14">
        <v>0</v>
      </c>
      <c r="G174" s="14">
        <f t="shared" si="21"/>
        <v>0</v>
      </c>
      <c r="H174" s="14">
        <f t="shared" si="22"/>
        <v>106</v>
      </c>
      <c r="I174" s="14">
        <f t="shared" si="23"/>
        <v>40</v>
      </c>
      <c r="J174" s="14">
        <f t="shared" si="24"/>
        <v>146</v>
      </c>
      <c r="K174" s="15" t="s">
        <v>704</v>
      </c>
    </row>
    <row r="175" spans="1:11" ht="20.100000000000001" customHeight="1" x14ac:dyDescent="0.2">
      <c r="A175" s="13" t="s">
        <v>137</v>
      </c>
      <c r="B175" s="14">
        <v>54</v>
      </c>
      <c r="C175" s="14">
        <v>48</v>
      </c>
      <c r="D175" s="14">
        <f t="shared" si="20"/>
        <v>102</v>
      </c>
      <c r="E175" s="14">
        <v>0</v>
      </c>
      <c r="F175" s="14">
        <v>0</v>
      </c>
      <c r="G175" s="14">
        <f t="shared" si="21"/>
        <v>0</v>
      </c>
      <c r="H175" s="14">
        <f t="shared" si="22"/>
        <v>54</v>
      </c>
      <c r="I175" s="14">
        <f t="shared" si="23"/>
        <v>48</v>
      </c>
      <c r="J175" s="14">
        <f t="shared" si="24"/>
        <v>102</v>
      </c>
      <c r="K175" s="15" t="s">
        <v>831</v>
      </c>
    </row>
    <row r="176" spans="1:11" ht="20.100000000000001" customHeight="1" x14ac:dyDescent="0.2">
      <c r="A176" s="13" t="s">
        <v>684</v>
      </c>
      <c r="B176" s="14">
        <v>37</v>
      </c>
      <c r="C176" s="14">
        <v>11</v>
      </c>
      <c r="D176" s="14">
        <f t="shared" si="20"/>
        <v>48</v>
      </c>
      <c r="E176" s="14">
        <v>0</v>
      </c>
      <c r="F176" s="14">
        <v>0</v>
      </c>
      <c r="G176" s="14">
        <f t="shared" si="21"/>
        <v>0</v>
      </c>
      <c r="H176" s="14">
        <f t="shared" si="22"/>
        <v>37</v>
      </c>
      <c r="I176" s="14">
        <f t="shared" si="23"/>
        <v>11</v>
      </c>
      <c r="J176" s="14">
        <f t="shared" si="24"/>
        <v>48</v>
      </c>
      <c r="K176" s="15" t="s">
        <v>765</v>
      </c>
    </row>
    <row r="177" spans="1:11" ht="20.100000000000001" customHeight="1" x14ac:dyDescent="0.2">
      <c r="A177" s="13" t="s">
        <v>298</v>
      </c>
      <c r="B177" s="14">
        <v>38</v>
      </c>
      <c r="C177" s="14">
        <v>14</v>
      </c>
      <c r="D177" s="14">
        <f t="shared" si="20"/>
        <v>52</v>
      </c>
      <c r="E177" s="14">
        <v>0</v>
      </c>
      <c r="F177" s="14">
        <v>0</v>
      </c>
      <c r="G177" s="14">
        <f t="shared" si="21"/>
        <v>0</v>
      </c>
      <c r="H177" s="14">
        <f t="shared" si="22"/>
        <v>38</v>
      </c>
      <c r="I177" s="14">
        <f t="shared" si="23"/>
        <v>14</v>
      </c>
      <c r="J177" s="14">
        <f t="shared" si="24"/>
        <v>52</v>
      </c>
      <c r="K177" s="15" t="s">
        <v>49</v>
      </c>
    </row>
    <row r="178" spans="1:11" ht="20.100000000000001" customHeight="1" x14ac:dyDescent="0.2">
      <c r="A178" s="13" t="s">
        <v>54</v>
      </c>
      <c r="B178" s="14">
        <v>53</v>
      </c>
      <c r="C178" s="14">
        <v>23</v>
      </c>
      <c r="D178" s="14">
        <f t="shared" si="20"/>
        <v>76</v>
      </c>
      <c r="E178" s="14">
        <v>0</v>
      </c>
      <c r="F178" s="14">
        <v>0</v>
      </c>
      <c r="G178" s="14">
        <f t="shared" si="21"/>
        <v>0</v>
      </c>
      <c r="H178" s="14">
        <f t="shared" si="22"/>
        <v>53</v>
      </c>
      <c r="I178" s="14">
        <f t="shared" si="23"/>
        <v>23</v>
      </c>
      <c r="J178" s="14">
        <f t="shared" si="24"/>
        <v>76</v>
      </c>
      <c r="K178" s="15" t="s">
        <v>832</v>
      </c>
    </row>
    <row r="179" spans="1:11" ht="20.100000000000001" customHeight="1" x14ac:dyDescent="0.2">
      <c r="A179" s="13" t="s">
        <v>90</v>
      </c>
      <c r="B179" s="14">
        <v>0</v>
      </c>
      <c r="C179" s="14">
        <v>1</v>
      </c>
      <c r="D179" s="14">
        <f t="shared" si="20"/>
        <v>1</v>
      </c>
      <c r="E179" s="14">
        <v>0</v>
      </c>
      <c r="F179" s="14">
        <v>0</v>
      </c>
      <c r="G179" s="14">
        <f>SUM(E179:F179)</f>
        <v>0</v>
      </c>
      <c r="H179" s="14">
        <f>SUM(E179,B179)</f>
        <v>0</v>
      </c>
      <c r="I179" s="14">
        <f t="shared" si="23"/>
        <v>1</v>
      </c>
      <c r="J179" s="14">
        <f t="shared" si="24"/>
        <v>1</v>
      </c>
      <c r="K179" s="15" t="s">
        <v>91</v>
      </c>
    </row>
    <row r="180" spans="1:11" ht="20.100000000000001" customHeight="1" x14ac:dyDescent="0.2">
      <c r="A180" s="13" t="s">
        <v>397</v>
      </c>
      <c r="B180" s="14">
        <v>1</v>
      </c>
      <c r="C180" s="14">
        <v>0</v>
      </c>
      <c r="D180" s="14">
        <f t="shared" si="20"/>
        <v>1</v>
      </c>
      <c r="E180" s="14">
        <v>0</v>
      </c>
      <c r="F180" s="14">
        <v>0</v>
      </c>
      <c r="G180" s="14">
        <f t="shared" si="21"/>
        <v>0</v>
      </c>
      <c r="H180" s="14">
        <f t="shared" ref="H180:H181" si="25">SUM(E180,B180)</f>
        <v>1</v>
      </c>
      <c r="I180" s="14">
        <f t="shared" ref="I180:I183" si="26">SUM(F180,C180)</f>
        <v>0</v>
      </c>
      <c r="J180" s="14">
        <f t="shared" ref="J180:J183" si="27">SUM(G180,D180)</f>
        <v>1</v>
      </c>
      <c r="K180" s="15" t="s">
        <v>780</v>
      </c>
    </row>
    <row r="181" spans="1:11" ht="20.100000000000001" customHeight="1" x14ac:dyDescent="0.2">
      <c r="A181" s="13" t="s">
        <v>1464</v>
      </c>
      <c r="B181" s="14">
        <v>11</v>
      </c>
      <c r="C181" s="14">
        <v>3</v>
      </c>
      <c r="D181" s="14">
        <f t="shared" si="20"/>
        <v>14</v>
      </c>
      <c r="E181" s="14">
        <v>0</v>
      </c>
      <c r="F181" s="14">
        <v>0</v>
      </c>
      <c r="G181" s="14">
        <f t="shared" si="21"/>
        <v>0</v>
      </c>
      <c r="H181" s="14">
        <f t="shared" si="25"/>
        <v>11</v>
      </c>
      <c r="I181" s="14">
        <f t="shared" si="26"/>
        <v>3</v>
      </c>
      <c r="J181" s="14">
        <f t="shared" si="27"/>
        <v>14</v>
      </c>
      <c r="K181" s="15" t="s">
        <v>1681</v>
      </c>
    </row>
    <row r="182" spans="1:11" ht="20.100000000000001" customHeight="1" x14ac:dyDescent="0.2">
      <c r="A182" s="13" t="s">
        <v>1465</v>
      </c>
      <c r="B182" s="14">
        <v>32</v>
      </c>
      <c r="C182" s="14">
        <v>6</v>
      </c>
      <c r="D182" s="14">
        <f t="shared" si="20"/>
        <v>38</v>
      </c>
      <c r="E182" s="14">
        <v>0</v>
      </c>
      <c r="F182" s="14">
        <v>0</v>
      </c>
      <c r="G182" s="14">
        <f t="shared" ref="G182" si="28">SUM(E182:F182)</f>
        <v>0</v>
      </c>
      <c r="H182" s="14">
        <f>SUM(E182,B182)</f>
        <v>32</v>
      </c>
      <c r="I182" s="14">
        <f t="shared" si="26"/>
        <v>6</v>
      </c>
      <c r="J182" s="14">
        <f t="shared" si="27"/>
        <v>38</v>
      </c>
      <c r="K182" s="15" t="s">
        <v>95</v>
      </c>
    </row>
    <row r="183" spans="1:11" ht="20.100000000000001" customHeight="1" thickBot="1" x14ac:dyDescent="0.25">
      <c r="A183" s="13" t="s">
        <v>842</v>
      </c>
      <c r="B183" s="14">
        <f>SUM(B163:B182)</f>
        <v>884</v>
      </c>
      <c r="C183" s="14">
        <f t="shared" ref="C183:G183" si="29">SUM(C163:C182)</f>
        <v>397</v>
      </c>
      <c r="D183" s="14">
        <f t="shared" si="20"/>
        <v>1281</v>
      </c>
      <c r="E183" s="14">
        <f t="shared" si="29"/>
        <v>0</v>
      </c>
      <c r="F183" s="14">
        <f t="shared" si="29"/>
        <v>3</v>
      </c>
      <c r="G183" s="14">
        <f t="shared" si="29"/>
        <v>3</v>
      </c>
      <c r="H183" s="14">
        <f t="shared" ref="H183" si="30">SUM(E183,B183)</f>
        <v>884</v>
      </c>
      <c r="I183" s="14">
        <f t="shared" si="26"/>
        <v>400</v>
      </c>
      <c r="J183" s="14">
        <f t="shared" si="27"/>
        <v>1284</v>
      </c>
      <c r="K183" s="15" t="s">
        <v>498</v>
      </c>
    </row>
    <row r="184" spans="1:11" ht="20.100000000000001" customHeight="1" thickBot="1" x14ac:dyDescent="0.25">
      <c r="A184" s="19" t="s">
        <v>151</v>
      </c>
      <c r="B184" s="20">
        <f>SUM(B183)</f>
        <v>884</v>
      </c>
      <c r="C184" s="20">
        <f t="shared" ref="C184:J184" si="31">SUM(C183)</f>
        <v>397</v>
      </c>
      <c r="D184" s="20">
        <f t="shared" si="31"/>
        <v>1281</v>
      </c>
      <c r="E184" s="20">
        <f t="shared" si="31"/>
        <v>0</v>
      </c>
      <c r="F184" s="20">
        <f t="shared" si="31"/>
        <v>3</v>
      </c>
      <c r="G184" s="20">
        <f t="shared" si="31"/>
        <v>3</v>
      </c>
      <c r="H184" s="20">
        <f t="shared" si="31"/>
        <v>884</v>
      </c>
      <c r="I184" s="20">
        <f t="shared" si="31"/>
        <v>400</v>
      </c>
      <c r="J184" s="20">
        <f t="shared" si="31"/>
        <v>1284</v>
      </c>
      <c r="K184" s="21" t="s">
        <v>63</v>
      </c>
    </row>
    <row r="185" spans="1:11" ht="15" thickTop="1" x14ac:dyDescent="0.2"/>
  </sheetData>
  <mergeCells count="46">
    <mergeCell ref="B113:D113"/>
    <mergeCell ref="E113:G113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39:A42"/>
    <mergeCell ref="B39:D39"/>
    <mergeCell ref="E39:G39"/>
    <mergeCell ref="A81:K81"/>
    <mergeCell ref="A82:K82"/>
    <mergeCell ref="H39:J39"/>
    <mergeCell ref="K39:K42"/>
    <mergeCell ref="B40:D40"/>
    <mergeCell ref="E40:G40"/>
    <mergeCell ref="H40:J40"/>
    <mergeCell ref="A84:A87"/>
    <mergeCell ref="B84:D84"/>
    <mergeCell ref="E84:G84"/>
    <mergeCell ref="H84:J84"/>
    <mergeCell ref="K84:K87"/>
    <mergeCell ref="B85:D85"/>
    <mergeCell ref="E85:G85"/>
    <mergeCell ref="H85:J85"/>
    <mergeCell ref="A112:A115"/>
    <mergeCell ref="B112:D112"/>
    <mergeCell ref="H159:J159"/>
    <mergeCell ref="A155:K155"/>
    <mergeCell ref="A156:K156"/>
    <mergeCell ref="A158:A161"/>
    <mergeCell ref="B158:D158"/>
    <mergeCell ref="E158:G158"/>
    <mergeCell ref="H158:J158"/>
    <mergeCell ref="K158:K161"/>
    <mergeCell ref="B159:D159"/>
    <mergeCell ref="E159:G159"/>
    <mergeCell ref="H113:J113"/>
    <mergeCell ref="E112:G112"/>
    <mergeCell ref="H112:J112"/>
    <mergeCell ref="K112:K11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37"/>
  <sheetViews>
    <sheetView rightToLeft="1" view="pageBreakPreview" topLeftCell="A19" zoomScale="90" zoomScaleSheetLayoutView="90" workbookViewId="0">
      <selection sqref="A1:N1"/>
    </sheetView>
  </sheetViews>
  <sheetFormatPr defaultRowHeight="14.25" x14ac:dyDescent="0.2"/>
  <cols>
    <col min="1" max="1" width="20.875" customWidth="1"/>
    <col min="2" max="12" width="8" customWidth="1"/>
    <col min="13" max="13" width="6.625" customWidth="1"/>
    <col min="14" max="14" width="35.5" customWidth="1"/>
  </cols>
  <sheetData>
    <row r="1" spans="1:14" ht="25.5" customHeight="1" x14ac:dyDescent="0.2">
      <c r="A1" s="118" t="s">
        <v>844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7.5" customHeight="1" x14ac:dyDescent="0.25">
      <c r="A2" s="114" t="s">
        <v>845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6.5" thickBot="1" x14ac:dyDescent="0.3">
      <c r="A3" s="4" t="s">
        <v>1835</v>
      </c>
      <c r="N3" s="3" t="s">
        <v>879</v>
      </c>
    </row>
    <row r="4" spans="1:14" ht="16.5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5.75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31" t="s">
        <v>8</v>
      </c>
      <c r="L6" s="31" t="s">
        <v>67</v>
      </c>
      <c r="M6" s="31" t="s">
        <v>10</v>
      </c>
      <c r="N6" s="112"/>
    </row>
    <row r="7" spans="1:14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5.9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16.5" customHeight="1" x14ac:dyDescent="0.2">
      <c r="A9" s="13" t="s">
        <v>15</v>
      </c>
      <c r="B9" s="14">
        <v>23</v>
      </c>
      <c r="C9" s="14">
        <v>26</v>
      </c>
      <c r="D9" s="14">
        <f>SUM(B9:C9)</f>
        <v>49</v>
      </c>
      <c r="E9" s="14">
        <v>2</v>
      </c>
      <c r="F9" s="14">
        <v>3</v>
      </c>
      <c r="G9" s="14">
        <f>SUM(E9:F9)</f>
        <v>5</v>
      </c>
      <c r="H9" s="14">
        <v>0</v>
      </c>
      <c r="I9" s="14">
        <v>0</v>
      </c>
      <c r="J9" s="14">
        <f>SUM(H9:I9)</f>
        <v>0</v>
      </c>
      <c r="K9" s="14">
        <f>SUM(B9,E9,H9)</f>
        <v>25</v>
      </c>
      <c r="L9" s="14">
        <f>SUM(C9,F9,I9)</f>
        <v>29</v>
      </c>
      <c r="M9" s="14">
        <f>SUM(K9:L9)</f>
        <v>54</v>
      </c>
      <c r="N9" s="15" t="s">
        <v>16</v>
      </c>
    </row>
    <row r="10" spans="1:14" ht="16.5" customHeight="1" x14ac:dyDescent="0.2">
      <c r="A10" s="13" t="s">
        <v>693</v>
      </c>
      <c r="B10" s="14">
        <v>3</v>
      </c>
      <c r="C10" s="14">
        <v>8</v>
      </c>
      <c r="D10" s="14">
        <f t="shared" ref="D10:D24" si="0">SUM(B10:C10)</f>
        <v>11</v>
      </c>
      <c r="E10" s="14">
        <v>0</v>
      </c>
      <c r="F10" s="14">
        <v>2</v>
      </c>
      <c r="G10" s="14">
        <f t="shared" ref="G10:G24" si="1">SUM(E10:F10)</f>
        <v>2</v>
      </c>
      <c r="H10" s="14">
        <v>0</v>
      </c>
      <c r="I10" s="14">
        <v>0</v>
      </c>
      <c r="J10" s="14">
        <f t="shared" ref="J10:J24" si="2">SUM(H10:I10)</f>
        <v>0</v>
      </c>
      <c r="K10" s="14">
        <f t="shared" ref="K10:L25" si="3">SUM(B10,E10,H10)</f>
        <v>3</v>
      </c>
      <c r="L10" s="14">
        <f t="shared" si="3"/>
        <v>10</v>
      </c>
      <c r="M10" s="14">
        <f t="shared" ref="M10:M25" si="4">SUM(K10:L10)</f>
        <v>13</v>
      </c>
      <c r="N10" s="15" t="s">
        <v>19</v>
      </c>
    </row>
    <row r="11" spans="1:14" ht="16.5" customHeight="1" x14ac:dyDescent="0.2">
      <c r="A11" s="13" t="s">
        <v>20</v>
      </c>
      <c r="B11" s="14">
        <v>20</v>
      </c>
      <c r="C11" s="14">
        <v>36</v>
      </c>
      <c r="D11" s="14">
        <f t="shared" si="0"/>
        <v>56</v>
      </c>
      <c r="E11" s="14">
        <v>2</v>
      </c>
      <c r="F11" s="14">
        <v>0</v>
      </c>
      <c r="G11" s="14">
        <f t="shared" si="1"/>
        <v>2</v>
      </c>
      <c r="H11" s="14">
        <v>0</v>
      </c>
      <c r="I11" s="14">
        <v>0</v>
      </c>
      <c r="J11" s="14">
        <f t="shared" si="2"/>
        <v>0</v>
      </c>
      <c r="K11" s="14">
        <f t="shared" si="3"/>
        <v>22</v>
      </c>
      <c r="L11" s="14">
        <f t="shared" si="3"/>
        <v>36</v>
      </c>
      <c r="M11" s="14">
        <f t="shared" si="4"/>
        <v>58</v>
      </c>
      <c r="N11" s="15" t="s">
        <v>21</v>
      </c>
    </row>
    <row r="12" spans="1:14" ht="16.5" customHeight="1" x14ac:dyDescent="0.2">
      <c r="A12" s="13" t="s">
        <v>144</v>
      </c>
      <c r="B12" s="14">
        <v>3</v>
      </c>
      <c r="C12" s="14">
        <v>3</v>
      </c>
      <c r="D12" s="14">
        <f t="shared" si="0"/>
        <v>6</v>
      </c>
      <c r="E12" s="14">
        <v>0</v>
      </c>
      <c r="F12" s="14">
        <v>6</v>
      </c>
      <c r="G12" s="14">
        <f t="shared" si="1"/>
        <v>6</v>
      </c>
      <c r="H12" s="14">
        <v>0</v>
      </c>
      <c r="I12" s="14">
        <v>0</v>
      </c>
      <c r="J12" s="14">
        <f t="shared" si="2"/>
        <v>0</v>
      </c>
      <c r="K12" s="14">
        <f t="shared" si="3"/>
        <v>3</v>
      </c>
      <c r="L12" s="14">
        <f t="shared" si="3"/>
        <v>9</v>
      </c>
      <c r="M12" s="14">
        <f t="shared" si="4"/>
        <v>12</v>
      </c>
      <c r="N12" s="15" t="s">
        <v>23</v>
      </c>
    </row>
    <row r="13" spans="1:14" ht="16.5" customHeight="1" x14ac:dyDescent="0.2">
      <c r="A13" s="13" t="s">
        <v>825</v>
      </c>
      <c r="B13" s="14">
        <v>6</v>
      </c>
      <c r="C13" s="14">
        <v>16</v>
      </c>
      <c r="D13" s="14">
        <f t="shared" si="0"/>
        <v>22</v>
      </c>
      <c r="E13" s="14">
        <v>16</v>
      </c>
      <c r="F13" s="14">
        <v>42</v>
      </c>
      <c r="G13" s="14">
        <f t="shared" si="1"/>
        <v>58</v>
      </c>
      <c r="H13" s="14">
        <v>0</v>
      </c>
      <c r="I13" s="14">
        <v>0</v>
      </c>
      <c r="J13" s="14">
        <f t="shared" si="2"/>
        <v>0</v>
      </c>
      <c r="K13" s="14">
        <f t="shared" si="3"/>
        <v>22</v>
      </c>
      <c r="L13" s="14">
        <f t="shared" si="3"/>
        <v>58</v>
      </c>
      <c r="M13" s="14">
        <f t="shared" si="4"/>
        <v>80</v>
      </c>
      <c r="N13" s="15" t="s">
        <v>826</v>
      </c>
    </row>
    <row r="14" spans="1:14" ht="16.5" customHeight="1" x14ac:dyDescent="0.2">
      <c r="A14" s="13" t="s">
        <v>24</v>
      </c>
      <c r="B14" s="14">
        <v>43</v>
      </c>
      <c r="C14" s="14">
        <v>33</v>
      </c>
      <c r="D14" s="14">
        <f t="shared" si="0"/>
        <v>76</v>
      </c>
      <c r="E14" s="14">
        <v>16</v>
      </c>
      <c r="F14" s="14">
        <v>24</v>
      </c>
      <c r="G14" s="14">
        <f t="shared" si="1"/>
        <v>40</v>
      </c>
      <c r="H14" s="14">
        <v>29</v>
      </c>
      <c r="I14" s="14">
        <v>44</v>
      </c>
      <c r="J14" s="14">
        <f t="shared" si="2"/>
        <v>73</v>
      </c>
      <c r="K14" s="14">
        <f t="shared" si="3"/>
        <v>88</v>
      </c>
      <c r="L14" s="14">
        <f t="shared" si="3"/>
        <v>101</v>
      </c>
      <c r="M14" s="14">
        <f t="shared" si="4"/>
        <v>189</v>
      </c>
      <c r="N14" s="15" t="s">
        <v>25</v>
      </c>
    </row>
    <row r="15" spans="1:14" ht="16.5" customHeight="1" x14ac:dyDescent="0.2">
      <c r="A15" s="13" t="s">
        <v>28</v>
      </c>
      <c r="B15" s="14">
        <v>37</v>
      </c>
      <c r="C15" s="14">
        <v>29</v>
      </c>
      <c r="D15" s="14">
        <f t="shared" si="0"/>
        <v>66</v>
      </c>
      <c r="E15" s="14">
        <v>7</v>
      </c>
      <c r="F15" s="14">
        <v>8</v>
      </c>
      <c r="G15" s="14">
        <f t="shared" si="1"/>
        <v>15</v>
      </c>
      <c r="H15" s="14">
        <v>11</v>
      </c>
      <c r="I15" s="14">
        <v>8</v>
      </c>
      <c r="J15" s="14">
        <f t="shared" si="2"/>
        <v>19</v>
      </c>
      <c r="K15" s="14">
        <f t="shared" si="3"/>
        <v>55</v>
      </c>
      <c r="L15" s="14">
        <f t="shared" si="3"/>
        <v>45</v>
      </c>
      <c r="M15" s="14">
        <f t="shared" si="4"/>
        <v>100</v>
      </c>
      <c r="N15" s="15" t="s">
        <v>601</v>
      </c>
    </row>
    <row r="16" spans="1:14" ht="16.5" customHeight="1" x14ac:dyDescent="0.2">
      <c r="A16" s="13" t="s">
        <v>104</v>
      </c>
      <c r="B16" s="14">
        <v>27</v>
      </c>
      <c r="C16" s="14">
        <v>16</v>
      </c>
      <c r="D16" s="14">
        <f t="shared" si="0"/>
        <v>43</v>
      </c>
      <c r="E16" s="14">
        <v>2</v>
      </c>
      <c r="F16" s="14">
        <v>2</v>
      </c>
      <c r="G16" s="14">
        <f t="shared" si="1"/>
        <v>4</v>
      </c>
      <c r="H16" s="14">
        <v>0</v>
      </c>
      <c r="I16" s="14">
        <v>0</v>
      </c>
      <c r="J16" s="14">
        <f t="shared" si="2"/>
        <v>0</v>
      </c>
      <c r="K16" s="14">
        <f t="shared" si="3"/>
        <v>29</v>
      </c>
      <c r="L16" s="14">
        <f t="shared" si="3"/>
        <v>18</v>
      </c>
      <c r="M16" s="14">
        <f t="shared" si="4"/>
        <v>47</v>
      </c>
      <c r="N16" s="15" t="s">
        <v>828</v>
      </c>
    </row>
    <row r="17" spans="1:14" ht="16.5" customHeight="1" x14ac:dyDescent="0.2">
      <c r="A17" s="13" t="s">
        <v>32</v>
      </c>
      <c r="B17" s="14">
        <v>64</v>
      </c>
      <c r="C17" s="14">
        <v>107</v>
      </c>
      <c r="D17" s="14">
        <f t="shared" si="0"/>
        <v>171</v>
      </c>
      <c r="E17" s="14">
        <v>10</v>
      </c>
      <c r="F17" s="14">
        <v>9</v>
      </c>
      <c r="G17" s="14">
        <f t="shared" si="1"/>
        <v>19</v>
      </c>
      <c r="H17" s="14">
        <v>12</v>
      </c>
      <c r="I17" s="14">
        <v>7</v>
      </c>
      <c r="J17" s="14">
        <f t="shared" si="2"/>
        <v>19</v>
      </c>
      <c r="K17" s="14">
        <f t="shared" si="3"/>
        <v>86</v>
      </c>
      <c r="L17" s="14">
        <f t="shared" si="3"/>
        <v>123</v>
      </c>
      <c r="M17" s="14">
        <f t="shared" si="4"/>
        <v>209</v>
      </c>
      <c r="N17" s="15" t="s">
        <v>33</v>
      </c>
    </row>
    <row r="18" spans="1:14" ht="16.5" customHeight="1" x14ac:dyDescent="0.2">
      <c r="A18" s="13" t="s">
        <v>140</v>
      </c>
      <c r="B18" s="14">
        <v>232</v>
      </c>
      <c r="C18" s="14">
        <v>84</v>
      </c>
      <c r="D18" s="14">
        <f t="shared" si="0"/>
        <v>316</v>
      </c>
      <c r="E18" s="14">
        <v>30</v>
      </c>
      <c r="F18" s="14">
        <v>28</v>
      </c>
      <c r="G18" s="14">
        <f t="shared" si="1"/>
        <v>58</v>
      </c>
      <c r="H18" s="14">
        <v>31</v>
      </c>
      <c r="I18" s="14">
        <v>10</v>
      </c>
      <c r="J18" s="14">
        <f t="shared" si="2"/>
        <v>41</v>
      </c>
      <c r="K18" s="14">
        <f t="shared" si="3"/>
        <v>293</v>
      </c>
      <c r="L18" s="14">
        <f t="shared" si="3"/>
        <v>122</v>
      </c>
      <c r="M18" s="14">
        <f t="shared" si="4"/>
        <v>415</v>
      </c>
      <c r="N18" s="15" t="s">
        <v>768</v>
      </c>
    </row>
    <row r="19" spans="1:14" ht="16.5" customHeight="1" x14ac:dyDescent="0.2">
      <c r="A19" s="13" t="s">
        <v>829</v>
      </c>
      <c r="B19" s="14">
        <v>40</v>
      </c>
      <c r="C19" s="14">
        <v>16</v>
      </c>
      <c r="D19" s="14">
        <f t="shared" si="0"/>
        <v>56</v>
      </c>
      <c r="E19" s="14">
        <v>12</v>
      </c>
      <c r="F19" s="14">
        <v>3</v>
      </c>
      <c r="G19" s="14">
        <f t="shared" si="1"/>
        <v>15</v>
      </c>
      <c r="H19" s="14">
        <v>0</v>
      </c>
      <c r="I19" s="14">
        <v>0</v>
      </c>
      <c r="J19" s="14">
        <f t="shared" si="2"/>
        <v>0</v>
      </c>
      <c r="K19" s="14">
        <f t="shared" si="3"/>
        <v>52</v>
      </c>
      <c r="L19" s="14">
        <f t="shared" si="3"/>
        <v>19</v>
      </c>
      <c r="M19" s="14">
        <f t="shared" si="4"/>
        <v>71</v>
      </c>
      <c r="N19" s="15" t="s">
        <v>830</v>
      </c>
    </row>
    <row r="20" spans="1:14" ht="16.5" customHeight="1" x14ac:dyDescent="0.2">
      <c r="A20" s="13" t="s">
        <v>139</v>
      </c>
      <c r="B20" s="14">
        <v>103</v>
      </c>
      <c r="C20" s="14">
        <v>123</v>
      </c>
      <c r="D20" s="14">
        <f t="shared" si="0"/>
        <v>226</v>
      </c>
      <c r="E20" s="14">
        <v>12</v>
      </c>
      <c r="F20" s="14">
        <v>25</v>
      </c>
      <c r="G20" s="14">
        <f t="shared" si="1"/>
        <v>37</v>
      </c>
      <c r="H20" s="14">
        <v>0</v>
      </c>
      <c r="I20" s="14">
        <v>0</v>
      </c>
      <c r="J20" s="14">
        <f t="shared" si="2"/>
        <v>0</v>
      </c>
      <c r="K20" s="14">
        <f t="shared" si="3"/>
        <v>115</v>
      </c>
      <c r="L20" s="14">
        <f t="shared" si="3"/>
        <v>148</v>
      </c>
      <c r="M20" s="14">
        <f t="shared" si="4"/>
        <v>263</v>
      </c>
      <c r="N20" s="15" t="s">
        <v>704</v>
      </c>
    </row>
    <row r="21" spans="1:14" ht="16.5" customHeight="1" x14ac:dyDescent="0.2">
      <c r="A21" s="13" t="s">
        <v>137</v>
      </c>
      <c r="B21" s="14">
        <v>164</v>
      </c>
      <c r="C21" s="14">
        <v>158</v>
      </c>
      <c r="D21" s="14">
        <f t="shared" si="0"/>
        <v>322</v>
      </c>
      <c r="E21" s="14">
        <v>3</v>
      </c>
      <c r="F21" s="14">
        <v>3</v>
      </c>
      <c r="G21" s="14">
        <f t="shared" si="1"/>
        <v>6</v>
      </c>
      <c r="H21" s="14">
        <v>1</v>
      </c>
      <c r="I21" s="14">
        <v>1</v>
      </c>
      <c r="J21" s="14">
        <f t="shared" si="2"/>
        <v>2</v>
      </c>
      <c r="K21" s="14">
        <f t="shared" si="3"/>
        <v>168</v>
      </c>
      <c r="L21" s="14">
        <f t="shared" si="3"/>
        <v>162</v>
      </c>
      <c r="M21" s="14">
        <f t="shared" si="4"/>
        <v>330</v>
      </c>
      <c r="N21" s="15" t="s">
        <v>831</v>
      </c>
    </row>
    <row r="22" spans="1:14" ht="16.5" customHeight="1" x14ac:dyDescent="0.2">
      <c r="A22" s="13" t="s">
        <v>108</v>
      </c>
      <c r="B22" s="14">
        <v>15</v>
      </c>
      <c r="C22" s="14">
        <v>5</v>
      </c>
      <c r="D22" s="14">
        <f t="shared" si="0"/>
        <v>20</v>
      </c>
      <c r="E22" s="14">
        <v>3</v>
      </c>
      <c r="F22" s="14">
        <v>6</v>
      </c>
      <c r="G22" s="14">
        <f t="shared" si="1"/>
        <v>9</v>
      </c>
      <c r="H22" s="14">
        <v>0</v>
      </c>
      <c r="I22" s="14">
        <v>0</v>
      </c>
      <c r="J22" s="14">
        <f t="shared" si="2"/>
        <v>0</v>
      </c>
      <c r="K22" s="14">
        <f t="shared" si="3"/>
        <v>18</v>
      </c>
      <c r="L22" s="14">
        <f t="shared" si="3"/>
        <v>11</v>
      </c>
      <c r="M22" s="14">
        <f t="shared" si="4"/>
        <v>29</v>
      </c>
      <c r="N22" s="15" t="s">
        <v>765</v>
      </c>
    </row>
    <row r="23" spans="1:14" ht="16.5" customHeight="1" x14ac:dyDescent="0.2">
      <c r="A23" s="13" t="s">
        <v>298</v>
      </c>
      <c r="B23" s="14">
        <v>134</v>
      </c>
      <c r="C23" s="14">
        <v>46</v>
      </c>
      <c r="D23" s="14">
        <f t="shared" si="0"/>
        <v>180</v>
      </c>
      <c r="E23" s="14">
        <v>17</v>
      </c>
      <c r="F23" s="14">
        <v>5</v>
      </c>
      <c r="G23" s="14">
        <f t="shared" si="1"/>
        <v>22</v>
      </c>
      <c r="H23" s="14">
        <v>5</v>
      </c>
      <c r="I23" s="14">
        <v>0</v>
      </c>
      <c r="J23" s="14">
        <f t="shared" si="2"/>
        <v>5</v>
      </c>
      <c r="K23" s="14">
        <f t="shared" si="3"/>
        <v>156</v>
      </c>
      <c r="L23" s="14">
        <f t="shared" si="3"/>
        <v>51</v>
      </c>
      <c r="M23" s="14">
        <f t="shared" si="4"/>
        <v>207</v>
      </c>
      <c r="N23" s="15" t="s">
        <v>49</v>
      </c>
    </row>
    <row r="24" spans="1:14" ht="16.5" customHeight="1" x14ac:dyDescent="0.2">
      <c r="A24" s="13" t="s">
        <v>299</v>
      </c>
      <c r="B24" s="14">
        <v>18</v>
      </c>
      <c r="C24" s="14">
        <v>10</v>
      </c>
      <c r="D24" s="14">
        <f t="shared" si="0"/>
        <v>28</v>
      </c>
      <c r="E24" s="14">
        <v>0</v>
      </c>
      <c r="F24" s="14">
        <v>0</v>
      </c>
      <c r="G24" s="14">
        <f t="shared" si="1"/>
        <v>0</v>
      </c>
      <c r="H24" s="14">
        <v>0</v>
      </c>
      <c r="I24" s="14">
        <v>0</v>
      </c>
      <c r="J24" s="14">
        <f t="shared" si="2"/>
        <v>0</v>
      </c>
      <c r="K24" s="14">
        <f t="shared" si="3"/>
        <v>18</v>
      </c>
      <c r="L24" s="14">
        <f t="shared" si="3"/>
        <v>10</v>
      </c>
      <c r="M24" s="14">
        <f t="shared" si="4"/>
        <v>28</v>
      </c>
      <c r="N24" s="15" t="s">
        <v>832</v>
      </c>
    </row>
    <row r="25" spans="1:14" ht="16.5" customHeight="1" x14ac:dyDescent="0.2">
      <c r="A25" s="13" t="s">
        <v>56</v>
      </c>
      <c r="B25" s="14">
        <f>SUM(B9:B24)</f>
        <v>932</v>
      </c>
      <c r="C25" s="14">
        <f t="shared" ref="C25:G25" si="5">SUM(C9:C24)</f>
        <v>716</v>
      </c>
      <c r="D25" s="14">
        <f t="shared" si="5"/>
        <v>1648</v>
      </c>
      <c r="E25" s="14">
        <f t="shared" si="5"/>
        <v>132</v>
      </c>
      <c r="F25" s="14">
        <f t="shared" si="5"/>
        <v>166</v>
      </c>
      <c r="G25" s="14">
        <f t="shared" si="5"/>
        <v>298</v>
      </c>
      <c r="H25" s="14">
        <f>SUM(H9:H24)</f>
        <v>89</v>
      </c>
      <c r="I25" s="14">
        <f t="shared" ref="I25:J25" si="6">SUM(I9:I24)</f>
        <v>70</v>
      </c>
      <c r="J25" s="14">
        <f t="shared" si="6"/>
        <v>159</v>
      </c>
      <c r="K25" s="14">
        <f t="shared" si="3"/>
        <v>1153</v>
      </c>
      <c r="L25" s="14">
        <f t="shared" si="3"/>
        <v>952</v>
      </c>
      <c r="M25" s="14">
        <f t="shared" si="4"/>
        <v>2105</v>
      </c>
      <c r="N25" s="15" t="s">
        <v>498</v>
      </c>
    </row>
    <row r="26" spans="1:14" ht="15.95" customHeight="1" x14ac:dyDescent="0.2">
      <c r="A26" s="13" t="s">
        <v>58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 t="s">
        <v>59</v>
      </c>
    </row>
    <row r="27" spans="1:14" ht="16.5" customHeight="1" x14ac:dyDescent="0.2">
      <c r="A27" s="13" t="s">
        <v>32</v>
      </c>
      <c r="B27" s="14">
        <v>3</v>
      </c>
      <c r="C27" s="14">
        <v>3</v>
      </c>
      <c r="D27" s="14">
        <f>SUM(B27:C27)</f>
        <v>6</v>
      </c>
      <c r="E27" s="14">
        <v>0</v>
      </c>
      <c r="F27" s="14">
        <v>0</v>
      </c>
      <c r="G27" s="14">
        <f>SUM(E27:F27)</f>
        <v>0</v>
      </c>
      <c r="H27" s="14">
        <v>0</v>
      </c>
      <c r="I27" s="14">
        <v>0</v>
      </c>
      <c r="J27" s="14">
        <f>SUM(H27:I27)</f>
        <v>0</v>
      </c>
      <c r="K27" s="14">
        <f>SUM(B27,E27,H27)</f>
        <v>3</v>
      </c>
      <c r="L27" s="14">
        <f>SUM(C27,F27,I27)</f>
        <v>3</v>
      </c>
      <c r="M27" s="14">
        <f>SUM(K27:L27)</f>
        <v>6</v>
      </c>
      <c r="N27" s="15" t="s">
        <v>33</v>
      </c>
    </row>
    <row r="28" spans="1:14" ht="16.5" customHeight="1" x14ac:dyDescent="0.2">
      <c r="A28" s="13" t="s">
        <v>140</v>
      </c>
      <c r="B28" s="14">
        <v>205</v>
      </c>
      <c r="C28" s="14">
        <v>59</v>
      </c>
      <c r="D28" s="14">
        <f t="shared" ref="D28:D34" si="7">SUM(B28:C28)</f>
        <v>264</v>
      </c>
      <c r="E28" s="14">
        <v>13</v>
      </c>
      <c r="F28" s="14">
        <v>12</v>
      </c>
      <c r="G28" s="14">
        <f t="shared" ref="G28:G34" si="8">SUM(E28:F28)</f>
        <v>25</v>
      </c>
      <c r="H28" s="14">
        <v>15</v>
      </c>
      <c r="I28" s="14">
        <v>3</v>
      </c>
      <c r="J28" s="14">
        <f t="shared" ref="J28:J34" si="9">SUM(H28:I28)</f>
        <v>18</v>
      </c>
      <c r="K28" s="14">
        <f t="shared" ref="K28:L34" si="10">SUM(B28,E28,H28)</f>
        <v>233</v>
      </c>
      <c r="L28" s="14">
        <f t="shared" si="10"/>
        <v>74</v>
      </c>
      <c r="M28" s="14">
        <f t="shared" ref="M28:M34" si="11">SUM(K28:L28)</f>
        <v>307</v>
      </c>
      <c r="N28" s="15" t="s">
        <v>37</v>
      </c>
    </row>
    <row r="29" spans="1:14" ht="16.5" customHeight="1" x14ac:dyDescent="0.2">
      <c r="A29" s="13" t="s">
        <v>829</v>
      </c>
      <c r="B29" s="14">
        <v>19</v>
      </c>
      <c r="C29" s="14">
        <v>3</v>
      </c>
      <c r="D29" s="14">
        <f t="shared" si="7"/>
        <v>22</v>
      </c>
      <c r="E29" s="14">
        <v>0</v>
      </c>
      <c r="F29" s="14">
        <v>0</v>
      </c>
      <c r="G29" s="14">
        <f t="shared" si="8"/>
        <v>0</v>
      </c>
      <c r="H29" s="14">
        <v>0</v>
      </c>
      <c r="I29" s="14">
        <v>1</v>
      </c>
      <c r="J29" s="14">
        <f t="shared" si="9"/>
        <v>1</v>
      </c>
      <c r="K29" s="14">
        <f t="shared" si="10"/>
        <v>19</v>
      </c>
      <c r="L29" s="14">
        <f t="shared" si="10"/>
        <v>4</v>
      </c>
      <c r="M29" s="14">
        <f t="shared" si="11"/>
        <v>23</v>
      </c>
      <c r="N29" s="15" t="s">
        <v>830</v>
      </c>
    </row>
    <row r="30" spans="1:14" ht="16.5" customHeight="1" x14ac:dyDescent="0.2">
      <c r="A30" s="13" t="s">
        <v>139</v>
      </c>
      <c r="B30" s="14">
        <v>351</v>
      </c>
      <c r="C30" s="14">
        <v>245</v>
      </c>
      <c r="D30" s="14">
        <f t="shared" si="7"/>
        <v>596</v>
      </c>
      <c r="E30" s="14">
        <v>3</v>
      </c>
      <c r="F30" s="14">
        <v>2</v>
      </c>
      <c r="G30" s="14">
        <f t="shared" si="8"/>
        <v>5</v>
      </c>
      <c r="H30" s="14">
        <v>0</v>
      </c>
      <c r="I30" s="14">
        <v>0</v>
      </c>
      <c r="J30" s="14">
        <f t="shared" si="9"/>
        <v>0</v>
      </c>
      <c r="K30" s="14">
        <f t="shared" si="10"/>
        <v>354</v>
      </c>
      <c r="L30" s="14">
        <f t="shared" si="10"/>
        <v>247</v>
      </c>
      <c r="M30" s="14">
        <f t="shared" si="11"/>
        <v>601</v>
      </c>
      <c r="N30" s="15" t="s">
        <v>704</v>
      </c>
    </row>
    <row r="31" spans="1:14" ht="16.5" customHeight="1" x14ac:dyDescent="0.2">
      <c r="A31" s="13" t="s">
        <v>137</v>
      </c>
      <c r="B31" s="14">
        <v>63</v>
      </c>
      <c r="C31" s="14">
        <v>115</v>
      </c>
      <c r="D31" s="14">
        <f t="shared" si="7"/>
        <v>178</v>
      </c>
      <c r="E31" s="14">
        <v>0</v>
      </c>
      <c r="F31" s="14">
        <v>0</v>
      </c>
      <c r="G31" s="14">
        <f t="shared" si="8"/>
        <v>0</v>
      </c>
      <c r="H31" s="14">
        <v>3</v>
      </c>
      <c r="I31" s="14">
        <v>8</v>
      </c>
      <c r="J31" s="14">
        <f t="shared" si="9"/>
        <v>11</v>
      </c>
      <c r="K31" s="14">
        <f t="shared" si="10"/>
        <v>66</v>
      </c>
      <c r="L31" s="14">
        <f t="shared" si="10"/>
        <v>123</v>
      </c>
      <c r="M31" s="14">
        <f t="shared" si="11"/>
        <v>189</v>
      </c>
      <c r="N31" s="15" t="s">
        <v>831</v>
      </c>
    </row>
    <row r="32" spans="1:14" ht="16.5" customHeight="1" x14ac:dyDescent="0.2">
      <c r="A32" s="13" t="s">
        <v>108</v>
      </c>
      <c r="B32" s="14">
        <v>0</v>
      </c>
      <c r="C32" s="14">
        <v>0</v>
      </c>
      <c r="D32" s="14">
        <f t="shared" si="7"/>
        <v>0</v>
      </c>
      <c r="E32" s="14">
        <v>0</v>
      </c>
      <c r="F32" s="14">
        <v>1</v>
      </c>
      <c r="G32" s="14">
        <f t="shared" si="8"/>
        <v>1</v>
      </c>
      <c r="H32" s="14">
        <v>0</v>
      </c>
      <c r="I32" s="14">
        <v>0</v>
      </c>
      <c r="J32" s="14">
        <f t="shared" si="9"/>
        <v>0</v>
      </c>
      <c r="K32" s="14">
        <f t="shared" si="10"/>
        <v>0</v>
      </c>
      <c r="L32" s="14">
        <f t="shared" si="10"/>
        <v>1</v>
      </c>
      <c r="M32" s="14">
        <f t="shared" si="11"/>
        <v>1</v>
      </c>
      <c r="N32" s="15" t="s">
        <v>765</v>
      </c>
    </row>
    <row r="33" spans="1:14" ht="16.5" customHeight="1" x14ac:dyDescent="0.2">
      <c r="A33" s="13" t="s">
        <v>48</v>
      </c>
      <c r="B33" s="14">
        <v>241</v>
      </c>
      <c r="C33" s="14">
        <v>22</v>
      </c>
      <c r="D33" s="14">
        <f t="shared" si="7"/>
        <v>263</v>
      </c>
      <c r="E33" s="14">
        <v>3</v>
      </c>
      <c r="F33" s="14">
        <v>2</v>
      </c>
      <c r="G33" s="14">
        <f t="shared" si="8"/>
        <v>5</v>
      </c>
      <c r="H33" s="14">
        <v>0</v>
      </c>
      <c r="I33" s="14">
        <v>0</v>
      </c>
      <c r="J33" s="14">
        <f t="shared" si="9"/>
        <v>0</v>
      </c>
      <c r="K33" s="14">
        <f t="shared" si="10"/>
        <v>244</v>
      </c>
      <c r="L33" s="14">
        <f t="shared" si="10"/>
        <v>24</v>
      </c>
      <c r="M33" s="14">
        <f t="shared" si="11"/>
        <v>268</v>
      </c>
      <c r="N33" s="15" t="s">
        <v>49</v>
      </c>
    </row>
    <row r="34" spans="1:14" ht="16.5" customHeight="1" x14ac:dyDescent="0.2">
      <c r="A34" s="13" t="s">
        <v>299</v>
      </c>
      <c r="B34" s="14">
        <v>4</v>
      </c>
      <c r="C34" s="14">
        <v>2</v>
      </c>
      <c r="D34" s="14">
        <f t="shared" si="7"/>
        <v>6</v>
      </c>
      <c r="E34" s="14">
        <v>0</v>
      </c>
      <c r="F34" s="14">
        <v>0</v>
      </c>
      <c r="G34" s="14">
        <f t="shared" si="8"/>
        <v>0</v>
      </c>
      <c r="H34" s="14">
        <v>0</v>
      </c>
      <c r="I34" s="14">
        <v>0</v>
      </c>
      <c r="J34" s="14">
        <f t="shared" si="9"/>
        <v>0</v>
      </c>
      <c r="K34" s="14">
        <f t="shared" si="10"/>
        <v>4</v>
      </c>
      <c r="L34" s="14">
        <f t="shared" si="10"/>
        <v>2</v>
      </c>
      <c r="M34" s="14">
        <f t="shared" si="11"/>
        <v>6</v>
      </c>
      <c r="N34" s="15" t="s">
        <v>832</v>
      </c>
    </row>
    <row r="35" spans="1:14" ht="16.5" customHeight="1" thickBot="1" x14ac:dyDescent="0.25">
      <c r="A35" s="13" t="s">
        <v>61</v>
      </c>
      <c r="B35" s="14">
        <f>SUM(B27:B34)</f>
        <v>886</v>
      </c>
      <c r="C35" s="14">
        <f t="shared" ref="C35:M35" si="12">SUM(C27:C34)</f>
        <v>449</v>
      </c>
      <c r="D35" s="14">
        <f t="shared" si="12"/>
        <v>1335</v>
      </c>
      <c r="E35" s="14">
        <f t="shared" si="12"/>
        <v>19</v>
      </c>
      <c r="F35" s="14">
        <f t="shared" si="12"/>
        <v>17</v>
      </c>
      <c r="G35" s="14">
        <f t="shared" si="12"/>
        <v>36</v>
      </c>
      <c r="H35" s="14">
        <f t="shared" si="12"/>
        <v>18</v>
      </c>
      <c r="I35" s="14">
        <f t="shared" si="12"/>
        <v>12</v>
      </c>
      <c r="J35" s="14">
        <f t="shared" si="12"/>
        <v>30</v>
      </c>
      <c r="K35" s="14">
        <f t="shared" si="12"/>
        <v>923</v>
      </c>
      <c r="L35" s="14">
        <f t="shared" si="12"/>
        <v>478</v>
      </c>
      <c r="M35" s="14">
        <f t="shared" si="12"/>
        <v>1401</v>
      </c>
      <c r="N35" s="15" t="s">
        <v>751</v>
      </c>
    </row>
    <row r="36" spans="1:14" ht="20.25" customHeight="1" thickBot="1" x14ac:dyDescent="0.25">
      <c r="A36" s="19" t="s">
        <v>151</v>
      </c>
      <c r="B36" s="20">
        <f>SUM(B35,B25)</f>
        <v>1818</v>
      </c>
      <c r="C36" s="20">
        <f t="shared" ref="C36:M36" si="13">SUM(C35,C25)</f>
        <v>1165</v>
      </c>
      <c r="D36" s="20">
        <f t="shared" si="13"/>
        <v>2983</v>
      </c>
      <c r="E36" s="20">
        <f t="shared" si="13"/>
        <v>151</v>
      </c>
      <c r="F36" s="20">
        <f t="shared" si="13"/>
        <v>183</v>
      </c>
      <c r="G36" s="20">
        <f t="shared" si="13"/>
        <v>334</v>
      </c>
      <c r="H36" s="20">
        <f t="shared" si="13"/>
        <v>107</v>
      </c>
      <c r="I36" s="20">
        <f t="shared" si="13"/>
        <v>82</v>
      </c>
      <c r="J36" s="20">
        <f t="shared" si="13"/>
        <v>189</v>
      </c>
      <c r="K36" s="20">
        <f t="shared" si="13"/>
        <v>2076</v>
      </c>
      <c r="L36" s="20">
        <f t="shared" si="13"/>
        <v>1430</v>
      </c>
      <c r="M36" s="20">
        <f t="shared" si="13"/>
        <v>3506</v>
      </c>
      <c r="N36" s="21" t="s">
        <v>771</v>
      </c>
    </row>
    <row r="37" spans="1:14" ht="15" thickTop="1" x14ac:dyDescent="0.2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32"/>
  <sheetViews>
    <sheetView rightToLeft="1" view="pageBreakPreview" topLeftCell="A108" zoomScale="80" zoomScaleSheetLayoutView="80" workbookViewId="0">
      <selection sqref="A1:N1"/>
    </sheetView>
  </sheetViews>
  <sheetFormatPr defaultRowHeight="14.25" x14ac:dyDescent="0.2"/>
  <cols>
    <col min="1" max="1" width="21.25" customWidth="1"/>
    <col min="2" max="2" width="9.125" customWidth="1"/>
    <col min="3" max="3" width="10.125" customWidth="1"/>
    <col min="4" max="4" width="9.875" customWidth="1"/>
    <col min="5" max="10" width="10.875" customWidth="1"/>
    <col min="11" max="11" width="34" customWidth="1"/>
  </cols>
  <sheetData>
    <row r="1" spans="1:11" ht="30.75" customHeight="1" x14ac:dyDescent="0.2">
      <c r="A1" s="118" t="s">
        <v>847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2" customHeight="1" x14ac:dyDescent="0.25">
      <c r="A2" s="114" t="s">
        <v>848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2.5" customHeight="1" thickBot="1" x14ac:dyDescent="0.3">
      <c r="A3" s="4" t="s">
        <v>884</v>
      </c>
      <c r="K3" s="3" t="s">
        <v>885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1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8.7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0.100000000000001" customHeight="1" x14ac:dyDescent="0.2">
      <c r="A8" s="13" t="s">
        <v>840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2.5" customHeight="1" x14ac:dyDescent="0.2">
      <c r="A9" s="13" t="s">
        <v>15</v>
      </c>
      <c r="B9" s="14">
        <v>226</v>
      </c>
      <c r="C9" s="14">
        <v>442</v>
      </c>
      <c r="D9" s="14">
        <f>SUM(B9:C9)</f>
        <v>668</v>
      </c>
      <c r="E9" s="14">
        <v>0</v>
      </c>
      <c r="F9" s="14">
        <v>0</v>
      </c>
      <c r="G9" s="14">
        <v>0</v>
      </c>
      <c r="H9" s="14">
        <f>SUM(B9,E9)</f>
        <v>226</v>
      </c>
      <c r="I9" s="14">
        <f t="shared" ref="I9:J24" si="0">SUM(C9,F9)</f>
        <v>442</v>
      </c>
      <c r="J9" s="14">
        <f t="shared" si="0"/>
        <v>668</v>
      </c>
      <c r="K9" s="15" t="s">
        <v>16</v>
      </c>
    </row>
    <row r="10" spans="1:11" ht="22.5" customHeight="1" x14ac:dyDescent="0.2">
      <c r="A10" s="13" t="s">
        <v>693</v>
      </c>
      <c r="B10" s="14">
        <v>171</v>
      </c>
      <c r="C10" s="14">
        <v>292</v>
      </c>
      <c r="D10" s="14">
        <f t="shared" ref="D10:D24" si="1">SUM(B10:C10)</f>
        <v>463</v>
      </c>
      <c r="E10" s="14">
        <v>0</v>
      </c>
      <c r="F10" s="14">
        <v>0</v>
      </c>
      <c r="G10" s="14">
        <v>0</v>
      </c>
      <c r="H10" s="14">
        <f t="shared" ref="H10:H24" si="2">SUM(B10,E10)</f>
        <v>171</v>
      </c>
      <c r="I10" s="14">
        <f t="shared" si="0"/>
        <v>292</v>
      </c>
      <c r="J10" s="14">
        <f t="shared" si="0"/>
        <v>463</v>
      </c>
      <c r="K10" s="15" t="s">
        <v>19</v>
      </c>
    </row>
    <row r="11" spans="1:11" ht="22.5" customHeight="1" x14ac:dyDescent="0.2">
      <c r="A11" s="13" t="s">
        <v>20</v>
      </c>
      <c r="B11" s="14">
        <v>135</v>
      </c>
      <c r="C11" s="14">
        <v>329</v>
      </c>
      <c r="D11" s="14">
        <f t="shared" si="1"/>
        <v>464</v>
      </c>
      <c r="E11" s="14">
        <v>0</v>
      </c>
      <c r="F11" s="14">
        <v>0</v>
      </c>
      <c r="G11" s="14">
        <v>0</v>
      </c>
      <c r="H11" s="14">
        <f t="shared" si="2"/>
        <v>135</v>
      </c>
      <c r="I11" s="14">
        <f t="shared" si="0"/>
        <v>329</v>
      </c>
      <c r="J11" s="14">
        <f t="shared" si="0"/>
        <v>464</v>
      </c>
      <c r="K11" s="15" t="s">
        <v>21</v>
      </c>
    </row>
    <row r="12" spans="1:11" ht="22.5" customHeight="1" x14ac:dyDescent="0.2">
      <c r="A12" s="13" t="s">
        <v>144</v>
      </c>
      <c r="B12" s="14">
        <v>77</v>
      </c>
      <c r="C12" s="14">
        <v>261</v>
      </c>
      <c r="D12" s="14">
        <f t="shared" si="1"/>
        <v>338</v>
      </c>
      <c r="E12" s="14">
        <v>0</v>
      </c>
      <c r="F12" s="14">
        <v>0</v>
      </c>
      <c r="G12" s="14">
        <v>0</v>
      </c>
      <c r="H12" s="14">
        <f t="shared" si="2"/>
        <v>77</v>
      </c>
      <c r="I12" s="14">
        <f t="shared" si="0"/>
        <v>261</v>
      </c>
      <c r="J12" s="14">
        <f t="shared" si="0"/>
        <v>338</v>
      </c>
      <c r="K12" s="15" t="s">
        <v>23</v>
      </c>
    </row>
    <row r="13" spans="1:11" ht="22.5" customHeight="1" x14ac:dyDescent="0.2">
      <c r="A13" s="13" t="s">
        <v>825</v>
      </c>
      <c r="B13" s="14">
        <v>67</v>
      </c>
      <c r="C13" s="14">
        <v>243</v>
      </c>
      <c r="D13" s="14">
        <f t="shared" si="1"/>
        <v>310</v>
      </c>
      <c r="E13" s="14">
        <v>0</v>
      </c>
      <c r="F13" s="14">
        <v>0</v>
      </c>
      <c r="G13" s="14">
        <v>0</v>
      </c>
      <c r="H13" s="14">
        <f t="shared" si="2"/>
        <v>67</v>
      </c>
      <c r="I13" s="14">
        <f t="shared" si="0"/>
        <v>243</v>
      </c>
      <c r="J13" s="14">
        <f t="shared" si="0"/>
        <v>310</v>
      </c>
      <c r="K13" s="15" t="s">
        <v>826</v>
      </c>
    </row>
    <row r="14" spans="1:11" ht="22.5" customHeight="1" x14ac:dyDescent="0.2">
      <c r="A14" s="13" t="s">
        <v>24</v>
      </c>
      <c r="B14" s="14">
        <v>309</v>
      </c>
      <c r="C14" s="14">
        <v>357</v>
      </c>
      <c r="D14" s="14">
        <f t="shared" si="1"/>
        <v>666</v>
      </c>
      <c r="E14" s="14">
        <v>0</v>
      </c>
      <c r="F14" s="14">
        <v>0</v>
      </c>
      <c r="G14" s="14">
        <v>0</v>
      </c>
      <c r="H14" s="14">
        <f t="shared" si="2"/>
        <v>309</v>
      </c>
      <c r="I14" s="14">
        <f t="shared" si="0"/>
        <v>357</v>
      </c>
      <c r="J14" s="14">
        <f t="shared" si="0"/>
        <v>666</v>
      </c>
      <c r="K14" s="15" t="s">
        <v>25</v>
      </c>
    </row>
    <row r="15" spans="1:11" ht="22.5" customHeight="1" x14ac:dyDescent="0.2">
      <c r="A15" s="13" t="s">
        <v>28</v>
      </c>
      <c r="B15" s="14">
        <v>287</v>
      </c>
      <c r="C15" s="14">
        <v>292</v>
      </c>
      <c r="D15" s="14">
        <f t="shared" si="1"/>
        <v>579</v>
      </c>
      <c r="E15" s="14">
        <v>0</v>
      </c>
      <c r="F15" s="14">
        <v>0</v>
      </c>
      <c r="G15" s="14">
        <v>0</v>
      </c>
      <c r="H15" s="14">
        <f t="shared" si="2"/>
        <v>287</v>
      </c>
      <c r="I15" s="14">
        <f t="shared" si="0"/>
        <v>292</v>
      </c>
      <c r="J15" s="14">
        <f t="shared" si="0"/>
        <v>579</v>
      </c>
      <c r="K15" s="15" t="s">
        <v>601</v>
      </c>
    </row>
    <row r="16" spans="1:11" ht="22.5" customHeight="1" x14ac:dyDescent="0.2">
      <c r="A16" s="13" t="s">
        <v>104</v>
      </c>
      <c r="B16" s="14">
        <v>152</v>
      </c>
      <c r="C16" s="14">
        <v>132</v>
      </c>
      <c r="D16" s="14">
        <f t="shared" si="1"/>
        <v>284</v>
      </c>
      <c r="E16" s="14">
        <v>0</v>
      </c>
      <c r="F16" s="14">
        <v>0</v>
      </c>
      <c r="G16" s="14">
        <v>0</v>
      </c>
      <c r="H16" s="14">
        <f t="shared" si="2"/>
        <v>152</v>
      </c>
      <c r="I16" s="14">
        <f t="shared" si="0"/>
        <v>132</v>
      </c>
      <c r="J16" s="14">
        <f t="shared" si="0"/>
        <v>284</v>
      </c>
      <c r="K16" s="15" t="s">
        <v>828</v>
      </c>
    </row>
    <row r="17" spans="1:11" ht="22.5" customHeight="1" x14ac:dyDescent="0.2">
      <c r="A17" s="13" t="s">
        <v>106</v>
      </c>
      <c r="B17" s="14">
        <v>220</v>
      </c>
      <c r="C17" s="14">
        <v>695</v>
      </c>
      <c r="D17" s="14">
        <f t="shared" si="1"/>
        <v>915</v>
      </c>
      <c r="E17" s="14">
        <v>0</v>
      </c>
      <c r="F17" s="14">
        <v>0</v>
      </c>
      <c r="G17" s="14">
        <v>0</v>
      </c>
      <c r="H17" s="14">
        <f t="shared" si="2"/>
        <v>220</v>
      </c>
      <c r="I17" s="14">
        <f t="shared" si="0"/>
        <v>695</v>
      </c>
      <c r="J17" s="14">
        <f t="shared" si="0"/>
        <v>915</v>
      </c>
      <c r="K17" s="15" t="s">
        <v>33</v>
      </c>
    </row>
    <row r="18" spans="1:11" ht="22.5" customHeight="1" x14ac:dyDescent="0.2">
      <c r="A18" s="13" t="s">
        <v>140</v>
      </c>
      <c r="B18" s="14">
        <v>1598</v>
      </c>
      <c r="C18" s="14">
        <v>1271</v>
      </c>
      <c r="D18" s="14">
        <f t="shared" si="1"/>
        <v>2869</v>
      </c>
      <c r="E18" s="14">
        <v>0</v>
      </c>
      <c r="F18" s="14">
        <v>0</v>
      </c>
      <c r="G18" s="14">
        <v>0</v>
      </c>
      <c r="H18" s="14">
        <f t="shared" si="2"/>
        <v>1598</v>
      </c>
      <c r="I18" s="14">
        <f t="shared" si="0"/>
        <v>1271</v>
      </c>
      <c r="J18" s="14">
        <f t="shared" si="0"/>
        <v>2869</v>
      </c>
      <c r="K18" s="15" t="s">
        <v>37</v>
      </c>
    </row>
    <row r="19" spans="1:11" ht="22.5" customHeight="1" x14ac:dyDescent="0.2">
      <c r="A19" s="13" t="s">
        <v>829</v>
      </c>
      <c r="B19" s="14">
        <v>234</v>
      </c>
      <c r="C19" s="14">
        <v>132</v>
      </c>
      <c r="D19" s="14">
        <f t="shared" si="1"/>
        <v>366</v>
      </c>
      <c r="E19" s="14">
        <v>0</v>
      </c>
      <c r="F19" s="14">
        <v>0</v>
      </c>
      <c r="G19" s="14">
        <v>0</v>
      </c>
      <c r="H19" s="14">
        <f t="shared" si="2"/>
        <v>234</v>
      </c>
      <c r="I19" s="14">
        <f t="shared" si="0"/>
        <v>132</v>
      </c>
      <c r="J19" s="14">
        <f t="shared" si="0"/>
        <v>366</v>
      </c>
      <c r="K19" s="15" t="s">
        <v>830</v>
      </c>
    </row>
    <row r="20" spans="1:11" ht="22.5" customHeight="1" x14ac:dyDescent="0.2">
      <c r="A20" s="13" t="s">
        <v>139</v>
      </c>
      <c r="B20" s="14">
        <v>624</v>
      </c>
      <c r="C20" s="14">
        <v>1874</v>
      </c>
      <c r="D20" s="14">
        <f t="shared" si="1"/>
        <v>2498</v>
      </c>
      <c r="E20" s="14">
        <v>0</v>
      </c>
      <c r="F20" s="14">
        <v>0</v>
      </c>
      <c r="G20" s="14">
        <v>0</v>
      </c>
      <c r="H20" s="14">
        <f t="shared" si="2"/>
        <v>624</v>
      </c>
      <c r="I20" s="14">
        <f t="shared" si="0"/>
        <v>1874</v>
      </c>
      <c r="J20" s="14">
        <f t="shared" si="0"/>
        <v>2498</v>
      </c>
      <c r="K20" s="15" t="s">
        <v>704</v>
      </c>
    </row>
    <row r="21" spans="1:11" ht="22.5" customHeight="1" x14ac:dyDescent="0.2">
      <c r="A21" s="13" t="s">
        <v>137</v>
      </c>
      <c r="B21" s="14">
        <v>374</v>
      </c>
      <c r="C21" s="14">
        <v>693</v>
      </c>
      <c r="D21" s="14">
        <f t="shared" si="1"/>
        <v>1067</v>
      </c>
      <c r="E21" s="14">
        <v>0</v>
      </c>
      <c r="F21" s="14">
        <v>0</v>
      </c>
      <c r="G21" s="14">
        <v>0</v>
      </c>
      <c r="H21" s="14">
        <f t="shared" si="2"/>
        <v>374</v>
      </c>
      <c r="I21" s="14">
        <f t="shared" si="0"/>
        <v>693</v>
      </c>
      <c r="J21" s="14">
        <f t="shared" si="0"/>
        <v>1067</v>
      </c>
      <c r="K21" s="15" t="s">
        <v>831</v>
      </c>
    </row>
    <row r="22" spans="1:11" ht="22.5" customHeight="1" x14ac:dyDescent="0.2">
      <c r="A22" s="13" t="s">
        <v>108</v>
      </c>
      <c r="B22" s="14">
        <v>379</v>
      </c>
      <c r="C22" s="14">
        <v>127</v>
      </c>
      <c r="D22" s="14">
        <f t="shared" si="1"/>
        <v>506</v>
      </c>
      <c r="E22" s="14">
        <v>0</v>
      </c>
      <c r="F22" s="14">
        <v>0</v>
      </c>
      <c r="G22" s="14">
        <v>0</v>
      </c>
      <c r="H22" s="14">
        <f t="shared" si="2"/>
        <v>379</v>
      </c>
      <c r="I22" s="14">
        <f t="shared" si="0"/>
        <v>127</v>
      </c>
      <c r="J22" s="14">
        <f t="shared" si="0"/>
        <v>506</v>
      </c>
      <c r="K22" s="15" t="s">
        <v>765</v>
      </c>
    </row>
    <row r="23" spans="1:11" ht="22.5" customHeight="1" x14ac:dyDescent="0.2">
      <c r="A23" s="13" t="s">
        <v>298</v>
      </c>
      <c r="B23" s="14">
        <v>568</v>
      </c>
      <c r="C23" s="14">
        <v>372</v>
      </c>
      <c r="D23" s="14">
        <f t="shared" si="1"/>
        <v>940</v>
      </c>
      <c r="E23" s="14">
        <v>0</v>
      </c>
      <c r="F23" s="14">
        <v>0</v>
      </c>
      <c r="G23" s="14">
        <v>0</v>
      </c>
      <c r="H23" s="14">
        <f t="shared" si="2"/>
        <v>568</v>
      </c>
      <c r="I23" s="14">
        <f t="shared" si="0"/>
        <v>372</v>
      </c>
      <c r="J23" s="14">
        <f t="shared" si="0"/>
        <v>940</v>
      </c>
      <c r="K23" s="15" t="s">
        <v>49</v>
      </c>
    </row>
    <row r="24" spans="1:11" ht="22.5" customHeight="1" x14ac:dyDescent="0.2">
      <c r="A24" s="13" t="s">
        <v>299</v>
      </c>
      <c r="B24" s="14">
        <v>349</v>
      </c>
      <c r="C24" s="14">
        <v>910</v>
      </c>
      <c r="D24" s="14">
        <f t="shared" si="1"/>
        <v>1259</v>
      </c>
      <c r="E24" s="14">
        <v>0</v>
      </c>
      <c r="F24" s="14">
        <v>0</v>
      </c>
      <c r="G24" s="14">
        <v>0</v>
      </c>
      <c r="H24" s="14">
        <f t="shared" si="2"/>
        <v>349</v>
      </c>
      <c r="I24" s="14">
        <f t="shared" si="0"/>
        <v>910</v>
      </c>
      <c r="J24" s="14">
        <f t="shared" si="0"/>
        <v>1259</v>
      </c>
      <c r="K24" s="15" t="s">
        <v>25</v>
      </c>
    </row>
    <row r="25" spans="1:11" ht="20.100000000000001" customHeight="1" thickBot="1" x14ac:dyDescent="0.25">
      <c r="A25" s="22" t="s">
        <v>56</v>
      </c>
      <c r="B25" s="23">
        <f>SUM(B9:B24)</f>
        <v>5770</v>
      </c>
      <c r="C25" s="23">
        <f t="shared" ref="C25:J25" si="3">SUM(C9:C24)</f>
        <v>8422</v>
      </c>
      <c r="D25" s="23">
        <f t="shared" si="3"/>
        <v>14192</v>
      </c>
      <c r="E25" s="23">
        <f t="shared" si="3"/>
        <v>0</v>
      </c>
      <c r="F25" s="23">
        <f t="shared" si="3"/>
        <v>0</v>
      </c>
      <c r="G25" s="23">
        <f t="shared" si="3"/>
        <v>0</v>
      </c>
      <c r="H25" s="23">
        <f t="shared" si="3"/>
        <v>5770</v>
      </c>
      <c r="I25" s="23">
        <f t="shared" si="3"/>
        <v>8422</v>
      </c>
      <c r="J25" s="23">
        <f t="shared" si="3"/>
        <v>14192</v>
      </c>
      <c r="K25" s="24" t="s">
        <v>498</v>
      </c>
    </row>
    <row r="26" spans="1:11" ht="15" thickTop="1" x14ac:dyDescent="0.2"/>
    <row r="29" spans="1:11" s="92" customFormat="1" x14ac:dyDescent="0.2"/>
    <row r="30" spans="1:11" s="92" customFormat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8" spans="1:11" ht="20.25" customHeight="1" x14ac:dyDescent="0.2"/>
    <row r="39" spans="1:11" ht="28.5" customHeight="1" thickBot="1" x14ac:dyDescent="0.3">
      <c r="A39" s="4" t="s">
        <v>1836</v>
      </c>
      <c r="K39" s="3" t="s">
        <v>887</v>
      </c>
    </row>
    <row r="40" spans="1:11" ht="20.100000000000001" customHeight="1" thickTop="1" x14ac:dyDescent="0.25">
      <c r="A40" s="111" t="s">
        <v>0</v>
      </c>
      <c r="B40" s="110" t="s">
        <v>1</v>
      </c>
      <c r="C40" s="110"/>
      <c r="D40" s="110"/>
      <c r="E40" s="110" t="s">
        <v>2</v>
      </c>
      <c r="F40" s="110"/>
      <c r="G40" s="110"/>
      <c r="H40" s="110" t="s">
        <v>3</v>
      </c>
      <c r="I40" s="110"/>
      <c r="J40" s="110"/>
      <c r="K40" s="111" t="s">
        <v>4</v>
      </c>
    </row>
    <row r="41" spans="1:11" ht="20.100000000000001" customHeight="1" x14ac:dyDescent="0.25">
      <c r="A41" s="112"/>
      <c r="B41" s="109" t="s">
        <v>5</v>
      </c>
      <c r="C41" s="109"/>
      <c r="D41" s="109"/>
      <c r="E41" s="109" t="s">
        <v>6</v>
      </c>
      <c r="F41" s="109"/>
      <c r="G41" s="109"/>
      <c r="H41" s="109" t="s">
        <v>7</v>
      </c>
      <c r="I41" s="109"/>
      <c r="J41" s="109"/>
      <c r="K41" s="112"/>
    </row>
    <row r="42" spans="1:11" ht="20.100000000000001" customHeight="1" x14ac:dyDescent="0.25">
      <c r="A42" s="112"/>
      <c r="B42" s="31" t="s">
        <v>8</v>
      </c>
      <c r="C42" s="31" t="s">
        <v>67</v>
      </c>
      <c r="D42" s="31" t="s">
        <v>10</v>
      </c>
      <c r="E42" s="31" t="s">
        <v>8</v>
      </c>
      <c r="F42" s="31" t="s">
        <v>67</v>
      </c>
      <c r="G42" s="31" t="s">
        <v>10</v>
      </c>
      <c r="H42" s="31" t="s">
        <v>8</v>
      </c>
      <c r="I42" s="31" t="s">
        <v>67</v>
      </c>
      <c r="J42" s="31" t="s">
        <v>10</v>
      </c>
      <c r="K42" s="112"/>
    </row>
    <row r="43" spans="1:11" ht="20.100000000000001" customHeight="1" thickBot="1" x14ac:dyDescent="0.3">
      <c r="A43" s="113"/>
      <c r="B43" s="6" t="s">
        <v>11</v>
      </c>
      <c r="C43" s="6" t="s">
        <v>12</v>
      </c>
      <c r="D43" s="6" t="s">
        <v>7</v>
      </c>
      <c r="E43" s="6" t="s">
        <v>11</v>
      </c>
      <c r="F43" s="6" t="s">
        <v>12</v>
      </c>
      <c r="G43" s="6" t="s">
        <v>7</v>
      </c>
      <c r="H43" s="6" t="s">
        <v>11</v>
      </c>
      <c r="I43" s="6" t="s">
        <v>12</v>
      </c>
      <c r="J43" s="6" t="s">
        <v>7</v>
      </c>
      <c r="K43" s="113"/>
    </row>
    <row r="44" spans="1:11" ht="20.100000000000001" customHeight="1" x14ac:dyDescent="0.2">
      <c r="A44" s="13" t="s">
        <v>850</v>
      </c>
      <c r="B44" s="14"/>
      <c r="C44" s="14"/>
      <c r="D44" s="14"/>
      <c r="E44" s="14"/>
      <c r="F44" s="14"/>
      <c r="G44" s="14"/>
      <c r="H44" s="14"/>
      <c r="I44" s="14"/>
      <c r="J44" s="14"/>
      <c r="K44" s="15" t="s">
        <v>59</v>
      </c>
    </row>
    <row r="45" spans="1:11" ht="21.75" customHeight="1" x14ac:dyDescent="0.2">
      <c r="A45" s="13" t="s">
        <v>106</v>
      </c>
      <c r="B45" s="14">
        <v>2</v>
      </c>
      <c r="C45" s="14">
        <v>4</v>
      </c>
      <c r="D45" s="14">
        <f>SUM(B45:C45)</f>
        <v>6</v>
      </c>
      <c r="E45" s="14">
        <v>0</v>
      </c>
      <c r="F45" s="14">
        <v>0</v>
      </c>
      <c r="G45" s="14">
        <f>SUM(E45:F45)</f>
        <v>0</v>
      </c>
      <c r="H45" s="14">
        <f>SUM(B45,E45)</f>
        <v>2</v>
      </c>
      <c r="I45" s="14">
        <f t="shared" ref="I45:J52" si="4">SUM(C45,F45)</f>
        <v>4</v>
      </c>
      <c r="J45" s="14">
        <f t="shared" si="4"/>
        <v>6</v>
      </c>
      <c r="K45" s="15" t="s">
        <v>33</v>
      </c>
    </row>
    <row r="46" spans="1:11" ht="21.75" customHeight="1" x14ac:dyDescent="0.2">
      <c r="A46" s="13" t="s">
        <v>140</v>
      </c>
      <c r="B46" s="14">
        <v>880</v>
      </c>
      <c r="C46" s="14">
        <v>598</v>
      </c>
      <c r="D46" s="14">
        <f t="shared" ref="D46:D52" si="5">SUM(B46:C46)</f>
        <v>1478</v>
      </c>
      <c r="E46" s="14">
        <v>0</v>
      </c>
      <c r="F46" s="14">
        <v>0</v>
      </c>
      <c r="G46" s="14">
        <f t="shared" ref="G46:G52" si="6">SUM(E46:F46)</f>
        <v>0</v>
      </c>
      <c r="H46" s="14">
        <f>SUM(B46,E46)</f>
        <v>880</v>
      </c>
      <c r="I46" s="14">
        <f t="shared" si="4"/>
        <v>598</v>
      </c>
      <c r="J46" s="14">
        <f t="shared" si="4"/>
        <v>1478</v>
      </c>
      <c r="K46" s="15" t="s">
        <v>37</v>
      </c>
    </row>
    <row r="47" spans="1:11" ht="21.75" customHeight="1" x14ac:dyDescent="0.2">
      <c r="A47" s="13" t="s">
        <v>829</v>
      </c>
      <c r="B47" s="14">
        <v>81</v>
      </c>
      <c r="C47" s="14">
        <v>26</v>
      </c>
      <c r="D47" s="14">
        <f t="shared" si="5"/>
        <v>107</v>
      </c>
      <c r="E47" s="14">
        <v>0</v>
      </c>
      <c r="F47" s="14">
        <v>0</v>
      </c>
      <c r="G47" s="14">
        <f t="shared" si="6"/>
        <v>0</v>
      </c>
      <c r="H47" s="14">
        <f t="shared" ref="H47:H52" si="7">SUM(B47,E47)</f>
        <v>81</v>
      </c>
      <c r="I47" s="14">
        <f t="shared" si="4"/>
        <v>26</v>
      </c>
      <c r="J47" s="14">
        <f t="shared" si="4"/>
        <v>107</v>
      </c>
      <c r="K47" s="15" t="s">
        <v>830</v>
      </c>
    </row>
    <row r="48" spans="1:11" ht="21.75" customHeight="1" x14ac:dyDescent="0.2">
      <c r="A48" s="13" t="s">
        <v>139</v>
      </c>
      <c r="B48" s="14">
        <v>733</v>
      </c>
      <c r="C48" s="14">
        <v>966</v>
      </c>
      <c r="D48" s="14">
        <f t="shared" si="5"/>
        <v>1699</v>
      </c>
      <c r="E48" s="14">
        <v>0</v>
      </c>
      <c r="F48" s="14">
        <v>0</v>
      </c>
      <c r="G48" s="14">
        <f t="shared" si="6"/>
        <v>0</v>
      </c>
      <c r="H48" s="14">
        <f t="shared" si="7"/>
        <v>733</v>
      </c>
      <c r="I48" s="14">
        <f t="shared" si="4"/>
        <v>966</v>
      </c>
      <c r="J48" s="14">
        <f t="shared" si="4"/>
        <v>1699</v>
      </c>
      <c r="K48" s="15" t="s">
        <v>704</v>
      </c>
    </row>
    <row r="49" spans="1:11" ht="21.75" customHeight="1" x14ac:dyDescent="0.2">
      <c r="A49" s="13" t="s">
        <v>137</v>
      </c>
      <c r="B49" s="14">
        <v>197</v>
      </c>
      <c r="C49" s="14">
        <v>350</v>
      </c>
      <c r="D49" s="14">
        <f t="shared" si="5"/>
        <v>547</v>
      </c>
      <c r="E49" s="14">
        <v>0</v>
      </c>
      <c r="F49" s="14">
        <v>0</v>
      </c>
      <c r="G49" s="14">
        <f t="shared" si="6"/>
        <v>0</v>
      </c>
      <c r="H49" s="14">
        <f t="shared" si="7"/>
        <v>197</v>
      </c>
      <c r="I49" s="14">
        <f t="shared" si="4"/>
        <v>350</v>
      </c>
      <c r="J49" s="14">
        <f t="shared" si="4"/>
        <v>547</v>
      </c>
      <c r="K49" s="15" t="s">
        <v>831</v>
      </c>
    </row>
    <row r="50" spans="1:11" ht="21.75" customHeight="1" x14ac:dyDescent="0.2">
      <c r="A50" s="13" t="s">
        <v>108</v>
      </c>
      <c r="B50" s="14">
        <v>60</v>
      </c>
      <c r="C50" s="14">
        <v>6</v>
      </c>
      <c r="D50" s="14">
        <f t="shared" si="5"/>
        <v>66</v>
      </c>
      <c r="E50" s="14">
        <v>0</v>
      </c>
      <c r="F50" s="14">
        <v>0</v>
      </c>
      <c r="G50" s="14">
        <f t="shared" si="6"/>
        <v>0</v>
      </c>
      <c r="H50" s="14">
        <f t="shared" si="7"/>
        <v>60</v>
      </c>
      <c r="I50" s="14">
        <f t="shared" si="4"/>
        <v>6</v>
      </c>
      <c r="J50" s="14">
        <f t="shared" si="4"/>
        <v>66</v>
      </c>
      <c r="K50" s="15" t="s">
        <v>765</v>
      </c>
    </row>
    <row r="51" spans="1:11" ht="21.75" customHeight="1" x14ac:dyDescent="0.2">
      <c r="A51" s="13" t="s">
        <v>48</v>
      </c>
      <c r="B51" s="14">
        <v>522</v>
      </c>
      <c r="C51" s="14">
        <v>79</v>
      </c>
      <c r="D51" s="14">
        <f t="shared" si="5"/>
        <v>601</v>
      </c>
      <c r="E51" s="14">
        <v>0</v>
      </c>
      <c r="F51" s="14">
        <v>0</v>
      </c>
      <c r="G51" s="14">
        <f t="shared" si="6"/>
        <v>0</v>
      </c>
      <c r="H51" s="14">
        <f t="shared" si="7"/>
        <v>522</v>
      </c>
      <c r="I51" s="14">
        <f t="shared" si="4"/>
        <v>79</v>
      </c>
      <c r="J51" s="14">
        <f t="shared" si="4"/>
        <v>601</v>
      </c>
      <c r="K51" s="15" t="s">
        <v>49</v>
      </c>
    </row>
    <row r="52" spans="1:11" ht="21.75" customHeight="1" x14ac:dyDescent="0.2">
      <c r="A52" s="13" t="s">
        <v>299</v>
      </c>
      <c r="B52" s="14">
        <v>149</v>
      </c>
      <c r="C52" s="14">
        <v>187</v>
      </c>
      <c r="D52" s="14">
        <f t="shared" si="5"/>
        <v>336</v>
      </c>
      <c r="E52" s="14">
        <v>0</v>
      </c>
      <c r="F52" s="14">
        <v>0</v>
      </c>
      <c r="G52" s="14">
        <f t="shared" si="6"/>
        <v>0</v>
      </c>
      <c r="H52" s="14">
        <f t="shared" si="7"/>
        <v>149</v>
      </c>
      <c r="I52" s="14">
        <f t="shared" si="4"/>
        <v>187</v>
      </c>
      <c r="J52" s="14">
        <f t="shared" si="4"/>
        <v>336</v>
      </c>
      <c r="K52" s="15" t="s">
        <v>832</v>
      </c>
    </row>
    <row r="53" spans="1:11" ht="21.75" customHeight="1" thickBot="1" x14ac:dyDescent="0.25">
      <c r="A53" s="13" t="s">
        <v>61</v>
      </c>
      <c r="B53" s="14">
        <f>SUM(B45:B52)</f>
        <v>2624</v>
      </c>
      <c r="C53" s="14">
        <f t="shared" ref="C53:J53" si="8">SUM(C45:C52)</f>
        <v>2216</v>
      </c>
      <c r="D53" s="14">
        <f t="shared" si="8"/>
        <v>4840</v>
      </c>
      <c r="E53" s="14">
        <f t="shared" si="8"/>
        <v>0</v>
      </c>
      <c r="F53" s="14">
        <f t="shared" si="8"/>
        <v>0</v>
      </c>
      <c r="G53" s="14">
        <f t="shared" si="8"/>
        <v>0</v>
      </c>
      <c r="H53" s="14">
        <f t="shared" si="8"/>
        <v>2624</v>
      </c>
      <c r="I53" s="14">
        <f t="shared" si="8"/>
        <v>2216</v>
      </c>
      <c r="J53" s="14">
        <f t="shared" si="8"/>
        <v>4840</v>
      </c>
      <c r="K53" s="15" t="s">
        <v>751</v>
      </c>
    </row>
    <row r="54" spans="1:11" ht="20.100000000000001" customHeight="1" thickBot="1" x14ac:dyDescent="0.25">
      <c r="A54" s="19" t="s">
        <v>151</v>
      </c>
      <c r="B54" s="20">
        <f t="shared" ref="B54:J54" si="9">SUM(B53,B25)</f>
        <v>8394</v>
      </c>
      <c r="C54" s="20">
        <f t="shared" si="9"/>
        <v>10638</v>
      </c>
      <c r="D54" s="20">
        <f t="shared" si="9"/>
        <v>19032</v>
      </c>
      <c r="E54" s="20">
        <f t="shared" si="9"/>
        <v>0</v>
      </c>
      <c r="F54" s="20">
        <f t="shared" si="9"/>
        <v>0</v>
      </c>
      <c r="G54" s="20">
        <f t="shared" si="9"/>
        <v>0</v>
      </c>
      <c r="H54" s="20">
        <f t="shared" si="9"/>
        <v>8394</v>
      </c>
      <c r="I54" s="20">
        <f t="shared" si="9"/>
        <v>10638</v>
      </c>
      <c r="J54" s="20">
        <f t="shared" si="9"/>
        <v>19032</v>
      </c>
      <c r="K54" s="21" t="s">
        <v>851</v>
      </c>
    </row>
    <row r="55" spans="1:11" ht="15" thickTop="1" x14ac:dyDescent="0.2"/>
    <row r="71" spans="1:11" s="92" customFormat="1" x14ac:dyDescent="0.2"/>
    <row r="72" spans="1:11" s="92" customFormat="1" x14ac:dyDescent="0.2"/>
    <row r="73" spans="1:11" s="92" customFormat="1" x14ac:dyDescent="0.2"/>
    <row r="74" spans="1:11" s="92" customFormat="1" x14ac:dyDescent="0.2"/>
    <row r="75" spans="1:11" s="92" customFormat="1" x14ac:dyDescent="0.2"/>
    <row r="76" spans="1:11" s="92" customFormat="1" x14ac:dyDescent="0.2"/>
    <row r="80" spans="1:11" ht="18.75" customHeight="1" x14ac:dyDescent="0.2">
      <c r="A80" s="118" t="s">
        <v>852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</row>
    <row r="81" spans="1:11" ht="44.25" customHeight="1" x14ac:dyDescent="0.25">
      <c r="A81" s="114" t="s">
        <v>853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ht="24.75" customHeight="1" thickBot="1" x14ac:dyDescent="0.3">
      <c r="A82" s="4" t="s">
        <v>1837</v>
      </c>
      <c r="K82" s="3" t="s">
        <v>1838</v>
      </c>
    </row>
    <row r="83" spans="1:11" ht="20.25" customHeight="1" thickTop="1" x14ac:dyDescent="0.25">
      <c r="A83" s="111" t="s">
        <v>0</v>
      </c>
      <c r="B83" s="110" t="s">
        <v>1</v>
      </c>
      <c r="C83" s="110"/>
      <c r="D83" s="110"/>
      <c r="E83" s="110" t="s">
        <v>2</v>
      </c>
      <c r="F83" s="110"/>
      <c r="G83" s="110"/>
      <c r="H83" s="110" t="s">
        <v>3</v>
      </c>
      <c r="I83" s="110"/>
      <c r="J83" s="110"/>
      <c r="K83" s="111" t="s">
        <v>4</v>
      </c>
    </row>
    <row r="84" spans="1:11" ht="20.25" customHeight="1" x14ac:dyDescent="0.25">
      <c r="A84" s="112"/>
      <c r="B84" s="109" t="s">
        <v>5</v>
      </c>
      <c r="C84" s="109"/>
      <c r="D84" s="109"/>
      <c r="E84" s="109" t="s">
        <v>6</v>
      </c>
      <c r="F84" s="109"/>
      <c r="G84" s="109"/>
      <c r="H84" s="109" t="s">
        <v>7</v>
      </c>
      <c r="I84" s="109"/>
      <c r="J84" s="109"/>
      <c r="K84" s="112"/>
    </row>
    <row r="85" spans="1:11" ht="20.25" customHeight="1" x14ac:dyDescent="0.25">
      <c r="A85" s="112"/>
      <c r="B85" s="31" t="s">
        <v>8</v>
      </c>
      <c r="C85" s="31" t="s">
        <v>67</v>
      </c>
      <c r="D85" s="31" t="s">
        <v>10</v>
      </c>
      <c r="E85" s="31" t="s">
        <v>8</v>
      </c>
      <c r="F85" s="31" t="s">
        <v>67</v>
      </c>
      <c r="G85" s="31" t="s">
        <v>10</v>
      </c>
      <c r="H85" s="31" t="s">
        <v>8</v>
      </c>
      <c r="I85" s="31" t="s">
        <v>67</v>
      </c>
      <c r="J85" s="31" t="s">
        <v>10</v>
      </c>
      <c r="K85" s="112"/>
    </row>
    <row r="86" spans="1:11" ht="20.25" customHeight="1" thickBot="1" x14ac:dyDescent="0.3">
      <c r="A86" s="113"/>
      <c r="B86" s="6" t="s">
        <v>11</v>
      </c>
      <c r="C86" s="6" t="s">
        <v>12</v>
      </c>
      <c r="D86" s="6" t="s">
        <v>7</v>
      </c>
      <c r="E86" s="6" t="s">
        <v>11</v>
      </c>
      <c r="F86" s="6" t="s">
        <v>12</v>
      </c>
      <c r="G86" s="6" t="s">
        <v>7</v>
      </c>
      <c r="H86" s="6" t="s">
        <v>11</v>
      </c>
      <c r="I86" s="6" t="s">
        <v>12</v>
      </c>
      <c r="J86" s="6" t="s">
        <v>7</v>
      </c>
      <c r="K86" s="113"/>
    </row>
    <row r="87" spans="1:11" ht="20.100000000000001" customHeight="1" x14ac:dyDescent="0.2">
      <c r="A87" s="13" t="s">
        <v>840</v>
      </c>
      <c r="B87" s="14"/>
      <c r="C87" s="14"/>
      <c r="D87" s="14"/>
      <c r="E87" s="14"/>
      <c r="F87" s="14"/>
      <c r="G87" s="14"/>
      <c r="H87" s="14"/>
      <c r="I87" s="14"/>
      <c r="J87" s="14"/>
      <c r="K87" s="15" t="s">
        <v>14</v>
      </c>
    </row>
    <row r="88" spans="1:11" ht="20.25" customHeight="1" x14ac:dyDescent="0.2">
      <c r="A88" s="13" t="s">
        <v>15</v>
      </c>
      <c r="B88" s="14">
        <v>205</v>
      </c>
      <c r="C88" s="14">
        <v>417</v>
      </c>
      <c r="D88" s="14">
        <f>SUM(B88:C88)</f>
        <v>622</v>
      </c>
      <c r="E88" s="14">
        <v>0</v>
      </c>
      <c r="F88" s="14">
        <v>0</v>
      </c>
      <c r="G88" s="14">
        <v>0</v>
      </c>
      <c r="H88" s="14">
        <f>SUM(B88,E88)</f>
        <v>205</v>
      </c>
      <c r="I88" s="14">
        <f t="shared" ref="I88:J103" si="10">SUM(C88,F88)</f>
        <v>417</v>
      </c>
      <c r="J88" s="14">
        <f t="shared" si="10"/>
        <v>622</v>
      </c>
      <c r="K88" s="15" t="s">
        <v>16</v>
      </c>
    </row>
    <row r="89" spans="1:11" ht="20.25" customHeight="1" x14ac:dyDescent="0.2">
      <c r="A89" s="13" t="s">
        <v>693</v>
      </c>
      <c r="B89" s="14">
        <v>169</v>
      </c>
      <c r="C89" s="14">
        <v>283</v>
      </c>
      <c r="D89" s="14">
        <f t="shared" ref="D89:D103" si="11">SUM(B89:C89)</f>
        <v>452</v>
      </c>
      <c r="E89" s="14">
        <v>0</v>
      </c>
      <c r="F89" s="14">
        <v>0</v>
      </c>
      <c r="G89" s="14">
        <v>0</v>
      </c>
      <c r="H89" s="14">
        <f t="shared" ref="H89:H103" si="12">SUM(B89,E89)</f>
        <v>169</v>
      </c>
      <c r="I89" s="14">
        <f t="shared" si="10"/>
        <v>283</v>
      </c>
      <c r="J89" s="14">
        <f t="shared" si="10"/>
        <v>452</v>
      </c>
      <c r="K89" s="15" t="s">
        <v>19</v>
      </c>
    </row>
    <row r="90" spans="1:11" ht="20.25" customHeight="1" x14ac:dyDescent="0.2">
      <c r="A90" s="13" t="s">
        <v>20</v>
      </c>
      <c r="B90" s="14">
        <v>119</v>
      </c>
      <c r="C90" s="14">
        <v>295</v>
      </c>
      <c r="D90" s="14">
        <f t="shared" si="11"/>
        <v>414</v>
      </c>
      <c r="E90" s="14">
        <v>0</v>
      </c>
      <c r="F90" s="14">
        <v>0</v>
      </c>
      <c r="G90" s="14">
        <v>0</v>
      </c>
      <c r="H90" s="14">
        <f t="shared" si="12"/>
        <v>119</v>
      </c>
      <c r="I90" s="14">
        <f t="shared" si="10"/>
        <v>295</v>
      </c>
      <c r="J90" s="14">
        <f t="shared" si="10"/>
        <v>414</v>
      </c>
      <c r="K90" s="15" t="s">
        <v>21</v>
      </c>
    </row>
    <row r="91" spans="1:11" ht="20.25" customHeight="1" x14ac:dyDescent="0.2">
      <c r="A91" s="13" t="s">
        <v>144</v>
      </c>
      <c r="B91" s="14">
        <v>74</v>
      </c>
      <c r="C91" s="14">
        <v>258</v>
      </c>
      <c r="D91" s="14">
        <f t="shared" si="11"/>
        <v>332</v>
      </c>
      <c r="E91" s="14">
        <v>0</v>
      </c>
      <c r="F91" s="14">
        <v>0</v>
      </c>
      <c r="G91" s="14">
        <v>0</v>
      </c>
      <c r="H91" s="14">
        <f t="shared" si="12"/>
        <v>74</v>
      </c>
      <c r="I91" s="14">
        <f t="shared" si="10"/>
        <v>258</v>
      </c>
      <c r="J91" s="14">
        <f t="shared" si="10"/>
        <v>332</v>
      </c>
      <c r="K91" s="15" t="s">
        <v>23</v>
      </c>
    </row>
    <row r="92" spans="1:11" ht="20.25" customHeight="1" x14ac:dyDescent="0.2">
      <c r="A92" s="13" t="s">
        <v>825</v>
      </c>
      <c r="B92" s="14">
        <v>62</v>
      </c>
      <c r="C92" s="14">
        <v>232</v>
      </c>
      <c r="D92" s="14">
        <f t="shared" si="11"/>
        <v>294</v>
      </c>
      <c r="E92" s="14">
        <v>0</v>
      </c>
      <c r="F92" s="14">
        <v>0</v>
      </c>
      <c r="G92" s="14">
        <v>0</v>
      </c>
      <c r="H92" s="14">
        <f t="shared" si="12"/>
        <v>62</v>
      </c>
      <c r="I92" s="14">
        <f t="shared" si="10"/>
        <v>232</v>
      </c>
      <c r="J92" s="14">
        <f t="shared" si="10"/>
        <v>294</v>
      </c>
      <c r="K92" s="15" t="s">
        <v>826</v>
      </c>
    </row>
    <row r="93" spans="1:11" ht="20.25" customHeight="1" x14ac:dyDescent="0.2">
      <c r="A93" s="13" t="s">
        <v>24</v>
      </c>
      <c r="B93" s="14">
        <v>276</v>
      </c>
      <c r="C93" s="14">
        <v>325</v>
      </c>
      <c r="D93" s="14">
        <f t="shared" si="11"/>
        <v>601</v>
      </c>
      <c r="E93" s="14">
        <v>0</v>
      </c>
      <c r="F93" s="14">
        <v>0</v>
      </c>
      <c r="G93" s="14">
        <v>0</v>
      </c>
      <c r="H93" s="14">
        <f t="shared" si="12"/>
        <v>276</v>
      </c>
      <c r="I93" s="14">
        <f t="shared" si="10"/>
        <v>325</v>
      </c>
      <c r="J93" s="14">
        <f t="shared" si="10"/>
        <v>601</v>
      </c>
      <c r="K93" s="15" t="s">
        <v>25</v>
      </c>
    </row>
    <row r="94" spans="1:11" ht="20.25" customHeight="1" x14ac:dyDescent="0.2">
      <c r="A94" s="13" t="s">
        <v>28</v>
      </c>
      <c r="B94" s="14">
        <v>273</v>
      </c>
      <c r="C94" s="14">
        <v>277</v>
      </c>
      <c r="D94" s="14">
        <f t="shared" si="11"/>
        <v>550</v>
      </c>
      <c r="E94" s="14">
        <v>0</v>
      </c>
      <c r="F94" s="14">
        <v>0</v>
      </c>
      <c r="G94" s="14">
        <v>0</v>
      </c>
      <c r="H94" s="14">
        <f t="shared" si="12"/>
        <v>273</v>
      </c>
      <c r="I94" s="14">
        <f t="shared" si="10"/>
        <v>277</v>
      </c>
      <c r="J94" s="14">
        <f t="shared" si="10"/>
        <v>550</v>
      </c>
      <c r="K94" s="15" t="s">
        <v>601</v>
      </c>
    </row>
    <row r="95" spans="1:11" ht="20.25" customHeight="1" x14ac:dyDescent="0.2">
      <c r="A95" s="13" t="s">
        <v>104</v>
      </c>
      <c r="B95" s="14">
        <v>140</v>
      </c>
      <c r="C95" s="14">
        <v>117</v>
      </c>
      <c r="D95" s="14">
        <f t="shared" si="11"/>
        <v>257</v>
      </c>
      <c r="E95" s="14">
        <v>0</v>
      </c>
      <c r="F95" s="14">
        <v>0</v>
      </c>
      <c r="G95" s="14">
        <v>0</v>
      </c>
      <c r="H95" s="14">
        <f t="shared" si="12"/>
        <v>140</v>
      </c>
      <c r="I95" s="14">
        <f t="shared" si="10"/>
        <v>117</v>
      </c>
      <c r="J95" s="14">
        <f t="shared" si="10"/>
        <v>257</v>
      </c>
      <c r="K95" s="15" t="s">
        <v>828</v>
      </c>
    </row>
    <row r="96" spans="1:11" ht="20.25" customHeight="1" x14ac:dyDescent="0.2">
      <c r="A96" s="13" t="s">
        <v>106</v>
      </c>
      <c r="B96" s="14">
        <v>172</v>
      </c>
      <c r="C96" s="14">
        <v>600</v>
      </c>
      <c r="D96" s="14">
        <f t="shared" si="11"/>
        <v>772</v>
      </c>
      <c r="E96" s="14">
        <v>0</v>
      </c>
      <c r="F96" s="14">
        <v>0</v>
      </c>
      <c r="G96" s="14">
        <v>0</v>
      </c>
      <c r="H96" s="14">
        <f t="shared" si="12"/>
        <v>172</v>
      </c>
      <c r="I96" s="14">
        <f t="shared" si="10"/>
        <v>600</v>
      </c>
      <c r="J96" s="14">
        <f t="shared" si="10"/>
        <v>772</v>
      </c>
      <c r="K96" s="15" t="s">
        <v>33</v>
      </c>
    </row>
    <row r="97" spans="1:11" ht="20.25" customHeight="1" x14ac:dyDescent="0.2">
      <c r="A97" s="13" t="s">
        <v>140</v>
      </c>
      <c r="B97" s="14">
        <v>1372</v>
      </c>
      <c r="C97" s="14">
        <v>1182</v>
      </c>
      <c r="D97" s="14">
        <f t="shared" si="11"/>
        <v>2554</v>
      </c>
      <c r="E97" s="14">
        <v>0</v>
      </c>
      <c r="F97" s="14">
        <v>0</v>
      </c>
      <c r="G97" s="14">
        <v>0</v>
      </c>
      <c r="H97" s="14">
        <f t="shared" si="12"/>
        <v>1372</v>
      </c>
      <c r="I97" s="14">
        <f t="shared" si="10"/>
        <v>1182</v>
      </c>
      <c r="J97" s="14">
        <f t="shared" si="10"/>
        <v>2554</v>
      </c>
      <c r="K97" s="15" t="s">
        <v>37</v>
      </c>
    </row>
    <row r="98" spans="1:11" ht="20.25" customHeight="1" x14ac:dyDescent="0.2">
      <c r="A98" s="13" t="s">
        <v>829</v>
      </c>
      <c r="B98" s="14">
        <v>220</v>
      </c>
      <c r="C98" s="14">
        <v>130</v>
      </c>
      <c r="D98" s="14">
        <f t="shared" si="11"/>
        <v>350</v>
      </c>
      <c r="E98" s="14">
        <v>0</v>
      </c>
      <c r="F98" s="14">
        <v>0</v>
      </c>
      <c r="G98" s="14">
        <v>0</v>
      </c>
      <c r="H98" s="14">
        <f t="shared" si="12"/>
        <v>220</v>
      </c>
      <c r="I98" s="14">
        <f t="shared" si="10"/>
        <v>130</v>
      </c>
      <c r="J98" s="14">
        <f t="shared" si="10"/>
        <v>350</v>
      </c>
      <c r="K98" s="15" t="s">
        <v>830</v>
      </c>
    </row>
    <row r="99" spans="1:11" ht="20.25" customHeight="1" x14ac:dyDescent="0.2">
      <c r="A99" s="13" t="s">
        <v>139</v>
      </c>
      <c r="B99" s="14">
        <v>525</v>
      </c>
      <c r="C99" s="14">
        <v>1760</v>
      </c>
      <c r="D99" s="14">
        <f t="shared" si="11"/>
        <v>2285</v>
      </c>
      <c r="E99" s="14">
        <v>0</v>
      </c>
      <c r="F99" s="14">
        <v>0</v>
      </c>
      <c r="G99" s="14">
        <v>0</v>
      </c>
      <c r="H99" s="14">
        <f t="shared" si="12"/>
        <v>525</v>
      </c>
      <c r="I99" s="14">
        <f t="shared" si="10"/>
        <v>1760</v>
      </c>
      <c r="J99" s="14">
        <f t="shared" si="10"/>
        <v>2285</v>
      </c>
      <c r="K99" s="15" t="s">
        <v>704</v>
      </c>
    </row>
    <row r="100" spans="1:11" ht="20.25" customHeight="1" x14ac:dyDescent="0.2">
      <c r="A100" s="13" t="s">
        <v>137</v>
      </c>
      <c r="B100" s="14">
        <v>210</v>
      </c>
      <c r="C100" s="14">
        <v>535</v>
      </c>
      <c r="D100" s="14">
        <f t="shared" si="11"/>
        <v>745</v>
      </c>
      <c r="E100" s="14">
        <v>0</v>
      </c>
      <c r="F100" s="14">
        <v>0</v>
      </c>
      <c r="G100" s="14">
        <v>0</v>
      </c>
      <c r="H100" s="14">
        <f t="shared" si="12"/>
        <v>210</v>
      </c>
      <c r="I100" s="14">
        <f t="shared" si="10"/>
        <v>535</v>
      </c>
      <c r="J100" s="14">
        <f t="shared" si="10"/>
        <v>745</v>
      </c>
      <c r="K100" s="15" t="s">
        <v>831</v>
      </c>
    </row>
    <row r="101" spans="1:11" ht="20.25" customHeight="1" x14ac:dyDescent="0.2">
      <c r="A101" s="13" t="s">
        <v>769</v>
      </c>
      <c r="B101" s="14">
        <v>366</v>
      </c>
      <c r="C101" s="14">
        <v>127</v>
      </c>
      <c r="D101" s="14">
        <f t="shared" si="11"/>
        <v>493</v>
      </c>
      <c r="E101" s="14">
        <v>0</v>
      </c>
      <c r="F101" s="14">
        <v>0</v>
      </c>
      <c r="G101" s="14">
        <v>0</v>
      </c>
      <c r="H101" s="14">
        <f t="shared" si="12"/>
        <v>366</v>
      </c>
      <c r="I101" s="14">
        <f t="shared" si="10"/>
        <v>127</v>
      </c>
      <c r="J101" s="14">
        <f t="shared" si="10"/>
        <v>493</v>
      </c>
      <c r="K101" s="15" t="s">
        <v>765</v>
      </c>
    </row>
    <row r="102" spans="1:11" ht="20.25" customHeight="1" x14ac:dyDescent="0.2">
      <c r="A102" s="13" t="s">
        <v>298</v>
      </c>
      <c r="B102" s="14">
        <v>451</v>
      </c>
      <c r="C102" s="14">
        <v>310</v>
      </c>
      <c r="D102" s="14">
        <f t="shared" si="11"/>
        <v>761</v>
      </c>
      <c r="E102" s="14">
        <v>0</v>
      </c>
      <c r="F102" s="14">
        <v>0</v>
      </c>
      <c r="G102" s="14">
        <v>0</v>
      </c>
      <c r="H102" s="14">
        <f t="shared" si="12"/>
        <v>451</v>
      </c>
      <c r="I102" s="14">
        <f t="shared" si="10"/>
        <v>310</v>
      </c>
      <c r="J102" s="14">
        <f t="shared" si="10"/>
        <v>761</v>
      </c>
      <c r="K102" s="15" t="s">
        <v>49</v>
      </c>
    </row>
    <row r="103" spans="1:11" ht="20.25" customHeight="1" x14ac:dyDescent="0.2">
      <c r="A103" s="13" t="s">
        <v>299</v>
      </c>
      <c r="B103" s="14">
        <v>331</v>
      </c>
      <c r="C103" s="14">
        <v>900</v>
      </c>
      <c r="D103" s="14">
        <f t="shared" si="11"/>
        <v>1231</v>
      </c>
      <c r="E103" s="14">
        <v>0</v>
      </c>
      <c r="F103" s="14">
        <v>0</v>
      </c>
      <c r="G103" s="14">
        <v>0</v>
      </c>
      <c r="H103" s="14">
        <f t="shared" si="12"/>
        <v>331</v>
      </c>
      <c r="I103" s="14">
        <f t="shared" si="10"/>
        <v>900</v>
      </c>
      <c r="J103" s="14">
        <f t="shared" si="10"/>
        <v>1231</v>
      </c>
      <c r="K103" s="15" t="s">
        <v>832</v>
      </c>
    </row>
    <row r="104" spans="1:11" ht="20.100000000000001" customHeight="1" thickBot="1" x14ac:dyDescent="0.25">
      <c r="A104" s="22" t="s">
        <v>56</v>
      </c>
      <c r="B104" s="23">
        <f>SUM(B88:B103)</f>
        <v>4965</v>
      </c>
      <c r="C104" s="23">
        <f t="shared" ref="C104:J104" si="13">SUM(C88:C103)</f>
        <v>7748</v>
      </c>
      <c r="D104" s="23">
        <f t="shared" si="13"/>
        <v>12713</v>
      </c>
      <c r="E104" s="23">
        <f t="shared" si="13"/>
        <v>0</v>
      </c>
      <c r="F104" s="23">
        <f t="shared" si="13"/>
        <v>0</v>
      </c>
      <c r="G104" s="23">
        <f t="shared" si="13"/>
        <v>0</v>
      </c>
      <c r="H104" s="23">
        <f t="shared" si="13"/>
        <v>4965</v>
      </c>
      <c r="I104" s="23">
        <f t="shared" si="13"/>
        <v>7748</v>
      </c>
      <c r="J104" s="23">
        <f t="shared" si="13"/>
        <v>12713</v>
      </c>
      <c r="K104" s="24" t="s">
        <v>498</v>
      </c>
    </row>
    <row r="105" spans="1:11" ht="15" thickTop="1" x14ac:dyDescent="0.2"/>
    <row r="110" spans="1:11" s="92" customFormat="1" x14ac:dyDescent="0.2"/>
    <row r="111" spans="1:11" s="92" customFormat="1" x14ac:dyDescent="0.2"/>
    <row r="112" spans="1:11" s="92" customFormat="1" x14ac:dyDescent="0.2"/>
    <row r="113" spans="1:11" s="92" customFormat="1" x14ac:dyDescent="0.2"/>
    <row r="114" spans="1:11" s="92" customFormat="1" x14ac:dyDescent="0.2"/>
    <row r="115" spans="1:11" s="92" customFormat="1" x14ac:dyDescent="0.2"/>
    <row r="116" spans="1:11" ht="29.25" customHeight="1" thickBot="1" x14ac:dyDescent="0.3">
      <c r="A116" s="4" t="s">
        <v>1679</v>
      </c>
      <c r="K116" s="3" t="s">
        <v>890</v>
      </c>
    </row>
    <row r="117" spans="1:11" ht="20.100000000000001" customHeight="1" thickTop="1" x14ac:dyDescent="0.25">
      <c r="A117" s="111" t="s">
        <v>0</v>
      </c>
      <c r="B117" s="110" t="s">
        <v>1</v>
      </c>
      <c r="C117" s="110"/>
      <c r="D117" s="110"/>
      <c r="E117" s="110" t="s">
        <v>2</v>
      </c>
      <c r="F117" s="110"/>
      <c r="G117" s="110"/>
      <c r="H117" s="110" t="s">
        <v>3</v>
      </c>
      <c r="I117" s="110"/>
      <c r="J117" s="110"/>
      <c r="K117" s="111" t="s">
        <v>4</v>
      </c>
    </row>
    <row r="118" spans="1:11" ht="20.100000000000001" customHeight="1" x14ac:dyDescent="0.25">
      <c r="A118" s="112"/>
      <c r="B118" s="109" t="s">
        <v>5</v>
      </c>
      <c r="C118" s="109"/>
      <c r="D118" s="109"/>
      <c r="E118" s="109" t="s">
        <v>6</v>
      </c>
      <c r="F118" s="109"/>
      <c r="G118" s="109"/>
      <c r="H118" s="109" t="s">
        <v>7</v>
      </c>
      <c r="I118" s="109"/>
      <c r="J118" s="109"/>
      <c r="K118" s="112"/>
    </row>
    <row r="119" spans="1:11" ht="20.100000000000001" customHeight="1" x14ac:dyDescent="0.25">
      <c r="A119" s="112"/>
      <c r="B119" s="31" t="s">
        <v>8</v>
      </c>
      <c r="C119" s="31" t="s">
        <v>67</v>
      </c>
      <c r="D119" s="31" t="s">
        <v>10</v>
      </c>
      <c r="E119" s="31" t="s">
        <v>8</v>
      </c>
      <c r="F119" s="31" t="s">
        <v>67</v>
      </c>
      <c r="G119" s="31" t="s">
        <v>10</v>
      </c>
      <c r="H119" s="31" t="s">
        <v>8</v>
      </c>
      <c r="I119" s="31" t="s">
        <v>67</v>
      </c>
      <c r="J119" s="31" t="s">
        <v>10</v>
      </c>
      <c r="K119" s="112"/>
    </row>
    <row r="120" spans="1:11" ht="20.100000000000001" customHeight="1" thickBot="1" x14ac:dyDescent="0.3">
      <c r="A120" s="113"/>
      <c r="B120" s="6" t="s">
        <v>11</v>
      </c>
      <c r="C120" s="6" t="s">
        <v>12</v>
      </c>
      <c r="D120" s="6" t="s">
        <v>7</v>
      </c>
      <c r="E120" s="6" t="s">
        <v>11</v>
      </c>
      <c r="F120" s="6" t="s">
        <v>12</v>
      </c>
      <c r="G120" s="6" t="s">
        <v>7</v>
      </c>
      <c r="H120" s="6" t="s">
        <v>11</v>
      </c>
      <c r="I120" s="6" t="s">
        <v>12</v>
      </c>
      <c r="J120" s="6" t="s">
        <v>7</v>
      </c>
      <c r="K120" s="113"/>
    </row>
    <row r="121" spans="1:11" ht="20.100000000000001" customHeight="1" x14ac:dyDescent="0.2">
      <c r="A121" s="13" t="s">
        <v>850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5" t="s">
        <v>59</v>
      </c>
    </row>
    <row r="122" spans="1:11" ht="20.100000000000001" customHeight="1" x14ac:dyDescent="0.2">
      <c r="A122" s="13" t="s">
        <v>106</v>
      </c>
      <c r="B122" s="14">
        <v>0</v>
      </c>
      <c r="C122" s="14">
        <v>2</v>
      </c>
      <c r="D122" s="14">
        <f>SUM(B122:C122)</f>
        <v>2</v>
      </c>
      <c r="E122" s="14">
        <v>0</v>
      </c>
      <c r="F122" s="14">
        <v>0</v>
      </c>
      <c r="G122" s="14">
        <f>SUM(E122:F122)</f>
        <v>0</v>
      </c>
      <c r="H122" s="14">
        <f>SUM(B122,E122)</f>
        <v>0</v>
      </c>
      <c r="I122" s="14">
        <f t="shared" ref="I122:J130" si="14">SUM(C122,F122)</f>
        <v>2</v>
      </c>
      <c r="J122" s="14">
        <f t="shared" si="14"/>
        <v>2</v>
      </c>
      <c r="K122" s="15" t="s">
        <v>33</v>
      </c>
    </row>
    <row r="123" spans="1:11" ht="20.100000000000001" customHeight="1" x14ac:dyDescent="0.2">
      <c r="A123" s="13" t="s">
        <v>140</v>
      </c>
      <c r="B123" s="14">
        <v>779</v>
      </c>
      <c r="C123" s="14">
        <v>509</v>
      </c>
      <c r="D123" s="14">
        <f t="shared" ref="D123:D129" si="15">SUM(B123:C123)</f>
        <v>1288</v>
      </c>
      <c r="E123" s="14">
        <v>0</v>
      </c>
      <c r="F123" s="14">
        <v>0</v>
      </c>
      <c r="G123" s="14">
        <f t="shared" ref="G123:G130" si="16">SUM(E123:F123)</f>
        <v>0</v>
      </c>
      <c r="H123" s="14">
        <f t="shared" ref="H123:H130" si="17">SUM(B123,E123)</f>
        <v>779</v>
      </c>
      <c r="I123" s="14">
        <f t="shared" si="14"/>
        <v>509</v>
      </c>
      <c r="J123" s="14">
        <f t="shared" si="14"/>
        <v>1288</v>
      </c>
      <c r="K123" s="15" t="s">
        <v>37</v>
      </c>
    </row>
    <row r="124" spans="1:11" ht="20.100000000000001" customHeight="1" x14ac:dyDescent="0.2">
      <c r="A124" s="13" t="s">
        <v>829</v>
      </c>
      <c r="B124" s="14">
        <v>63</v>
      </c>
      <c r="C124" s="14">
        <v>23</v>
      </c>
      <c r="D124" s="14">
        <f t="shared" si="15"/>
        <v>86</v>
      </c>
      <c r="E124" s="14">
        <v>0</v>
      </c>
      <c r="F124" s="14">
        <v>0</v>
      </c>
      <c r="G124" s="14">
        <f t="shared" si="16"/>
        <v>0</v>
      </c>
      <c r="H124" s="14">
        <f t="shared" si="17"/>
        <v>63</v>
      </c>
      <c r="I124" s="14">
        <f t="shared" si="14"/>
        <v>23</v>
      </c>
      <c r="J124" s="14">
        <f t="shared" si="14"/>
        <v>86</v>
      </c>
      <c r="K124" s="15" t="s">
        <v>830</v>
      </c>
    </row>
    <row r="125" spans="1:11" ht="20.100000000000001" customHeight="1" x14ac:dyDescent="0.2">
      <c r="A125" s="13" t="s">
        <v>139</v>
      </c>
      <c r="B125" s="14">
        <v>402</v>
      </c>
      <c r="C125" s="14">
        <v>729</v>
      </c>
      <c r="D125" s="14">
        <f t="shared" si="15"/>
        <v>1131</v>
      </c>
      <c r="E125" s="14">
        <v>0</v>
      </c>
      <c r="F125" s="14">
        <v>0</v>
      </c>
      <c r="G125" s="14">
        <f t="shared" si="16"/>
        <v>0</v>
      </c>
      <c r="H125" s="14">
        <f t="shared" si="17"/>
        <v>402</v>
      </c>
      <c r="I125" s="14">
        <f t="shared" si="14"/>
        <v>729</v>
      </c>
      <c r="J125" s="14">
        <f t="shared" si="14"/>
        <v>1131</v>
      </c>
      <c r="K125" s="15" t="s">
        <v>704</v>
      </c>
    </row>
    <row r="126" spans="1:11" ht="20.100000000000001" customHeight="1" x14ac:dyDescent="0.2">
      <c r="A126" s="13" t="s">
        <v>137</v>
      </c>
      <c r="B126" s="14">
        <v>147</v>
      </c>
      <c r="C126" s="14">
        <v>223</v>
      </c>
      <c r="D126" s="14">
        <f t="shared" si="15"/>
        <v>370</v>
      </c>
      <c r="E126" s="14">
        <v>0</v>
      </c>
      <c r="F126" s="14">
        <v>0</v>
      </c>
      <c r="G126" s="14">
        <f t="shared" si="16"/>
        <v>0</v>
      </c>
      <c r="H126" s="14">
        <f t="shared" si="17"/>
        <v>147</v>
      </c>
      <c r="I126" s="14">
        <f t="shared" si="14"/>
        <v>223</v>
      </c>
      <c r="J126" s="14">
        <f t="shared" si="14"/>
        <v>370</v>
      </c>
      <c r="K126" s="15" t="s">
        <v>831</v>
      </c>
    </row>
    <row r="127" spans="1:11" ht="20.100000000000001" customHeight="1" x14ac:dyDescent="0.2">
      <c r="A127" s="13" t="s">
        <v>108</v>
      </c>
      <c r="B127" s="14">
        <v>60</v>
      </c>
      <c r="C127" s="14">
        <v>6</v>
      </c>
      <c r="D127" s="14">
        <f t="shared" si="15"/>
        <v>66</v>
      </c>
      <c r="E127" s="14">
        <v>0</v>
      </c>
      <c r="F127" s="14">
        <v>0</v>
      </c>
      <c r="G127" s="14">
        <f t="shared" si="16"/>
        <v>0</v>
      </c>
      <c r="H127" s="14">
        <f t="shared" si="17"/>
        <v>60</v>
      </c>
      <c r="I127" s="14">
        <f t="shared" si="14"/>
        <v>6</v>
      </c>
      <c r="J127" s="14">
        <f t="shared" si="14"/>
        <v>66</v>
      </c>
      <c r="K127" s="15" t="s">
        <v>765</v>
      </c>
    </row>
    <row r="128" spans="1:11" ht="20.100000000000001" customHeight="1" x14ac:dyDescent="0.2">
      <c r="A128" s="13" t="s">
        <v>48</v>
      </c>
      <c r="B128" s="14">
        <v>313</v>
      </c>
      <c r="C128" s="14">
        <v>57</v>
      </c>
      <c r="D128" s="14">
        <f t="shared" si="15"/>
        <v>370</v>
      </c>
      <c r="E128" s="14">
        <v>0</v>
      </c>
      <c r="F128" s="14">
        <v>0</v>
      </c>
      <c r="G128" s="14">
        <f t="shared" si="16"/>
        <v>0</v>
      </c>
      <c r="H128" s="14">
        <f t="shared" si="17"/>
        <v>313</v>
      </c>
      <c r="I128" s="14">
        <f t="shared" si="14"/>
        <v>57</v>
      </c>
      <c r="J128" s="14">
        <f t="shared" si="14"/>
        <v>370</v>
      </c>
      <c r="K128" s="15" t="s">
        <v>49</v>
      </c>
    </row>
    <row r="129" spans="1:11" ht="20.100000000000001" customHeight="1" x14ac:dyDescent="0.2">
      <c r="A129" s="13" t="s">
        <v>299</v>
      </c>
      <c r="B129" s="14">
        <v>145</v>
      </c>
      <c r="C129" s="14">
        <v>185</v>
      </c>
      <c r="D129" s="14">
        <f t="shared" si="15"/>
        <v>330</v>
      </c>
      <c r="E129" s="14">
        <v>0</v>
      </c>
      <c r="F129" s="14">
        <v>0</v>
      </c>
      <c r="G129" s="14">
        <f t="shared" si="16"/>
        <v>0</v>
      </c>
      <c r="H129" s="14">
        <f t="shared" si="17"/>
        <v>145</v>
      </c>
      <c r="I129" s="14">
        <f t="shared" si="14"/>
        <v>185</v>
      </c>
      <c r="J129" s="14">
        <f t="shared" si="14"/>
        <v>330</v>
      </c>
      <c r="K129" s="15" t="s">
        <v>832</v>
      </c>
    </row>
    <row r="130" spans="1:11" ht="20.100000000000001" customHeight="1" thickBot="1" x14ac:dyDescent="0.25">
      <c r="A130" s="16" t="s">
        <v>61</v>
      </c>
      <c r="B130" s="17">
        <f>SUM(B122:B129)</f>
        <v>1909</v>
      </c>
      <c r="C130" s="17">
        <f t="shared" ref="C130:D130" si="18">SUM(C122:C129)</f>
        <v>1734</v>
      </c>
      <c r="D130" s="17">
        <f t="shared" si="18"/>
        <v>3643</v>
      </c>
      <c r="E130" s="17">
        <v>0</v>
      </c>
      <c r="F130" s="17">
        <v>0</v>
      </c>
      <c r="G130" s="17">
        <f t="shared" si="16"/>
        <v>0</v>
      </c>
      <c r="H130" s="17">
        <f t="shared" si="17"/>
        <v>1909</v>
      </c>
      <c r="I130" s="17">
        <f t="shared" si="14"/>
        <v>1734</v>
      </c>
      <c r="J130" s="17">
        <f t="shared" si="14"/>
        <v>3643</v>
      </c>
      <c r="K130" s="18" t="s">
        <v>751</v>
      </c>
    </row>
    <row r="131" spans="1:11" ht="20.100000000000001" customHeight="1" thickBot="1" x14ac:dyDescent="0.25">
      <c r="A131" s="19" t="s">
        <v>151</v>
      </c>
      <c r="B131" s="20">
        <f t="shared" ref="B131:J131" si="19">SUM(B130,B104)</f>
        <v>6874</v>
      </c>
      <c r="C131" s="20">
        <f t="shared" si="19"/>
        <v>9482</v>
      </c>
      <c r="D131" s="20">
        <f t="shared" si="19"/>
        <v>16356</v>
      </c>
      <c r="E131" s="20">
        <f t="shared" si="19"/>
        <v>0</v>
      </c>
      <c r="F131" s="20">
        <f t="shared" si="19"/>
        <v>0</v>
      </c>
      <c r="G131" s="20">
        <f t="shared" si="19"/>
        <v>0</v>
      </c>
      <c r="H131" s="20">
        <f t="shared" si="19"/>
        <v>6874</v>
      </c>
      <c r="I131" s="20">
        <f t="shared" si="19"/>
        <v>9482</v>
      </c>
      <c r="J131" s="20">
        <f t="shared" si="19"/>
        <v>16356</v>
      </c>
      <c r="K131" s="21" t="s">
        <v>851</v>
      </c>
    </row>
    <row r="132" spans="1:11" ht="15" thickTop="1" x14ac:dyDescent="0.2"/>
  </sheetData>
  <mergeCells count="36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0:A43"/>
    <mergeCell ref="B40:D40"/>
    <mergeCell ref="E40:G40"/>
    <mergeCell ref="H40:J40"/>
    <mergeCell ref="K40:K43"/>
    <mergeCell ref="B41:D41"/>
    <mergeCell ref="E41:G41"/>
    <mergeCell ref="H41:J41"/>
    <mergeCell ref="A80:K80"/>
    <mergeCell ref="A81:K81"/>
    <mergeCell ref="A83:A86"/>
    <mergeCell ref="B83:D83"/>
    <mergeCell ref="E83:G83"/>
    <mergeCell ref="H83:J83"/>
    <mergeCell ref="K83:K86"/>
    <mergeCell ref="B84:D84"/>
    <mergeCell ref="E84:G84"/>
    <mergeCell ref="H84:J84"/>
    <mergeCell ref="A117:A120"/>
    <mergeCell ref="B117:D117"/>
    <mergeCell ref="E117:G117"/>
    <mergeCell ref="H117:J117"/>
    <mergeCell ref="K117:K120"/>
    <mergeCell ref="B118:D118"/>
    <mergeCell ref="E118:G118"/>
    <mergeCell ref="H118:J118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87"/>
  <sheetViews>
    <sheetView rightToLeft="1" view="pageBreakPreview" topLeftCell="A130" zoomScale="80" zoomScaleSheetLayoutView="80" workbookViewId="0">
      <selection sqref="A1:N1"/>
    </sheetView>
  </sheetViews>
  <sheetFormatPr defaultRowHeight="14.25" x14ac:dyDescent="0.2"/>
  <cols>
    <col min="1" max="1" width="26" customWidth="1"/>
    <col min="2" max="2" width="9.75" customWidth="1"/>
    <col min="3" max="4" width="9.375" customWidth="1"/>
    <col min="5" max="5" width="7" customWidth="1"/>
    <col min="6" max="6" width="8.375" customWidth="1"/>
    <col min="7" max="7" width="7" customWidth="1"/>
    <col min="8" max="8" width="9.375" customWidth="1"/>
    <col min="9" max="10" width="9.5" customWidth="1"/>
    <col min="11" max="11" width="46.25" customWidth="1"/>
    <col min="12" max="1223" width="0" hidden="1" customWidth="1"/>
  </cols>
  <sheetData>
    <row r="1" spans="1:11" ht="28.5" customHeight="1" x14ac:dyDescent="0.2">
      <c r="A1" s="118" t="s">
        <v>854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3.75" customHeight="1" x14ac:dyDescent="0.25">
      <c r="A2" s="114" t="s">
        <v>855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3">
      <c r="A3" s="4" t="s">
        <v>1839</v>
      </c>
      <c r="K3" s="30" t="s">
        <v>1840</v>
      </c>
    </row>
    <row r="4" spans="1:11" ht="20.100000000000001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0.100000000000001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0.100000000000001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20.100000000000001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0.10000000000000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57</v>
      </c>
    </row>
    <row r="9" spans="1:11" ht="20.100000000000001" customHeight="1" x14ac:dyDescent="0.2">
      <c r="A9" s="13" t="s">
        <v>15</v>
      </c>
      <c r="B9" s="14">
        <v>26</v>
      </c>
      <c r="C9" s="14">
        <v>95</v>
      </c>
      <c r="D9" s="14">
        <f>SUM(B9:C9)</f>
        <v>121</v>
      </c>
      <c r="E9" s="14">
        <v>0</v>
      </c>
      <c r="F9" s="14">
        <v>0</v>
      </c>
      <c r="G9" s="14">
        <f>SUM(E9:F9)</f>
        <v>0</v>
      </c>
      <c r="H9" s="14">
        <f>SUM(B9,E9)</f>
        <v>26</v>
      </c>
      <c r="I9" s="14">
        <f t="shared" ref="I9:J25" si="0">SUM(C9,F9)</f>
        <v>95</v>
      </c>
      <c r="J9" s="14">
        <f t="shared" si="0"/>
        <v>121</v>
      </c>
      <c r="K9" s="15" t="s">
        <v>16</v>
      </c>
    </row>
    <row r="10" spans="1:11" ht="20.100000000000001" customHeight="1" x14ac:dyDescent="0.2">
      <c r="A10" s="13" t="s">
        <v>693</v>
      </c>
      <c r="B10" s="14">
        <v>9</v>
      </c>
      <c r="C10" s="14">
        <v>24</v>
      </c>
      <c r="D10" s="14">
        <f t="shared" ref="D10:D27" si="1">SUM(B10:C10)</f>
        <v>33</v>
      </c>
      <c r="E10" s="14">
        <v>0</v>
      </c>
      <c r="F10" s="14">
        <v>0</v>
      </c>
      <c r="G10" s="14">
        <f t="shared" ref="G10:G27" si="2">SUM(E10:F10)</f>
        <v>0</v>
      </c>
      <c r="H10" s="14">
        <f t="shared" ref="H10:J27" si="3">SUM(B10,E10)</f>
        <v>9</v>
      </c>
      <c r="I10" s="14">
        <f t="shared" si="0"/>
        <v>24</v>
      </c>
      <c r="J10" s="14">
        <f t="shared" si="0"/>
        <v>33</v>
      </c>
      <c r="K10" s="15" t="s">
        <v>19</v>
      </c>
    </row>
    <row r="11" spans="1:11" ht="20.100000000000001" customHeight="1" x14ac:dyDescent="0.2">
      <c r="A11" s="13" t="s">
        <v>20</v>
      </c>
      <c r="B11" s="14">
        <v>23</v>
      </c>
      <c r="C11" s="14">
        <v>81</v>
      </c>
      <c r="D11" s="14">
        <f t="shared" si="1"/>
        <v>104</v>
      </c>
      <c r="E11" s="14">
        <v>0</v>
      </c>
      <c r="F11" s="14">
        <v>0</v>
      </c>
      <c r="G11" s="14">
        <f t="shared" si="2"/>
        <v>0</v>
      </c>
      <c r="H11" s="14">
        <f t="shared" si="3"/>
        <v>23</v>
      </c>
      <c r="I11" s="14">
        <f t="shared" si="0"/>
        <v>81</v>
      </c>
      <c r="J11" s="14">
        <f t="shared" si="0"/>
        <v>104</v>
      </c>
      <c r="K11" s="15" t="s">
        <v>21</v>
      </c>
    </row>
    <row r="12" spans="1:11" ht="20.100000000000001" customHeight="1" x14ac:dyDescent="0.2">
      <c r="A12" s="13" t="s">
        <v>22</v>
      </c>
      <c r="B12" s="14">
        <v>21</v>
      </c>
      <c r="C12" s="14">
        <v>98</v>
      </c>
      <c r="D12" s="14">
        <f t="shared" si="1"/>
        <v>119</v>
      </c>
      <c r="E12" s="14">
        <v>0</v>
      </c>
      <c r="F12" s="14">
        <v>0</v>
      </c>
      <c r="G12" s="14">
        <f t="shared" si="2"/>
        <v>0</v>
      </c>
      <c r="H12" s="14">
        <f t="shared" si="3"/>
        <v>21</v>
      </c>
      <c r="I12" s="14">
        <f t="shared" si="0"/>
        <v>98</v>
      </c>
      <c r="J12" s="14">
        <f t="shared" si="0"/>
        <v>119</v>
      </c>
      <c r="K12" s="15" t="s">
        <v>23</v>
      </c>
    </row>
    <row r="13" spans="1:11" ht="20.100000000000001" customHeight="1" x14ac:dyDescent="0.2">
      <c r="A13" s="13" t="s">
        <v>24</v>
      </c>
      <c r="B13" s="14">
        <v>133</v>
      </c>
      <c r="C13" s="14">
        <v>169</v>
      </c>
      <c r="D13" s="14">
        <f t="shared" si="1"/>
        <v>302</v>
      </c>
      <c r="E13" s="14">
        <v>0</v>
      </c>
      <c r="F13" s="14">
        <v>0</v>
      </c>
      <c r="G13" s="14">
        <f t="shared" si="2"/>
        <v>0</v>
      </c>
      <c r="H13" s="14">
        <f t="shared" si="3"/>
        <v>133</v>
      </c>
      <c r="I13" s="14">
        <f t="shared" si="0"/>
        <v>169</v>
      </c>
      <c r="J13" s="14">
        <f t="shared" si="0"/>
        <v>302</v>
      </c>
      <c r="K13" s="15" t="s">
        <v>25</v>
      </c>
    </row>
    <row r="14" spans="1:11" ht="20.100000000000001" customHeight="1" x14ac:dyDescent="0.2">
      <c r="A14" s="13" t="s">
        <v>856</v>
      </c>
      <c r="B14" s="14">
        <v>68</v>
      </c>
      <c r="C14" s="14">
        <v>135</v>
      </c>
      <c r="D14" s="14">
        <f t="shared" si="1"/>
        <v>203</v>
      </c>
      <c r="E14" s="14">
        <v>0</v>
      </c>
      <c r="F14" s="14">
        <v>0</v>
      </c>
      <c r="G14" s="14">
        <f t="shared" si="2"/>
        <v>0</v>
      </c>
      <c r="H14" s="14">
        <f t="shared" si="3"/>
        <v>68</v>
      </c>
      <c r="I14" s="14">
        <f t="shared" si="0"/>
        <v>135</v>
      </c>
      <c r="J14" s="14">
        <f t="shared" si="0"/>
        <v>203</v>
      </c>
      <c r="K14" s="15" t="s">
        <v>29</v>
      </c>
    </row>
    <row r="15" spans="1:11" ht="20.100000000000001" customHeight="1" x14ac:dyDescent="0.2">
      <c r="A15" s="13" t="s">
        <v>30</v>
      </c>
      <c r="B15" s="14">
        <v>31</v>
      </c>
      <c r="C15" s="14">
        <v>32</v>
      </c>
      <c r="D15" s="14">
        <f t="shared" si="1"/>
        <v>63</v>
      </c>
      <c r="E15" s="14">
        <v>0</v>
      </c>
      <c r="F15" s="14">
        <v>0</v>
      </c>
      <c r="G15" s="14">
        <f t="shared" si="2"/>
        <v>0</v>
      </c>
      <c r="H15" s="14">
        <f t="shared" si="3"/>
        <v>31</v>
      </c>
      <c r="I15" s="14">
        <f t="shared" si="0"/>
        <v>32</v>
      </c>
      <c r="J15" s="14">
        <f t="shared" si="0"/>
        <v>63</v>
      </c>
      <c r="K15" s="15" t="s">
        <v>31</v>
      </c>
    </row>
    <row r="16" spans="1:11" ht="20.100000000000001" customHeight="1" x14ac:dyDescent="0.2">
      <c r="A16" s="13" t="s">
        <v>106</v>
      </c>
      <c r="B16" s="14">
        <v>67</v>
      </c>
      <c r="C16" s="14">
        <v>150</v>
      </c>
      <c r="D16" s="14">
        <f t="shared" si="1"/>
        <v>217</v>
      </c>
      <c r="E16" s="14">
        <v>0</v>
      </c>
      <c r="F16" s="14">
        <v>0</v>
      </c>
      <c r="G16" s="14">
        <f t="shared" si="2"/>
        <v>0</v>
      </c>
      <c r="H16" s="14">
        <f t="shared" si="3"/>
        <v>67</v>
      </c>
      <c r="I16" s="14">
        <f t="shared" si="0"/>
        <v>150</v>
      </c>
      <c r="J16" s="14">
        <f t="shared" si="0"/>
        <v>217</v>
      </c>
      <c r="K16" s="15" t="s">
        <v>33</v>
      </c>
    </row>
    <row r="17" spans="1:11" ht="20.100000000000001" customHeight="1" x14ac:dyDescent="0.2">
      <c r="A17" s="13" t="s">
        <v>762</v>
      </c>
      <c r="B17" s="14">
        <v>37</v>
      </c>
      <c r="C17" s="14">
        <v>64</v>
      </c>
      <c r="D17" s="14">
        <f t="shared" si="1"/>
        <v>101</v>
      </c>
      <c r="E17" s="14">
        <v>0</v>
      </c>
      <c r="F17" s="14">
        <v>0</v>
      </c>
      <c r="G17" s="14">
        <f t="shared" si="2"/>
        <v>0</v>
      </c>
      <c r="H17" s="14">
        <f t="shared" si="3"/>
        <v>37</v>
      </c>
      <c r="I17" s="14">
        <f t="shared" si="0"/>
        <v>64</v>
      </c>
      <c r="J17" s="14">
        <f t="shared" si="0"/>
        <v>101</v>
      </c>
      <c r="K17" s="15" t="s">
        <v>763</v>
      </c>
    </row>
    <row r="18" spans="1:11" ht="20.100000000000001" customHeight="1" x14ac:dyDescent="0.2">
      <c r="A18" s="13" t="s">
        <v>857</v>
      </c>
      <c r="B18" s="14">
        <v>115</v>
      </c>
      <c r="C18" s="14">
        <v>116</v>
      </c>
      <c r="D18" s="14">
        <f t="shared" si="1"/>
        <v>231</v>
      </c>
      <c r="E18" s="14">
        <v>0</v>
      </c>
      <c r="F18" s="14">
        <v>0</v>
      </c>
      <c r="G18" s="14">
        <f t="shared" si="2"/>
        <v>0</v>
      </c>
      <c r="H18" s="14">
        <f t="shared" si="3"/>
        <v>115</v>
      </c>
      <c r="I18" s="14">
        <f t="shared" si="0"/>
        <v>116</v>
      </c>
      <c r="J18" s="14">
        <f t="shared" si="0"/>
        <v>231</v>
      </c>
      <c r="K18" s="15" t="s">
        <v>37</v>
      </c>
    </row>
    <row r="19" spans="1:11" ht="20.100000000000001" customHeight="1" x14ac:dyDescent="0.2">
      <c r="A19" s="13" t="s">
        <v>858</v>
      </c>
      <c r="B19" s="14">
        <v>313</v>
      </c>
      <c r="C19" s="14">
        <v>485</v>
      </c>
      <c r="D19" s="14">
        <f t="shared" si="1"/>
        <v>798</v>
      </c>
      <c r="E19" s="14">
        <v>0</v>
      </c>
      <c r="F19" s="14">
        <v>0</v>
      </c>
      <c r="G19" s="14">
        <f t="shared" si="2"/>
        <v>0</v>
      </c>
      <c r="H19" s="14">
        <f t="shared" si="3"/>
        <v>313</v>
      </c>
      <c r="I19" s="14">
        <f t="shared" si="0"/>
        <v>485</v>
      </c>
      <c r="J19" s="14">
        <f t="shared" si="0"/>
        <v>798</v>
      </c>
      <c r="K19" s="15" t="s">
        <v>704</v>
      </c>
    </row>
    <row r="20" spans="1:11" ht="20.100000000000001" customHeight="1" x14ac:dyDescent="0.2">
      <c r="A20" s="13" t="s">
        <v>137</v>
      </c>
      <c r="B20" s="14">
        <v>145</v>
      </c>
      <c r="C20" s="14">
        <v>229</v>
      </c>
      <c r="D20" s="14">
        <f t="shared" si="1"/>
        <v>374</v>
      </c>
      <c r="E20" s="14">
        <v>0</v>
      </c>
      <c r="F20" s="14">
        <v>0</v>
      </c>
      <c r="G20" s="14">
        <f t="shared" si="2"/>
        <v>0</v>
      </c>
      <c r="H20" s="14">
        <f t="shared" si="3"/>
        <v>145</v>
      </c>
      <c r="I20" s="14">
        <f t="shared" si="0"/>
        <v>229</v>
      </c>
      <c r="J20" s="14">
        <f t="shared" si="0"/>
        <v>374</v>
      </c>
      <c r="K20" s="15" t="s">
        <v>859</v>
      </c>
    </row>
    <row r="21" spans="1:11" ht="20.100000000000001" customHeight="1" x14ac:dyDescent="0.2">
      <c r="A21" s="13" t="s">
        <v>860</v>
      </c>
      <c r="B21" s="14">
        <v>0</v>
      </c>
      <c r="C21" s="14">
        <v>299</v>
      </c>
      <c r="D21" s="14">
        <f t="shared" si="1"/>
        <v>299</v>
      </c>
      <c r="E21" s="14">
        <v>0</v>
      </c>
      <c r="F21" s="14">
        <v>0</v>
      </c>
      <c r="G21" s="14">
        <f t="shared" si="2"/>
        <v>0</v>
      </c>
      <c r="H21" s="14">
        <f t="shared" si="3"/>
        <v>0</v>
      </c>
      <c r="I21" s="14">
        <f t="shared" si="0"/>
        <v>299</v>
      </c>
      <c r="J21" s="14">
        <f t="shared" si="0"/>
        <v>299</v>
      </c>
      <c r="K21" s="15" t="s">
        <v>861</v>
      </c>
    </row>
    <row r="22" spans="1:11" ht="20.100000000000001" customHeight="1" x14ac:dyDescent="0.2">
      <c r="A22" s="13" t="s">
        <v>108</v>
      </c>
      <c r="B22" s="14">
        <v>80</v>
      </c>
      <c r="C22" s="14">
        <v>33</v>
      </c>
      <c r="D22" s="14">
        <f t="shared" si="1"/>
        <v>113</v>
      </c>
      <c r="E22" s="14">
        <v>0</v>
      </c>
      <c r="F22" s="14">
        <v>0</v>
      </c>
      <c r="G22" s="14">
        <f t="shared" si="2"/>
        <v>0</v>
      </c>
      <c r="H22" s="14">
        <f t="shared" si="3"/>
        <v>80</v>
      </c>
      <c r="I22" s="14">
        <f t="shared" si="0"/>
        <v>33</v>
      </c>
      <c r="J22" s="14">
        <f t="shared" si="0"/>
        <v>113</v>
      </c>
      <c r="K22" s="15" t="s">
        <v>765</v>
      </c>
    </row>
    <row r="23" spans="1:11" ht="20.100000000000001" customHeight="1" x14ac:dyDescent="0.2">
      <c r="A23" s="13" t="s">
        <v>43</v>
      </c>
      <c r="B23" s="14">
        <v>199</v>
      </c>
      <c r="C23" s="14">
        <v>226</v>
      </c>
      <c r="D23" s="14">
        <f t="shared" si="1"/>
        <v>425</v>
      </c>
      <c r="E23" s="14">
        <v>0</v>
      </c>
      <c r="F23" s="14">
        <v>0</v>
      </c>
      <c r="G23" s="14">
        <f t="shared" si="2"/>
        <v>0</v>
      </c>
      <c r="H23" s="14">
        <f t="shared" si="3"/>
        <v>199</v>
      </c>
      <c r="I23" s="14">
        <f t="shared" si="0"/>
        <v>226</v>
      </c>
      <c r="J23" s="14">
        <f t="shared" si="0"/>
        <v>425</v>
      </c>
      <c r="K23" s="15" t="s">
        <v>152</v>
      </c>
    </row>
    <row r="24" spans="1:11" ht="20.100000000000001" customHeight="1" x14ac:dyDescent="0.2">
      <c r="A24" s="13" t="s">
        <v>665</v>
      </c>
      <c r="B24" s="14">
        <v>63</v>
      </c>
      <c r="C24" s="14">
        <v>52</v>
      </c>
      <c r="D24" s="14">
        <f t="shared" si="1"/>
        <v>115</v>
      </c>
      <c r="E24" s="14">
        <v>0</v>
      </c>
      <c r="F24" s="14">
        <v>0</v>
      </c>
      <c r="G24" s="14">
        <f t="shared" si="2"/>
        <v>0</v>
      </c>
      <c r="H24" s="14">
        <f t="shared" si="3"/>
        <v>63</v>
      </c>
      <c r="I24" s="14">
        <f t="shared" si="0"/>
        <v>52</v>
      </c>
      <c r="J24" s="14">
        <f t="shared" si="0"/>
        <v>115</v>
      </c>
      <c r="K24" s="15" t="s">
        <v>685</v>
      </c>
    </row>
    <row r="25" spans="1:11" ht="20.100000000000001" customHeight="1" x14ac:dyDescent="0.2">
      <c r="A25" s="13" t="s">
        <v>536</v>
      </c>
      <c r="B25" s="14">
        <v>134</v>
      </c>
      <c r="C25" s="14">
        <v>39</v>
      </c>
      <c r="D25" s="14">
        <f t="shared" si="1"/>
        <v>173</v>
      </c>
      <c r="E25" s="14">
        <v>0</v>
      </c>
      <c r="F25" s="14">
        <v>0</v>
      </c>
      <c r="G25" s="14">
        <f t="shared" si="2"/>
        <v>0</v>
      </c>
      <c r="H25" s="14">
        <f t="shared" si="3"/>
        <v>134</v>
      </c>
      <c r="I25" s="14">
        <f t="shared" si="0"/>
        <v>39</v>
      </c>
      <c r="J25" s="14">
        <f t="shared" si="0"/>
        <v>173</v>
      </c>
      <c r="K25" s="15" t="s">
        <v>47</v>
      </c>
    </row>
    <row r="26" spans="1:11" ht="20.100000000000001" customHeight="1" x14ac:dyDescent="0.2">
      <c r="A26" s="13" t="s">
        <v>48</v>
      </c>
      <c r="B26" s="14">
        <v>115</v>
      </c>
      <c r="C26" s="14">
        <v>81</v>
      </c>
      <c r="D26" s="14">
        <f t="shared" si="1"/>
        <v>196</v>
      </c>
      <c r="E26" s="14">
        <v>0</v>
      </c>
      <c r="F26" s="14">
        <v>0</v>
      </c>
      <c r="G26" s="14">
        <f t="shared" si="2"/>
        <v>0</v>
      </c>
      <c r="H26" s="14">
        <f t="shared" si="3"/>
        <v>115</v>
      </c>
      <c r="I26" s="14">
        <f t="shared" si="3"/>
        <v>81</v>
      </c>
      <c r="J26" s="14">
        <f t="shared" si="3"/>
        <v>196</v>
      </c>
      <c r="K26" s="15" t="s">
        <v>49</v>
      </c>
    </row>
    <row r="27" spans="1:11" ht="20.100000000000001" customHeight="1" x14ac:dyDescent="0.2">
      <c r="A27" s="13" t="s">
        <v>54</v>
      </c>
      <c r="B27" s="14">
        <v>67</v>
      </c>
      <c r="C27" s="14">
        <v>95</v>
      </c>
      <c r="D27" s="14">
        <f t="shared" si="1"/>
        <v>162</v>
      </c>
      <c r="E27" s="14">
        <v>0</v>
      </c>
      <c r="F27" s="14">
        <v>0</v>
      </c>
      <c r="G27" s="14">
        <f t="shared" si="2"/>
        <v>0</v>
      </c>
      <c r="H27" s="14">
        <f t="shared" si="3"/>
        <v>67</v>
      </c>
      <c r="I27" s="14">
        <f t="shared" si="3"/>
        <v>95</v>
      </c>
      <c r="J27" s="14">
        <f t="shared" si="3"/>
        <v>162</v>
      </c>
      <c r="K27" s="15" t="s">
        <v>832</v>
      </c>
    </row>
    <row r="28" spans="1:11" ht="20.100000000000001" customHeight="1" thickBot="1" x14ac:dyDescent="0.25">
      <c r="A28" s="22" t="s">
        <v>647</v>
      </c>
      <c r="B28" s="23">
        <f>SUM(B9:B27)</f>
        <v>1646</v>
      </c>
      <c r="C28" s="23">
        <f t="shared" ref="C28:J28" si="4">SUM(C9:C27)</f>
        <v>2503</v>
      </c>
      <c r="D28" s="23">
        <f t="shared" si="4"/>
        <v>4149</v>
      </c>
      <c r="E28" s="23">
        <f t="shared" si="4"/>
        <v>0</v>
      </c>
      <c r="F28" s="23">
        <f t="shared" si="4"/>
        <v>0</v>
      </c>
      <c r="G28" s="23">
        <f t="shared" si="4"/>
        <v>0</v>
      </c>
      <c r="H28" s="23">
        <f t="shared" si="4"/>
        <v>1646</v>
      </c>
      <c r="I28" s="23">
        <f t="shared" si="4"/>
        <v>2503</v>
      </c>
      <c r="J28" s="23">
        <f t="shared" si="4"/>
        <v>4149</v>
      </c>
      <c r="K28" s="24" t="s">
        <v>498</v>
      </c>
    </row>
    <row r="29" spans="1:11" s="92" customFormat="1" ht="20.100000000000001" customHeight="1" thickTop="1" x14ac:dyDescent="0.2">
      <c r="A29" s="69"/>
      <c r="B29" s="91"/>
      <c r="C29" s="91"/>
      <c r="D29" s="91"/>
      <c r="E29" s="91"/>
      <c r="F29" s="91"/>
      <c r="G29" s="91"/>
      <c r="H29" s="91"/>
      <c r="I29" s="91"/>
      <c r="J29" s="91"/>
      <c r="K29" s="94"/>
    </row>
    <row r="30" spans="1:11" s="92" customFormat="1" ht="20.100000000000001" customHeight="1" x14ac:dyDescent="0.2">
      <c r="A30" s="69"/>
      <c r="B30" s="91"/>
      <c r="C30" s="91"/>
      <c r="D30" s="91"/>
      <c r="E30" s="91"/>
      <c r="F30" s="91"/>
      <c r="G30" s="91"/>
      <c r="H30" s="91"/>
      <c r="I30" s="91"/>
      <c r="J30" s="91"/>
      <c r="K30" s="94"/>
    </row>
    <row r="31" spans="1:11" s="92" customFormat="1" ht="20.100000000000001" customHeight="1" x14ac:dyDescent="0.2">
      <c r="A31" s="69"/>
      <c r="B31" s="91"/>
      <c r="C31" s="91"/>
      <c r="D31" s="91"/>
      <c r="E31" s="91"/>
      <c r="F31" s="91"/>
      <c r="G31" s="91"/>
      <c r="H31" s="91"/>
      <c r="I31" s="91"/>
      <c r="J31" s="91"/>
      <c r="K31" s="94"/>
    </row>
    <row r="32" spans="1:11" s="92" customFormat="1" ht="20.100000000000001" customHeight="1" x14ac:dyDescent="0.2">
      <c r="A32" s="69"/>
      <c r="B32" s="91"/>
      <c r="C32" s="91"/>
      <c r="D32" s="91"/>
      <c r="E32" s="91"/>
      <c r="F32" s="91"/>
      <c r="G32" s="91"/>
      <c r="H32" s="91"/>
      <c r="I32" s="91"/>
      <c r="J32" s="91"/>
      <c r="K32" s="94"/>
    </row>
    <row r="33" spans="1:11" s="92" customFormat="1" ht="20.100000000000001" customHeight="1" x14ac:dyDescent="0.2">
      <c r="A33" s="69"/>
      <c r="B33" s="91"/>
      <c r="C33" s="91"/>
      <c r="D33" s="91"/>
      <c r="E33" s="91"/>
      <c r="F33" s="91"/>
      <c r="G33" s="91"/>
      <c r="H33" s="91"/>
      <c r="I33" s="91"/>
      <c r="J33" s="91"/>
      <c r="K33" s="94"/>
    </row>
    <row r="34" spans="1:11" s="92" customFormat="1" ht="20.100000000000001" customHeight="1" x14ac:dyDescent="0.2">
      <c r="A34" s="69"/>
      <c r="B34" s="91"/>
      <c r="C34" s="91"/>
      <c r="D34" s="91"/>
      <c r="E34" s="91"/>
      <c r="F34" s="91"/>
      <c r="G34" s="91"/>
      <c r="H34" s="91"/>
      <c r="I34" s="91"/>
      <c r="J34" s="91"/>
      <c r="K34" s="94"/>
    </row>
    <row r="35" spans="1:11" s="92" customFormat="1" ht="20.100000000000001" customHeight="1" x14ac:dyDescent="0.2">
      <c r="A35" s="69"/>
      <c r="B35" s="91"/>
      <c r="C35" s="91"/>
      <c r="D35" s="91"/>
      <c r="E35" s="91"/>
      <c r="F35" s="91"/>
      <c r="G35" s="91"/>
      <c r="H35" s="91"/>
      <c r="I35" s="91"/>
      <c r="J35" s="91"/>
      <c r="K35" s="94"/>
    </row>
    <row r="36" spans="1:11" s="92" customFormat="1" ht="20.100000000000001" customHeight="1" x14ac:dyDescent="0.2">
      <c r="A36" s="69"/>
      <c r="B36" s="91"/>
      <c r="C36" s="91"/>
      <c r="D36" s="91"/>
      <c r="E36" s="91"/>
      <c r="F36" s="91"/>
      <c r="G36" s="91"/>
      <c r="H36" s="91"/>
      <c r="I36" s="91"/>
      <c r="J36" s="91"/>
      <c r="K36" s="94"/>
    </row>
    <row r="37" spans="1:11" s="92" customFormat="1" ht="20.100000000000001" customHeight="1" x14ac:dyDescent="0.2">
      <c r="A37" s="69"/>
      <c r="B37" s="91"/>
      <c r="C37" s="91"/>
      <c r="D37" s="91"/>
      <c r="E37" s="91"/>
      <c r="F37" s="91"/>
      <c r="G37" s="91"/>
      <c r="H37" s="91"/>
      <c r="I37" s="91"/>
      <c r="J37" s="91"/>
      <c r="K37" s="94"/>
    </row>
    <row r="40" spans="1:11" ht="31.5" customHeight="1" thickBot="1" x14ac:dyDescent="0.3">
      <c r="A40" s="4" t="s">
        <v>1841</v>
      </c>
      <c r="K40" s="30" t="s">
        <v>1680</v>
      </c>
    </row>
    <row r="41" spans="1:11" ht="20.100000000000001" customHeight="1" thickTop="1" x14ac:dyDescent="0.25">
      <c r="A41" s="111" t="s">
        <v>0</v>
      </c>
      <c r="B41" s="110" t="s">
        <v>1</v>
      </c>
      <c r="C41" s="110"/>
      <c r="D41" s="110"/>
      <c r="E41" s="110" t="s">
        <v>2</v>
      </c>
      <c r="F41" s="110"/>
      <c r="G41" s="110"/>
      <c r="H41" s="110" t="s">
        <v>3</v>
      </c>
      <c r="I41" s="110"/>
      <c r="J41" s="110"/>
      <c r="K41" s="111" t="s">
        <v>4</v>
      </c>
    </row>
    <row r="42" spans="1:11" ht="20.100000000000001" customHeight="1" x14ac:dyDescent="0.25">
      <c r="A42" s="112"/>
      <c r="B42" s="109" t="s">
        <v>5</v>
      </c>
      <c r="C42" s="109"/>
      <c r="D42" s="109"/>
      <c r="E42" s="109" t="s">
        <v>6</v>
      </c>
      <c r="F42" s="109"/>
      <c r="G42" s="109"/>
      <c r="H42" s="109" t="s">
        <v>7</v>
      </c>
      <c r="I42" s="109"/>
      <c r="J42" s="109"/>
      <c r="K42" s="112"/>
    </row>
    <row r="43" spans="1:11" ht="20.100000000000001" customHeight="1" x14ac:dyDescent="0.25">
      <c r="A43" s="112"/>
      <c r="B43" s="31" t="s">
        <v>8</v>
      </c>
      <c r="C43" s="31" t="s">
        <v>67</v>
      </c>
      <c r="D43" s="31" t="s">
        <v>10</v>
      </c>
      <c r="E43" s="31" t="s">
        <v>8</v>
      </c>
      <c r="F43" s="31" t="s">
        <v>67</v>
      </c>
      <c r="G43" s="31" t="s">
        <v>10</v>
      </c>
      <c r="H43" s="31" t="s">
        <v>8</v>
      </c>
      <c r="I43" s="31" t="s">
        <v>67</v>
      </c>
      <c r="J43" s="31" t="s">
        <v>10</v>
      </c>
      <c r="K43" s="112"/>
    </row>
    <row r="44" spans="1:11" ht="20.100000000000001" customHeight="1" thickBot="1" x14ac:dyDescent="0.3">
      <c r="A44" s="113"/>
      <c r="B44" s="6" t="s">
        <v>11</v>
      </c>
      <c r="C44" s="6" t="s">
        <v>12</v>
      </c>
      <c r="D44" s="6" t="s">
        <v>7</v>
      </c>
      <c r="E44" s="6" t="s">
        <v>11</v>
      </c>
      <c r="F44" s="6" t="s">
        <v>12</v>
      </c>
      <c r="G44" s="6" t="s">
        <v>7</v>
      </c>
      <c r="H44" s="6" t="s">
        <v>11</v>
      </c>
      <c r="I44" s="6" t="s">
        <v>12</v>
      </c>
      <c r="J44" s="6" t="s">
        <v>7</v>
      </c>
      <c r="K44" s="113"/>
    </row>
    <row r="45" spans="1:11" ht="20.100000000000001" customHeight="1" x14ac:dyDescent="0.2">
      <c r="A45" s="13" t="s">
        <v>863</v>
      </c>
      <c r="B45" s="14"/>
      <c r="C45" s="14"/>
      <c r="D45" s="14"/>
      <c r="E45" s="14"/>
      <c r="F45" s="14"/>
      <c r="G45" s="14"/>
      <c r="H45" s="14"/>
      <c r="I45" s="14"/>
      <c r="J45" s="14"/>
      <c r="K45" s="15" t="s">
        <v>59</v>
      </c>
    </row>
    <row r="46" spans="1:11" ht="20.100000000000001" customHeight="1" x14ac:dyDescent="0.2">
      <c r="A46" s="13" t="s">
        <v>22</v>
      </c>
      <c r="B46" s="14">
        <v>35</v>
      </c>
      <c r="C46" s="14">
        <v>69</v>
      </c>
      <c r="D46" s="14">
        <f>SUM(B46:C46)</f>
        <v>104</v>
      </c>
      <c r="E46" s="14">
        <v>0</v>
      </c>
      <c r="F46" s="14">
        <v>0</v>
      </c>
      <c r="G46" s="14">
        <f>SUM(E46:F46)</f>
        <v>0</v>
      </c>
      <c r="H46" s="14">
        <f>SUM(B46,E46)</f>
        <v>35</v>
      </c>
      <c r="I46" s="14">
        <f t="shared" ref="I46:J58" si="5">SUM(C46,F46)</f>
        <v>69</v>
      </c>
      <c r="J46" s="14">
        <f t="shared" si="5"/>
        <v>104</v>
      </c>
      <c r="K46" s="15" t="s">
        <v>23</v>
      </c>
    </row>
    <row r="47" spans="1:11" ht="20.100000000000001" customHeight="1" x14ac:dyDescent="0.2">
      <c r="A47" s="13" t="s">
        <v>24</v>
      </c>
      <c r="B47" s="14">
        <v>156</v>
      </c>
      <c r="C47" s="14">
        <v>9</v>
      </c>
      <c r="D47" s="14">
        <f t="shared" ref="D47:D57" si="6">SUM(B47:C47)</f>
        <v>165</v>
      </c>
      <c r="E47" s="14">
        <v>0</v>
      </c>
      <c r="F47" s="14">
        <v>0</v>
      </c>
      <c r="G47" s="14">
        <f t="shared" ref="G47:G58" si="7">SUM(E47:F47)</f>
        <v>0</v>
      </c>
      <c r="H47" s="14">
        <f t="shared" ref="H47:H58" si="8">SUM(B47,E47)</f>
        <v>156</v>
      </c>
      <c r="I47" s="14">
        <f t="shared" si="5"/>
        <v>9</v>
      </c>
      <c r="J47" s="14">
        <f t="shared" si="5"/>
        <v>165</v>
      </c>
      <c r="K47" s="15" t="s">
        <v>25</v>
      </c>
    </row>
    <row r="48" spans="1:11" ht="20.100000000000001" customHeight="1" x14ac:dyDescent="0.2">
      <c r="A48" s="13" t="s">
        <v>106</v>
      </c>
      <c r="B48" s="14">
        <v>130</v>
      </c>
      <c r="C48" s="14">
        <v>91</v>
      </c>
      <c r="D48" s="14">
        <f t="shared" si="6"/>
        <v>221</v>
      </c>
      <c r="E48" s="14">
        <v>0</v>
      </c>
      <c r="F48" s="14">
        <v>0</v>
      </c>
      <c r="G48" s="14">
        <f t="shared" si="7"/>
        <v>0</v>
      </c>
      <c r="H48" s="14">
        <f t="shared" si="8"/>
        <v>130</v>
      </c>
      <c r="I48" s="14">
        <f t="shared" si="5"/>
        <v>91</v>
      </c>
      <c r="J48" s="14">
        <f t="shared" si="5"/>
        <v>221</v>
      </c>
      <c r="K48" s="15" t="s">
        <v>60</v>
      </c>
    </row>
    <row r="49" spans="1:11" ht="24" customHeight="1" x14ac:dyDescent="0.2">
      <c r="A49" s="13" t="s">
        <v>762</v>
      </c>
      <c r="B49" s="14">
        <v>42</v>
      </c>
      <c r="C49" s="14">
        <v>37</v>
      </c>
      <c r="D49" s="14">
        <f t="shared" si="6"/>
        <v>79</v>
      </c>
      <c r="E49" s="14">
        <v>0</v>
      </c>
      <c r="F49" s="14">
        <v>0</v>
      </c>
      <c r="G49" s="14">
        <f t="shared" si="7"/>
        <v>0</v>
      </c>
      <c r="H49" s="14">
        <f t="shared" si="8"/>
        <v>42</v>
      </c>
      <c r="I49" s="14">
        <f t="shared" si="5"/>
        <v>37</v>
      </c>
      <c r="J49" s="14">
        <f t="shared" si="5"/>
        <v>79</v>
      </c>
      <c r="K49" s="15" t="s">
        <v>763</v>
      </c>
    </row>
    <row r="50" spans="1:11" ht="20.100000000000001" customHeight="1" x14ac:dyDescent="0.2">
      <c r="A50" s="13" t="s">
        <v>857</v>
      </c>
      <c r="B50" s="14">
        <v>90</v>
      </c>
      <c r="C50" s="14">
        <v>18</v>
      </c>
      <c r="D50" s="14">
        <f t="shared" si="6"/>
        <v>108</v>
      </c>
      <c r="E50" s="14">
        <v>0</v>
      </c>
      <c r="F50" s="14">
        <v>0</v>
      </c>
      <c r="G50" s="14">
        <f t="shared" si="7"/>
        <v>0</v>
      </c>
      <c r="H50" s="14">
        <f t="shared" si="8"/>
        <v>90</v>
      </c>
      <c r="I50" s="14">
        <f t="shared" si="5"/>
        <v>18</v>
      </c>
      <c r="J50" s="14">
        <f t="shared" si="5"/>
        <v>108</v>
      </c>
      <c r="K50" s="15" t="s">
        <v>37</v>
      </c>
    </row>
    <row r="51" spans="1:11" ht="20.100000000000001" customHeight="1" x14ac:dyDescent="0.2">
      <c r="A51" s="13" t="s">
        <v>858</v>
      </c>
      <c r="B51" s="14">
        <v>125</v>
      </c>
      <c r="C51" s="14">
        <v>129</v>
      </c>
      <c r="D51" s="14">
        <f t="shared" si="6"/>
        <v>254</v>
      </c>
      <c r="E51" s="14">
        <v>0</v>
      </c>
      <c r="F51" s="14">
        <v>0</v>
      </c>
      <c r="G51" s="14">
        <f t="shared" si="7"/>
        <v>0</v>
      </c>
      <c r="H51" s="14">
        <f t="shared" si="8"/>
        <v>125</v>
      </c>
      <c r="I51" s="14">
        <f t="shared" si="5"/>
        <v>129</v>
      </c>
      <c r="J51" s="14">
        <f t="shared" si="5"/>
        <v>254</v>
      </c>
      <c r="K51" s="15" t="s">
        <v>704</v>
      </c>
    </row>
    <row r="52" spans="1:11" ht="20.100000000000001" customHeight="1" x14ac:dyDescent="0.2">
      <c r="A52" s="13" t="s">
        <v>137</v>
      </c>
      <c r="B52" s="14">
        <v>131</v>
      </c>
      <c r="C52" s="14">
        <v>94</v>
      </c>
      <c r="D52" s="14">
        <f t="shared" si="6"/>
        <v>225</v>
      </c>
      <c r="E52" s="14">
        <v>0</v>
      </c>
      <c r="F52" s="14">
        <v>0</v>
      </c>
      <c r="G52" s="14">
        <f t="shared" si="7"/>
        <v>0</v>
      </c>
      <c r="H52" s="14">
        <f t="shared" si="8"/>
        <v>131</v>
      </c>
      <c r="I52" s="14">
        <f t="shared" si="5"/>
        <v>94</v>
      </c>
      <c r="J52" s="14">
        <f t="shared" si="5"/>
        <v>225</v>
      </c>
      <c r="K52" s="15" t="s">
        <v>859</v>
      </c>
    </row>
    <row r="53" spans="1:11" ht="20.100000000000001" customHeight="1" x14ac:dyDescent="0.2">
      <c r="A53" s="13" t="s">
        <v>860</v>
      </c>
      <c r="B53" s="14">
        <v>0</v>
      </c>
      <c r="C53" s="14">
        <v>71</v>
      </c>
      <c r="D53" s="14">
        <f t="shared" si="6"/>
        <v>71</v>
      </c>
      <c r="E53" s="14">
        <v>0</v>
      </c>
      <c r="F53" s="14">
        <v>0</v>
      </c>
      <c r="G53" s="14">
        <f t="shared" si="7"/>
        <v>0</v>
      </c>
      <c r="H53" s="14">
        <f t="shared" si="8"/>
        <v>0</v>
      </c>
      <c r="I53" s="14">
        <f t="shared" si="5"/>
        <v>71</v>
      </c>
      <c r="J53" s="14">
        <f t="shared" si="5"/>
        <v>71</v>
      </c>
      <c r="K53" s="15" t="s">
        <v>861</v>
      </c>
    </row>
    <row r="54" spans="1:11" ht="20.100000000000001" customHeight="1" x14ac:dyDescent="0.2">
      <c r="A54" s="13" t="s">
        <v>108</v>
      </c>
      <c r="B54" s="14">
        <v>55</v>
      </c>
      <c r="C54" s="14">
        <v>0</v>
      </c>
      <c r="D54" s="14">
        <f t="shared" si="6"/>
        <v>55</v>
      </c>
      <c r="E54" s="14">
        <v>0</v>
      </c>
      <c r="F54" s="14">
        <v>0</v>
      </c>
      <c r="G54" s="14">
        <f t="shared" si="7"/>
        <v>0</v>
      </c>
      <c r="H54" s="14">
        <f t="shared" si="8"/>
        <v>55</v>
      </c>
      <c r="I54" s="14">
        <f t="shared" si="5"/>
        <v>0</v>
      </c>
      <c r="J54" s="14">
        <f t="shared" si="5"/>
        <v>55</v>
      </c>
      <c r="K54" s="15" t="s">
        <v>765</v>
      </c>
    </row>
    <row r="55" spans="1:11" ht="20.100000000000001" customHeight="1" x14ac:dyDescent="0.2">
      <c r="A55" s="13" t="s">
        <v>43</v>
      </c>
      <c r="B55" s="14">
        <v>28</v>
      </c>
      <c r="C55" s="14">
        <v>17</v>
      </c>
      <c r="D55" s="14">
        <f t="shared" si="6"/>
        <v>45</v>
      </c>
      <c r="E55" s="14">
        <v>0</v>
      </c>
      <c r="F55" s="14">
        <v>0</v>
      </c>
      <c r="G55" s="14">
        <f t="shared" si="7"/>
        <v>0</v>
      </c>
      <c r="H55" s="14">
        <f t="shared" si="8"/>
        <v>28</v>
      </c>
      <c r="I55" s="14">
        <f t="shared" si="5"/>
        <v>17</v>
      </c>
      <c r="J55" s="14">
        <f t="shared" si="5"/>
        <v>45</v>
      </c>
      <c r="K55" s="15" t="s">
        <v>152</v>
      </c>
    </row>
    <row r="56" spans="1:11" ht="20.100000000000001" customHeight="1" x14ac:dyDescent="0.2">
      <c r="A56" s="13" t="s">
        <v>536</v>
      </c>
      <c r="B56" s="14">
        <v>31</v>
      </c>
      <c r="C56" s="14">
        <v>2</v>
      </c>
      <c r="D56" s="14">
        <f t="shared" si="6"/>
        <v>33</v>
      </c>
      <c r="E56" s="14">
        <v>0</v>
      </c>
      <c r="F56" s="14">
        <v>0</v>
      </c>
      <c r="G56" s="14">
        <f t="shared" si="7"/>
        <v>0</v>
      </c>
      <c r="H56" s="14">
        <f t="shared" si="8"/>
        <v>31</v>
      </c>
      <c r="I56" s="14">
        <f t="shared" si="5"/>
        <v>2</v>
      </c>
      <c r="J56" s="14">
        <f t="shared" si="5"/>
        <v>33</v>
      </c>
      <c r="K56" s="15" t="s">
        <v>47</v>
      </c>
    </row>
    <row r="57" spans="1:11" ht="20.100000000000001" customHeight="1" x14ac:dyDescent="0.2">
      <c r="A57" s="13" t="s">
        <v>48</v>
      </c>
      <c r="B57" s="14">
        <v>149</v>
      </c>
      <c r="C57" s="14">
        <v>47</v>
      </c>
      <c r="D57" s="14">
        <f t="shared" si="6"/>
        <v>196</v>
      </c>
      <c r="E57" s="14">
        <v>0</v>
      </c>
      <c r="F57" s="14">
        <v>0</v>
      </c>
      <c r="G57" s="14">
        <f t="shared" si="7"/>
        <v>0</v>
      </c>
      <c r="H57" s="14">
        <f t="shared" si="8"/>
        <v>149</v>
      </c>
      <c r="I57" s="14">
        <f t="shared" si="5"/>
        <v>47</v>
      </c>
      <c r="J57" s="14">
        <f t="shared" si="5"/>
        <v>196</v>
      </c>
      <c r="K57" s="15" t="s">
        <v>49</v>
      </c>
    </row>
    <row r="58" spans="1:11" ht="20.100000000000001" customHeight="1" thickBot="1" x14ac:dyDescent="0.25">
      <c r="A58" s="13" t="s">
        <v>61</v>
      </c>
      <c r="B58" s="14">
        <f>SUM(B46:B57)</f>
        <v>972</v>
      </c>
      <c r="C58" s="14">
        <f t="shared" ref="C58:D58" si="9">SUM(C46:C57)</f>
        <v>584</v>
      </c>
      <c r="D58" s="14">
        <f t="shared" si="9"/>
        <v>1556</v>
      </c>
      <c r="E58" s="14">
        <v>0</v>
      </c>
      <c r="F58" s="14">
        <v>0</v>
      </c>
      <c r="G58" s="14">
        <f t="shared" si="7"/>
        <v>0</v>
      </c>
      <c r="H58" s="14">
        <f t="shared" si="8"/>
        <v>972</v>
      </c>
      <c r="I58" s="14">
        <f t="shared" si="5"/>
        <v>584</v>
      </c>
      <c r="J58" s="14">
        <f t="shared" si="5"/>
        <v>1556</v>
      </c>
      <c r="K58" s="15" t="s">
        <v>62</v>
      </c>
    </row>
    <row r="59" spans="1:11" ht="20.100000000000001" customHeight="1" thickBot="1" x14ac:dyDescent="0.25">
      <c r="A59" s="19" t="s">
        <v>151</v>
      </c>
      <c r="B59" s="20">
        <f>SUM(B58,B28)</f>
        <v>2618</v>
      </c>
      <c r="C59" s="20">
        <f t="shared" ref="C59:J59" si="10">SUM(C28,C58)</f>
        <v>3087</v>
      </c>
      <c r="D59" s="20">
        <f t="shared" si="10"/>
        <v>5705</v>
      </c>
      <c r="E59" s="20">
        <f t="shared" si="10"/>
        <v>0</v>
      </c>
      <c r="F59" s="20">
        <f t="shared" si="10"/>
        <v>0</v>
      </c>
      <c r="G59" s="20">
        <f t="shared" si="10"/>
        <v>0</v>
      </c>
      <c r="H59" s="20">
        <f t="shared" si="10"/>
        <v>2618</v>
      </c>
      <c r="I59" s="20">
        <f t="shared" si="10"/>
        <v>3087</v>
      </c>
      <c r="J59" s="20">
        <f t="shared" si="10"/>
        <v>5705</v>
      </c>
      <c r="K59" s="21" t="s">
        <v>63</v>
      </c>
    </row>
    <row r="60" spans="1:11" ht="15" thickTop="1" x14ac:dyDescent="0.2"/>
    <row r="73" spans="1:11" ht="25.5" customHeight="1" x14ac:dyDescent="0.2">
      <c r="A73" s="118" t="s">
        <v>864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</row>
    <row r="74" spans="1:11" ht="26.25" customHeight="1" x14ac:dyDescent="0.25">
      <c r="A74" s="114" t="s">
        <v>865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11" ht="18.75" customHeight="1" thickBot="1" x14ac:dyDescent="0.3">
      <c r="A75" s="4" t="s">
        <v>896</v>
      </c>
      <c r="K75" s="30" t="s">
        <v>1842</v>
      </c>
    </row>
    <row r="76" spans="1:11" ht="18.75" customHeight="1" thickTop="1" x14ac:dyDescent="0.25">
      <c r="A76" s="111" t="s">
        <v>0</v>
      </c>
      <c r="B76" s="110" t="s">
        <v>1</v>
      </c>
      <c r="C76" s="110"/>
      <c r="D76" s="110"/>
      <c r="E76" s="110" t="s">
        <v>2</v>
      </c>
      <c r="F76" s="110"/>
      <c r="G76" s="110"/>
      <c r="H76" s="110" t="s">
        <v>3</v>
      </c>
      <c r="I76" s="110"/>
      <c r="J76" s="110"/>
      <c r="K76" s="111" t="s">
        <v>4</v>
      </c>
    </row>
    <row r="77" spans="1:11" ht="18.75" customHeight="1" x14ac:dyDescent="0.25">
      <c r="A77" s="112"/>
      <c r="B77" s="109" t="s">
        <v>5</v>
      </c>
      <c r="C77" s="109"/>
      <c r="D77" s="109"/>
      <c r="E77" s="109" t="s">
        <v>6</v>
      </c>
      <c r="F77" s="109"/>
      <c r="G77" s="109"/>
      <c r="H77" s="109" t="s">
        <v>7</v>
      </c>
      <c r="I77" s="109"/>
      <c r="J77" s="109"/>
      <c r="K77" s="112"/>
    </row>
    <row r="78" spans="1:11" ht="18.75" customHeight="1" x14ac:dyDescent="0.25">
      <c r="A78" s="112"/>
      <c r="B78" s="31" t="s">
        <v>8</v>
      </c>
      <c r="C78" s="31" t="s">
        <v>67</v>
      </c>
      <c r="D78" s="31" t="s">
        <v>10</v>
      </c>
      <c r="E78" s="31" t="s">
        <v>8</v>
      </c>
      <c r="F78" s="31" t="s">
        <v>67</v>
      </c>
      <c r="G78" s="31" t="s">
        <v>10</v>
      </c>
      <c r="H78" s="31" t="s">
        <v>8</v>
      </c>
      <c r="I78" s="31" t="s">
        <v>67</v>
      </c>
      <c r="J78" s="31" t="s">
        <v>10</v>
      </c>
      <c r="K78" s="112"/>
    </row>
    <row r="79" spans="1:11" ht="18.75" customHeight="1" thickBot="1" x14ac:dyDescent="0.3">
      <c r="A79" s="113"/>
      <c r="B79" s="6" t="s">
        <v>11</v>
      </c>
      <c r="C79" s="6" t="s">
        <v>12</v>
      </c>
      <c r="D79" s="6" t="s">
        <v>7</v>
      </c>
      <c r="E79" s="6" t="s">
        <v>11</v>
      </c>
      <c r="F79" s="6" t="s">
        <v>12</v>
      </c>
      <c r="G79" s="6" t="s">
        <v>7</v>
      </c>
      <c r="H79" s="6" t="s">
        <v>11</v>
      </c>
      <c r="I79" s="6" t="s">
        <v>12</v>
      </c>
      <c r="J79" s="6" t="s">
        <v>7</v>
      </c>
      <c r="K79" s="113"/>
    </row>
    <row r="80" spans="1:11" ht="20.100000000000001" customHeight="1" x14ac:dyDescent="0.2">
      <c r="A80" s="13" t="s">
        <v>13</v>
      </c>
      <c r="B80" s="14"/>
      <c r="C80" s="14"/>
      <c r="D80" s="14"/>
      <c r="E80" s="14"/>
      <c r="F80" s="14"/>
      <c r="G80" s="14"/>
      <c r="H80" s="14"/>
      <c r="I80" s="14"/>
      <c r="J80" s="14"/>
      <c r="K80" s="15" t="s">
        <v>57</v>
      </c>
    </row>
    <row r="81" spans="1:11" ht="20.100000000000001" customHeight="1" x14ac:dyDescent="0.2">
      <c r="A81" s="13" t="s">
        <v>15</v>
      </c>
      <c r="B81" s="14">
        <v>238</v>
      </c>
      <c r="C81" s="14">
        <v>391</v>
      </c>
      <c r="D81" s="14">
        <f>SUM(B81:C81)</f>
        <v>629</v>
      </c>
      <c r="E81" s="14">
        <v>0</v>
      </c>
      <c r="F81" s="14">
        <v>0</v>
      </c>
      <c r="G81" s="14">
        <f>SUM(E81:F81)</f>
        <v>0</v>
      </c>
      <c r="H81" s="14">
        <f>SUM(B81,E81)</f>
        <v>238</v>
      </c>
      <c r="I81" s="14">
        <f t="shared" ref="I81:J96" si="11">SUM(C81,F81)</f>
        <v>391</v>
      </c>
      <c r="J81" s="14">
        <f t="shared" si="11"/>
        <v>629</v>
      </c>
      <c r="K81" s="15" t="s">
        <v>16</v>
      </c>
    </row>
    <row r="82" spans="1:11" ht="20.100000000000001" customHeight="1" x14ac:dyDescent="0.2">
      <c r="A82" s="13" t="s">
        <v>693</v>
      </c>
      <c r="B82" s="14">
        <v>9</v>
      </c>
      <c r="C82" s="14">
        <v>24</v>
      </c>
      <c r="D82" s="14">
        <f t="shared" ref="D82:D99" si="12">SUM(B82:C82)</f>
        <v>33</v>
      </c>
      <c r="E82" s="14">
        <v>0</v>
      </c>
      <c r="F82" s="14">
        <v>0</v>
      </c>
      <c r="G82" s="14">
        <f t="shared" ref="G82:G99" si="13">SUM(E82:F82)</f>
        <v>0</v>
      </c>
      <c r="H82" s="14">
        <f t="shared" ref="H82:J99" si="14">SUM(B82,E82)</f>
        <v>9</v>
      </c>
      <c r="I82" s="14">
        <f t="shared" si="11"/>
        <v>24</v>
      </c>
      <c r="J82" s="14">
        <f t="shared" si="11"/>
        <v>33</v>
      </c>
      <c r="K82" s="15" t="s">
        <v>19</v>
      </c>
    </row>
    <row r="83" spans="1:11" ht="20.100000000000001" customHeight="1" x14ac:dyDescent="0.2">
      <c r="A83" s="13" t="s">
        <v>20</v>
      </c>
      <c r="B83" s="14">
        <v>149</v>
      </c>
      <c r="C83" s="14">
        <v>293</v>
      </c>
      <c r="D83" s="14">
        <f t="shared" si="12"/>
        <v>442</v>
      </c>
      <c r="E83" s="14">
        <v>0</v>
      </c>
      <c r="F83" s="14">
        <v>0</v>
      </c>
      <c r="G83" s="14">
        <f t="shared" si="13"/>
        <v>0</v>
      </c>
      <c r="H83" s="14">
        <f t="shared" si="14"/>
        <v>149</v>
      </c>
      <c r="I83" s="14">
        <f t="shared" si="11"/>
        <v>293</v>
      </c>
      <c r="J83" s="14">
        <f t="shared" si="11"/>
        <v>442</v>
      </c>
      <c r="K83" s="15" t="s">
        <v>21</v>
      </c>
    </row>
    <row r="84" spans="1:11" ht="20.100000000000001" customHeight="1" x14ac:dyDescent="0.2">
      <c r="A84" s="13" t="s">
        <v>22</v>
      </c>
      <c r="B84" s="14">
        <v>77</v>
      </c>
      <c r="C84" s="14">
        <v>405</v>
      </c>
      <c r="D84" s="14">
        <f t="shared" si="12"/>
        <v>482</v>
      </c>
      <c r="E84" s="14">
        <v>0</v>
      </c>
      <c r="F84" s="14">
        <v>0</v>
      </c>
      <c r="G84" s="14">
        <f t="shared" si="13"/>
        <v>0</v>
      </c>
      <c r="H84" s="14">
        <f t="shared" si="14"/>
        <v>77</v>
      </c>
      <c r="I84" s="14">
        <f t="shared" si="11"/>
        <v>405</v>
      </c>
      <c r="J84" s="14">
        <f t="shared" si="11"/>
        <v>482</v>
      </c>
      <c r="K84" s="15" t="s">
        <v>23</v>
      </c>
    </row>
    <row r="85" spans="1:11" ht="20.100000000000001" customHeight="1" x14ac:dyDescent="0.2">
      <c r="A85" s="13" t="s">
        <v>24</v>
      </c>
      <c r="B85" s="14">
        <v>448</v>
      </c>
      <c r="C85" s="14">
        <v>525</v>
      </c>
      <c r="D85" s="14">
        <f t="shared" si="12"/>
        <v>973</v>
      </c>
      <c r="E85" s="14">
        <v>0</v>
      </c>
      <c r="F85" s="14">
        <v>0</v>
      </c>
      <c r="G85" s="14">
        <f t="shared" si="13"/>
        <v>0</v>
      </c>
      <c r="H85" s="14">
        <f t="shared" si="14"/>
        <v>448</v>
      </c>
      <c r="I85" s="14">
        <f t="shared" si="11"/>
        <v>525</v>
      </c>
      <c r="J85" s="14">
        <f t="shared" si="11"/>
        <v>973</v>
      </c>
      <c r="K85" s="15" t="s">
        <v>25</v>
      </c>
    </row>
    <row r="86" spans="1:11" ht="20.100000000000001" customHeight="1" x14ac:dyDescent="0.2">
      <c r="A86" s="13" t="s">
        <v>856</v>
      </c>
      <c r="B86" s="14">
        <v>198</v>
      </c>
      <c r="C86" s="14">
        <v>306</v>
      </c>
      <c r="D86" s="14">
        <f t="shared" si="12"/>
        <v>504</v>
      </c>
      <c r="E86" s="14">
        <v>0</v>
      </c>
      <c r="F86" s="14">
        <v>0</v>
      </c>
      <c r="G86" s="14">
        <f t="shared" si="13"/>
        <v>0</v>
      </c>
      <c r="H86" s="14">
        <f t="shared" si="14"/>
        <v>198</v>
      </c>
      <c r="I86" s="14">
        <f t="shared" si="11"/>
        <v>306</v>
      </c>
      <c r="J86" s="14">
        <f t="shared" si="11"/>
        <v>504</v>
      </c>
      <c r="K86" s="15" t="s">
        <v>29</v>
      </c>
    </row>
    <row r="87" spans="1:11" ht="20.100000000000001" customHeight="1" x14ac:dyDescent="0.2">
      <c r="A87" s="13" t="s">
        <v>30</v>
      </c>
      <c r="B87" s="14">
        <v>66</v>
      </c>
      <c r="C87" s="14">
        <v>60</v>
      </c>
      <c r="D87" s="14">
        <f t="shared" si="12"/>
        <v>126</v>
      </c>
      <c r="E87" s="14">
        <v>0</v>
      </c>
      <c r="F87" s="14">
        <v>0</v>
      </c>
      <c r="G87" s="14">
        <f t="shared" si="13"/>
        <v>0</v>
      </c>
      <c r="H87" s="14">
        <f t="shared" si="14"/>
        <v>66</v>
      </c>
      <c r="I87" s="14">
        <f t="shared" si="11"/>
        <v>60</v>
      </c>
      <c r="J87" s="14">
        <f t="shared" si="11"/>
        <v>126</v>
      </c>
      <c r="K87" s="15" t="s">
        <v>31</v>
      </c>
    </row>
    <row r="88" spans="1:11" ht="20.100000000000001" customHeight="1" x14ac:dyDescent="0.2">
      <c r="A88" s="13" t="s">
        <v>106</v>
      </c>
      <c r="B88" s="14">
        <v>250</v>
      </c>
      <c r="C88" s="14">
        <v>608</v>
      </c>
      <c r="D88" s="14">
        <f t="shared" si="12"/>
        <v>858</v>
      </c>
      <c r="E88" s="14">
        <v>0</v>
      </c>
      <c r="F88" s="14">
        <v>0</v>
      </c>
      <c r="G88" s="14">
        <f t="shared" si="13"/>
        <v>0</v>
      </c>
      <c r="H88" s="14">
        <f t="shared" si="14"/>
        <v>250</v>
      </c>
      <c r="I88" s="14">
        <f t="shared" si="11"/>
        <v>608</v>
      </c>
      <c r="J88" s="14">
        <f t="shared" si="11"/>
        <v>858</v>
      </c>
      <c r="K88" s="15" t="s">
        <v>33</v>
      </c>
    </row>
    <row r="89" spans="1:11" ht="20.100000000000001" customHeight="1" x14ac:dyDescent="0.2">
      <c r="A89" s="13" t="s">
        <v>762</v>
      </c>
      <c r="B89" s="14">
        <v>137</v>
      </c>
      <c r="C89" s="14">
        <v>233</v>
      </c>
      <c r="D89" s="14">
        <f t="shared" si="12"/>
        <v>370</v>
      </c>
      <c r="E89" s="14">
        <v>0</v>
      </c>
      <c r="F89" s="14">
        <v>0</v>
      </c>
      <c r="G89" s="14">
        <f t="shared" si="13"/>
        <v>0</v>
      </c>
      <c r="H89" s="14">
        <f t="shared" si="14"/>
        <v>137</v>
      </c>
      <c r="I89" s="14">
        <f t="shared" si="11"/>
        <v>233</v>
      </c>
      <c r="J89" s="14">
        <f t="shared" si="11"/>
        <v>370</v>
      </c>
      <c r="K89" s="15" t="s">
        <v>763</v>
      </c>
    </row>
    <row r="90" spans="1:11" ht="20.100000000000001" customHeight="1" x14ac:dyDescent="0.2">
      <c r="A90" s="13" t="s">
        <v>857</v>
      </c>
      <c r="B90" s="14">
        <v>427</v>
      </c>
      <c r="C90" s="14">
        <v>340</v>
      </c>
      <c r="D90" s="14">
        <f t="shared" si="12"/>
        <v>767</v>
      </c>
      <c r="E90" s="14">
        <v>0</v>
      </c>
      <c r="F90" s="14">
        <v>0</v>
      </c>
      <c r="G90" s="14">
        <f t="shared" si="13"/>
        <v>0</v>
      </c>
      <c r="H90" s="14">
        <f t="shared" si="14"/>
        <v>427</v>
      </c>
      <c r="I90" s="14">
        <f t="shared" si="11"/>
        <v>340</v>
      </c>
      <c r="J90" s="14">
        <f t="shared" si="11"/>
        <v>767</v>
      </c>
      <c r="K90" s="15" t="s">
        <v>37</v>
      </c>
    </row>
    <row r="91" spans="1:11" ht="20.100000000000001" customHeight="1" x14ac:dyDescent="0.2">
      <c r="A91" s="13" t="s">
        <v>858</v>
      </c>
      <c r="B91" s="14">
        <v>810</v>
      </c>
      <c r="C91" s="14">
        <v>1859</v>
      </c>
      <c r="D91" s="14">
        <f t="shared" si="12"/>
        <v>2669</v>
      </c>
      <c r="E91" s="14">
        <v>0</v>
      </c>
      <c r="F91" s="14">
        <v>0</v>
      </c>
      <c r="G91" s="14">
        <f t="shared" si="13"/>
        <v>0</v>
      </c>
      <c r="H91" s="14">
        <f t="shared" si="14"/>
        <v>810</v>
      </c>
      <c r="I91" s="14">
        <f t="shared" si="11"/>
        <v>1859</v>
      </c>
      <c r="J91" s="14">
        <f t="shared" si="11"/>
        <v>2669</v>
      </c>
      <c r="K91" s="15" t="s">
        <v>704</v>
      </c>
    </row>
    <row r="92" spans="1:11" ht="20.100000000000001" customHeight="1" x14ac:dyDescent="0.2">
      <c r="A92" s="13" t="s">
        <v>137</v>
      </c>
      <c r="B92" s="14">
        <v>410</v>
      </c>
      <c r="C92" s="14">
        <v>665</v>
      </c>
      <c r="D92" s="14">
        <f t="shared" si="12"/>
        <v>1075</v>
      </c>
      <c r="E92" s="14">
        <v>0</v>
      </c>
      <c r="F92" s="14">
        <v>0</v>
      </c>
      <c r="G92" s="14">
        <f t="shared" si="13"/>
        <v>0</v>
      </c>
      <c r="H92" s="14">
        <f t="shared" si="14"/>
        <v>410</v>
      </c>
      <c r="I92" s="14">
        <f t="shared" si="11"/>
        <v>665</v>
      </c>
      <c r="J92" s="14">
        <f t="shared" si="11"/>
        <v>1075</v>
      </c>
      <c r="K92" s="15" t="s">
        <v>859</v>
      </c>
    </row>
    <row r="93" spans="1:11" ht="20.100000000000001" customHeight="1" x14ac:dyDescent="0.2">
      <c r="A93" s="13" t="s">
        <v>860</v>
      </c>
      <c r="B93" s="14">
        <v>0</v>
      </c>
      <c r="C93" s="14">
        <v>651</v>
      </c>
      <c r="D93" s="14">
        <f t="shared" si="12"/>
        <v>651</v>
      </c>
      <c r="E93" s="14">
        <v>0</v>
      </c>
      <c r="F93" s="14">
        <v>0</v>
      </c>
      <c r="G93" s="14">
        <f t="shared" si="13"/>
        <v>0</v>
      </c>
      <c r="H93" s="14">
        <f t="shared" si="14"/>
        <v>0</v>
      </c>
      <c r="I93" s="14">
        <f t="shared" si="11"/>
        <v>651</v>
      </c>
      <c r="J93" s="14">
        <f t="shared" si="11"/>
        <v>651</v>
      </c>
      <c r="K93" s="15" t="s">
        <v>861</v>
      </c>
    </row>
    <row r="94" spans="1:11" ht="20.100000000000001" customHeight="1" x14ac:dyDescent="0.2">
      <c r="A94" s="13" t="s">
        <v>108</v>
      </c>
      <c r="B94" s="14">
        <v>297</v>
      </c>
      <c r="C94" s="14">
        <v>147</v>
      </c>
      <c r="D94" s="14">
        <f t="shared" si="12"/>
        <v>444</v>
      </c>
      <c r="E94" s="14">
        <v>0</v>
      </c>
      <c r="F94" s="14">
        <v>0</v>
      </c>
      <c r="G94" s="14">
        <f t="shared" si="13"/>
        <v>0</v>
      </c>
      <c r="H94" s="14">
        <f t="shared" si="14"/>
        <v>297</v>
      </c>
      <c r="I94" s="14">
        <f t="shared" si="11"/>
        <v>147</v>
      </c>
      <c r="J94" s="14">
        <f t="shared" si="11"/>
        <v>444</v>
      </c>
      <c r="K94" s="15" t="s">
        <v>765</v>
      </c>
    </row>
    <row r="95" spans="1:11" ht="20.100000000000001" customHeight="1" x14ac:dyDescent="0.2">
      <c r="A95" s="13" t="s">
        <v>43</v>
      </c>
      <c r="B95" s="14">
        <v>881</v>
      </c>
      <c r="C95" s="14">
        <v>1260</v>
      </c>
      <c r="D95" s="14">
        <f t="shared" si="12"/>
        <v>2141</v>
      </c>
      <c r="E95" s="14">
        <v>0</v>
      </c>
      <c r="F95" s="14">
        <v>0</v>
      </c>
      <c r="G95" s="14">
        <f t="shared" si="13"/>
        <v>0</v>
      </c>
      <c r="H95" s="14">
        <f t="shared" si="14"/>
        <v>881</v>
      </c>
      <c r="I95" s="14">
        <f t="shared" si="11"/>
        <v>1260</v>
      </c>
      <c r="J95" s="14">
        <f t="shared" si="11"/>
        <v>2141</v>
      </c>
      <c r="K95" s="15" t="s">
        <v>152</v>
      </c>
    </row>
    <row r="96" spans="1:11" ht="20.100000000000001" customHeight="1" x14ac:dyDescent="0.2">
      <c r="A96" s="13" t="s">
        <v>665</v>
      </c>
      <c r="B96" s="14">
        <v>87</v>
      </c>
      <c r="C96" s="14">
        <v>70</v>
      </c>
      <c r="D96" s="14">
        <f t="shared" si="12"/>
        <v>157</v>
      </c>
      <c r="E96" s="14">
        <v>0</v>
      </c>
      <c r="F96" s="14">
        <v>0</v>
      </c>
      <c r="G96" s="14">
        <f t="shared" si="13"/>
        <v>0</v>
      </c>
      <c r="H96" s="14">
        <f t="shared" si="14"/>
        <v>87</v>
      </c>
      <c r="I96" s="14">
        <f t="shared" si="11"/>
        <v>70</v>
      </c>
      <c r="J96" s="14">
        <f t="shared" si="11"/>
        <v>157</v>
      </c>
      <c r="K96" s="15" t="s">
        <v>685</v>
      </c>
    </row>
    <row r="97" spans="1:11" ht="20.100000000000001" customHeight="1" x14ac:dyDescent="0.2">
      <c r="A97" s="13" t="s">
        <v>536</v>
      </c>
      <c r="B97" s="14">
        <v>364</v>
      </c>
      <c r="C97" s="14">
        <v>172</v>
      </c>
      <c r="D97" s="14">
        <f t="shared" si="12"/>
        <v>536</v>
      </c>
      <c r="E97" s="14">
        <v>0</v>
      </c>
      <c r="F97" s="14">
        <v>0</v>
      </c>
      <c r="G97" s="14">
        <f t="shared" si="13"/>
        <v>0</v>
      </c>
      <c r="H97" s="14">
        <f t="shared" si="14"/>
        <v>364</v>
      </c>
      <c r="I97" s="14">
        <f t="shared" si="14"/>
        <v>172</v>
      </c>
      <c r="J97" s="14">
        <f t="shared" si="14"/>
        <v>536</v>
      </c>
      <c r="K97" s="15" t="s">
        <v>47</v>
      </c>
    </row>
    <row r="98" spans="1:11" ht="20.100000000000001" customHeight="1" x14ac:dyDescent="0.2">
      <c r="A98" s="13" t="s">
        <v>48</v>
      </c>
      <c r="B98" s="14">
        <v>310</v>
      </c>
      <c r="C98" s="14">
        <v>337</v>
      </c>
      <c r="D98" s="14">
        <f t="shared" si="12"/>
        <v>647</v>
      </c>
      <c r="E98" s="14">
        <v>0</v>
      </c>
      <c r="F98" s="14">
        <v>0</v>
      </c>
      <c r="G98" s="14">
        <f t="shared" si="13"/>
        <v>0</v>
      </c>
      <c r="H98" s="14">
        <f t="shared" si="14"/>
        <v>310</v>
      </c>
      <c r="I98" s="14">
        <f t="shared" si="14"/>
        <v>337</v>
      </c>
      <c r="J98" s="14">
        <f t="shared" si="14"/>
        <v>647</v>
      </c>
      <c r="K98" s="15" t="s">
        <v>49</v>
      </c>
    </row>
    <row r="99" spans="1:11" ht="20.100000000000001" customHeight="1" x14ac:dyDescent="0.2">
      <c r="A99" s="13" t="s">
        <v>54</v>
      </c>
      <c r="B99" s="14">
        <v>128</v>
      </c>
      <c r="C99" s="14">
        <v>158</v>
      </c>
      <c r="D99" s="14">
        <f t="shared" si="12"/>
        <v>286</v>
      </c>
      <c r="E99" s="14">
        <v>0</v>
      </c>
      <c r="F99" s="14">
        <v>0</v>
      </c>
      <c r="G99" s="14">
        <f t="shared" si="13"/>
        <v>0</v>
      </c>
      <c r="H99" s="14">
        <f t="shared" si="14"/>
        <v>128</v>
      </c>
      <c r="I99" s="14">
        <f t="shared" si="14"/>
        <v>158</v>
      </c>
      <c r="J99" s="14">
        <f t="shared" si="14"/>
        <v>286</v>
      </c>
      <c r="K99" s="15" t="s">
        <v>832</v>
      </c>
    </row>
    <row r="100" spans="1:11" ht="20.100000000000001" customHeight="1" thickBot="1" x14ac:dyDescent="0.25">
      <c r="A100" s="22" t="s">
        <v>647</v>
      </c>
      <c r="B100" s="23">
        <f t="shared" ref="B100:J100" si="15">SUM(B81:B99)</f>
        <v>5286</v>
      </c>
      <c r="C100" s="23">
        <f t="shared" si="15"/>
        <v>8504</v>
      </c>
      <c r="D100" s="23">
        <f t="shared" si="15"/>
        <v>13790</v>
      </c>
      <c r="E100" s="23">
        <f t="shared" si="15"/>
        <v>0</v>
      </c>
      <c r="F100" s="23">
        <f t="shared" si="15"/>
        <v>0</v>
      </c>
      <c r="G100" s="23">
        <f t="shared" si="15"/>
        <v>0</v>
      </c>
      <c r="H100" s="23">
        <f t="shared" si="15"/>
        <v>5286</v>
      </c>
      <c r="I100" s="23">
        <f t="shared" si="15"/>
        <v>8504</v>
      </c>
      <c r="J100" s="23">
        <f t="shared" si="15"/>
        <v>13790</v>
      </c>
      <c r="K100" s="24" t="s">
        <v>498</v>
      </c>
    </row>
    <row r="101" spans="1:11" ht="15" thickTop="1" x14ac:dyDescent="0.2"/>
    <row r="105" spans="1:11" s="92" customFormat="1" x14ac:dyDescent="0.2"/>
    <row r="106" spans="1:11" s="92" customFormat="1" x14ac:dyDescent="0.2"/>
    <row r="107" spans="1:11" s="92" customFormat="1" x14ac:dyDescent="0.2"/>
    <row r="108" spans="1:11" s="92" customFormat="1" x14ac:dyDescent="0.2"/>
    <row r="109" spans="1:11" s="92" customFormat="1" x14ac:dyDescent="0.2"/>
    <row r="110" spans="1:11" s="92" customFormat="1" x14ac:dyDescent="0.2"/>
    <row r="111" spans="1:11" s="92" customFormat="1" x14ac:dyDescent="0.2"/>
    <row r="114" spans="1:11" ht="28.5" customHeight="1" thickBot="1" x14ac:dyDescent="0.3">
      <c r="A114" s="4" t="s">
        <v>1843</v>
      </c>
      <c r="K114" s="30" t="s">
        <v>1844</v>
      </c>
    </row>
    <row r="115" spans="1:11" ht="21" customHeight="1" thickTop="1" x14ac:dyDescent="0.25">
      <c r="A115" s="111" t="s">
        <v>0</v>
      </c>
      <c r="B115" s="110" t="s">
        <v>1</v>
      </c>
      <c r="C115" s="110"/>
      <c r="D115" s="110"/>
      <c r="E115" s="110" t="s">
        <v>2</v>
      </c>
      <c r="F115" s="110"/>
      <c r="G115" s="110"/>
      <c r="H115" s="110" t="s">
        <v>3</v>
      </c>
      <c r="I115" s="110"/>
      <c r="J115" s="110"/>
      <c r="K115" s="111" t="s">
        <v>4</v>
      </c>
    </row>
    <row r="116" spans="1:11" ht="21" customHeight="1" x14ac:dyDescent="0.25">
      <c r="A116" s="112"/>
      <c r="B116" s="109" t="s">
        <v>5</v>
      </c>
      <c r="C116" s="109"/>
      <c r="D116" s="109"/>
      <c r="E116" s="109" t="s">
        <v>6</v>
      </c>
      <c r="F116" s="109"/>
      <c r="G116" s="109"/>
      <c r="H116" s="109" t="s">
        <v>7</v>
      </c>
      <c r="I116" s="109"/>
      <c r="J116" s="109"/>
      <c r="K116" s="112"/>
    </row>
    <row r="117" spans="1:11" ht="21" customHeight="1" x14ac:dyDescent="0.25">
      <c r="A117" s="112"/>
      <c r="B117" s="31" t="s">
        <v>8</v>
      </c>
      <c r="C117" s="31" t="s">
        <v>67</v>
      </c>
      <c r="D117" s="31" t="s">
        <v>10</v>
      </c>
      <c r="E117" s="31" t="s">
        <v>8</v>
      </c>
      <c r="F117" s="31" t="s">
        <v>67</v>
      </c>
      <c r="G117" s="31" t="s">
        <v>10</v>
      </c>
      <c r="H117" s="31" t="s">
        <v>8</v>
      </c>
      <c r="I117" s="31" t="s">
        <v>67</v>
      </c>
      <c r="J117" s="31" t="s">
        <v>10</v>
      </c>
      <c r="K117" s="112"/>
    </row>
    <row r="118" spans="1:11" ht="21" customHeight="1" thickBot="1" x14ac:dyDescent="0.3">
      <c r="A118" s="113"/>
      <c r="B118" s="6" t="s">
        <v>11</v>
      </c>
      <c r="C118" s="6" t="s">
        <v>12</v>
      </c>
      <c r="D118" s="6" t="s">
        <v>7</v>
      </c>
      <c r="E118" s="6" t="s">
        <v>11</v>
      </c>
      <c r="F118" s="6" t="s">
        <v>12</v>
      </c>
      <c r="G118" s="6" t="s">
        <v>7</v>
      </c>
      <c r="H118" s="6" t="s">
        <v>11</v>
      </c>
      <c r="I118" s="6" t="s">
        <v>12</v>
      </c>
      <c r="J118" s="6" t="s">
        <v>7</v>
      </c>
      <c r="K118" s="113"/>
    </row>
    <row r="119" spans="1:11" ht="20.25" customHeight="1" x14ac:dyDescent="0.2">
      <c r="A119" s="13" t="s">
        <v>863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5" t="s">
        <v>59</v>
      </c>
    </row>
    <row r="120" spans="1:11" ht="20.25" customHeight="1" x14ac:dyDescent="0.2">
      <c r="A120" s="13" t="s">
        <v>22</v>
      </c>
      <c r="B120" s="14">
        <v>93</v>
      </c>
      <c r="C120" s="14">
        <v>106</v>
      </c>
      <c r="D120" s="14">
        <f>SUM(B120:C120)</f>
        <v>199</v>
      </c>
      <c r="E120" s="14">
        <v>0</v>
      </c>
      <c r="F120" s="14">
        <v>0</v>
      </c>
      <c r="G120" s="14">
        <f>SUM(E120:F120)</f>
        <v>0</v>
      </c>
      <c r="H120" s="14">
        <f>SUM(B120,E120)</f>
        <v>93</v>
      </c>
      <c r="I120" s="14">
        <f t="shared" ref="I120:J131" si="16">SUM(C120,F120)</f>
        <v>106</v>
      </c>
      <c r="J120" s="14">
        <f t="shared" si="16"/>
        <v>199</v>
      </c>
      <c r="K120" s="15" t="s">
        <v>23</v>
      </c>
    </row>
    <row r="121" spans="1:11" ht="20.25" customHeight="1" x14ac:dyDescent="0.2">
      <c r="A121" s="13" t="s">
        <v>24</v>
      </c>
      <c r="B121" s="14">
        <v>317</v>
      </c>
      <c r="C121" s="14">
        <v>21</v>
      </c>
      <c r="D121" s="14">
        <f t="shared" ref="D121:D131" si="17">SUM(B121:C121)</f>
        <v>338</v>
      </c>
      <c r="E121" s="14">
        <v>0</v>
      </c>
      <c r="F121" s="14">
        <v>0</v>
      </c>
      <c r="G121" s="14">
        <f t="shared" ref="G121:G131" si="18">SUM(E121:F121)</f>
        <v>0</v>
      </c>
      <c r="H121" s="14">
        <f t="shared" ref="H121:H131" si="19">SUM(B121,E121)</f>
        <v>317</v>
      </c>
      <c r="I121" s="14">
        <f t="shared" si="16"/>
        <v>21</v>
      </c>
      <c r="J121" s="14">
        <f t="shared" si="16"/>
        <v>338</v>
      </c>
      <c r="K121" s="15" t="s">
        <v>25</v>
      </c>
    </row>
    <row r="122" spans="1:11" ht="20.25" customHeight="1" x14ac:dyDescent="0.2">
      <c r="A122" s="13" t="s">
        <v>106</v>
      </c>
      <c r="B122" s="14">
        <v>599</v>
      </c>
      <c r="C122" s="14">
        <v>354</v>
      </c>
      <c r="D122" s="14">
        <f t="shared" si="17"/>
        <v>953</v>
      </c>
      <c r="E122" s="14">
        <v>0</v>
      </c>
      <c r="F122" s="14">
        <v>0</v>
      </c>
      <c r="G122" s="14">
        <f t="shared" si="18"/>
        <v>0</v>
      </c>
      <c r="H122" s="14">
        <f t="shared" si="19"/>
        <v>599</v>
      </c>
      <c r="I122" s="14">
        <f t="shared" si="16"/>
        <v>354</v>
      </c>
      <c r="J122" s="14">
        <f t="shared" si="16"/>
        <v>953</v>
      </c>
      <c r="K122" s="15" t="s">
        <v>60</v>
      </c>
    </row>
    <row r="123" spans="1:11" ht="20.25" customHeight="1" x14ac:dyDescent="0.2">
      <c r="A123" s="13" t="s">
        <v>762</v>
      </c>
      <c r="B123" s="14">
        <v>152</v>
      </c>
      <c r="C123" s="14">
        <v>106</v>
      </c>
      <c r="D123" s="14">
        <f t="shared" si="17"/>
        <v>258</v>
      </c>
      <c r="E123" s="14">
        <v>0</v>
      </c>
      <c r="F123" s="14">
        <v>0</v>
      </c>
      <c r="G123" s="14">
        <f t="shared" si="18"/>
        <v>0</v>
      </c>
      <c r="H123" s="14">
        <f t="shared" si="19"/>
        <v>152</v>
      </c>
      <c r="I123" s="14">
        <f t="shared" si="16"/>
        <v>106</v>
      </c>
      <c r="J123" s="14">
        <f t="shared" si="16"/>
        <v>258</v>
      </c>
      <c r="K123" s="15" t="s">
        <v>763</v>
      </c>
    </row>
    <row r="124" spans="1:11" ht="20.25" customHeight="1" x14ac:dyDescent="0.2">
      <c r="A124" s="13" t="s">
        <v>857</v>
      </c>
      <c r="B124" s="14">
        <v>279</v>
      </c>
      <c r="C124" s="14">
        <v>105</v>
      </c>
      <c r="D124" s="14">
        <f t="shared" si="17"/>
        <v>384</v>
      </c>
      <c r="E124" s="14">
        <v>0</v>
      </c>
      <c r="F124" s="14">
        <v>0</v>
      </c>
      <c r="G124" s="14">
        <f t="shared" si="18"/>
        <v>0</v>
      </c>
      <c r="H124" s="14">
        <f t="shared" si="19"/>
        <v>279</v>
      </c>
      <c r="I124" s="14">
        <f t="shared" si="16"/>
        <v>105</v>
      </c>
      <c r="J124" s="14">
        <f t="shared" si="16"/>
        <v>384</v>
      </c>
      <c r="K124" s="15" t="s">
        <v>37</v>
      </c>
    </row>
    <row r="125" spans="1:11" ht="20.25" customHeight="1" x14ac:dyDescent="0.2">
      <c r="A125" s="13" t="s">
        <v>858</v>
      </c>
      <c r="B125" s="14">
        <v>528</v>
      </c>
      <c r="C125" s="14">
        <v>485</v>
      </c>
      <c r="D125" s="14">
        <f t="shared" si="17"/>
        <v>1013</v>
      </c>
      <c r="E125" s="14">
        <v>0</v>
      </c>
      <c r="F125" s="14">
        <v>0</v>
      </c>
      <c r="G125" s="14">
        <f t="shared" si="18"/>
        <v>0</v>
      </c>
      <c r="H125" s="14">
        <f t="shared" si="19"/>
        <v>528</v>
      </c>
      <c r="I125" s="14">
        <f t="shared" si="16"/>
        <v>485</v>
      </c>
      <c r="J125" s="14">
        <f t="shared" si="16"/>
        <v>1013</v>
      </c>
      <c r="K125" s="15" t="s">
        <v>704</v>
      </c>
    </row>
    <row r="126" spans="1:11" ht="20.25" customHeight="1" x14ac:dyDescent="0.2">
      <c r="A126" s="13" t="s">
        <v>137</v>
      </c>
      <c r="B126" s="14">
        <v>281</v>
      </c>
      <c r="C126" s="14">
        <v>258</v>
      </c>
      <c r="D126" s="14">
        <f t="shared" si="17"/>
        <v>539</v>
      </c>
      <c r="E126" s="14">
        <v>0</v>
      </c>
      <c r="F126" s="14">
        <v>0</v>
      </c>
      <c r="G126" s="14">
        <f t="shared" si="18"/>
        <v>0</v>
      </c>
      <c r="H126" s="14">
        <f t="shared" si="19"/>
        <v>281</v>
      </c>
      <c r="I126" s="14">
        <f t="shared" si="16"/>
        <v>258</v>
      </c>
      <c r="J126" s="14">
        <f t="shared" si="16"/>
        <v>539</v>
      </c>
      <c r="K126" s="15" t="s">
        <v>859</v>
      </c>
    </row>
    <row r="127" spans="1:11" ht="20.25" customHeight="1" x14ac:dyDescent="0.2">
      <c r="A127" s="13" t="s">
        <v>860</v>
      </c>
      <c r="B127" s="14">
        <v>0</v>
      </c>
      <c r="C127" s="14">
        <v>71</v>
      </c>
      <c r="D127" s="14">
        <f t="shared" si="17"/>
        <v>71</v>
      </c>
      <c r="E127" s="14">
        <v>0</v>
      </c>
      <c r="F127" s="14">
        <v>0</v>
      </c>
      <c r="G127" s="14">
        <f t="shared" si="18"/>
        <v>0</v>
      </c>
      <c r="H127" s="14">
        <f t="shared" si="19"/>
        <v>0</v>
      </c>
      <c r="I127" s="14">
        <f t="shared" si="16"/>
        <v>71</v>
      </c>
      <c r="J127" s="14">
        <f t="shared" si="16"/>
        <v>71</v>
      </c>
      <c r="K127" s="15" t="s">
        <v>861</v>
      </c>
    </row>
    <row r="128" spans="1:11" ht="20.25" customHeight="1" x14ac:dyDescent="0.2">
      <c r="A128" s="13" t="s">
        <v>108</v>
      </c>
      <c r="B128" s="14">
        <v>55</v>
      </c>
      <c r="C128" s="14">
        <v>0</v>
      </c>
      <c r="D128" s="14">
        <f t="shared" si="17"/>
        <v>55</v>
      </c>
      <c r="E128" s="14">
        <v>0</v>
      </c>
      <c r="F128" s="14">
        <v>0</v>
      </c>
      <c r="G128" s="14">
        <f t="shared" si="18"/>
        <v>0</v>
      </c>
      <c r="H128" s="14">
        <f t="shared" si="19"/>
        <v>55</v>
      </c>
      <c r="I128" s="14">
        <f t="shared" si="16"/>
        <v>0</v>
      </c>
      <c r="J128" s="14">
        <f t="shared" si="16"/>
        <v>55</v>
      </c>
      <c r="K128" s="15" t="s">
        <v>765</v>
      </c>
    </row>
    <row r="129" spans="1:11" ht="20.25" customHeight="1" x14ac:dyDescent="0.2">
      <c r="A129" s="13" t="s">
        <v>869</v>
      </c>
      <c r="B129" s="14">
        <v>59</v>
      </c>
      <c r="C129" s="14">
        <v>30</v>
      </c>
      <c r="D129" s="14">
        <f t="shared" si="17"/>
        <v>89</v>
      </c>
      <c r="E129" s="14">
        <v>0</v>
      </c>
      <c r="F129" s="14">
        <v>0</v>
      </c>
      <c r="G129" s="14">
        <f t="shared" si="18"/>
        <v>0</v>
      </c>
      <c r="H129" s="14">
        <f t="shared" si="19"/>
        <v>59</v>
      </c>
      <c r="I129" s="14">
        <f t="shared" si="16"/>
        <v>30</v>
      </c>
      <c r="J129" s="14">
        <f t="shared" si="16"/>
        <v>89</v>
      </c>
      <c r="K129" s="15" t="s">
        <v>152</v>
      </c>
    </row>
    <row r="130" spans="1:11" ht="20.25" customHeight="1" x14ac:dyDescent="0.2">
      <c r="A130" s="13" t="s">
        <v>536</v>
      </c>
      <c r="B130" s="14">
        <v>149</v>
      </c>
      <c r="C130" s="14">
        <v>35</v>
      </c>
      <c r="D130" s="14">
        <f t="shared" si="17"/>
        <v>184</v>
      </c>
      <c r="E130" s="14">
        <v>0</v>
      </c>
      <c r="F130" s="14">
        <v>0</v>
      </c>
      <c r="G130" s="14">
        <f t="shared" si="18"/>
        <v>0</v>
      </c>
      <c r="H130" s="14">
        <f t="shared" si="19"/>
        <v>149</v>
      </c>
      <c r="I130" s="14">
        <f t="shared" si="16"/>
        <v>35</v>
      </c>
      <c r="J130" s="14">
        <f t="shared" si="16"/>
        <v>184</v>
      </c>
      <c r="K130" s="15" t="s">
        <v>47</v>
      </c>
    </row>
    <row r="131" spans="1:11" ht="20.25" customHeight="1" x14ac:dyDescent="0.2">
      <c r="A131" s="13" t="s">
        <v>48</v>
      </c>
      <c r="B131" s="14">
        <v>468</v>
      </c>
      <c r="C131" s="14">
        <v>135</v>
      </c>
      <c r="D131" s="14">
        <f t="shared" si="17"/>
        <v>603</v>
      </c>
      <c r="E131" s="14">
        <v>0</v>
      </c>
      <c r="F131" s="14">
        <v>0</v>
      </c>
      <c r="G131" s="14">
        <f t="shared" si="18"/>
        <v>0</v>
      </c>
      <c r="H131" s="14">
        <f t="shared" si="19"/>
        <v>468</v>
      </c>
      <c r="I131" s="14">
        <f t="shared" si="16"/>
        <v>135</v>
      </c>
      <c r="J131" s="14">
        <f t="shared" si="16"/>
        <v>603</v>
      </c>
      <c r="K131" s="15" t="s">
        <v>49</v>
      </c>
    </row>
    <row r="132" spans="1:11" ht="20.25" customHeight="1" thickBot="1" x14ac:dyDescent="0.25">
      <c r="A132" s="13" t="s">
        <v>61</v>
      </c>
      <c r="B132" s="14">
        <f>SUM(B120:B131)</f>
        <v>2980</v>
      </c>
      <c r="C132" s="14">
        <f t="shared" ref="C132:J132" si="20">SUM(C120:C131)</f>
        <v>1706</v>
      </c>
      <c r="D132" s="14">
        <f t="shared" si="20"/>
        <v>4686</v>
      </c>
      <c r="E132" s="14">
        <f t="shared" si="20"/>
        <v>0</v>
      </c>
      <c r="F132" s="14">
        <f t="shared" si="20"/>
        <v>0</v>
      </c>
      <c r="G132" s="14">
        <f t="shared" si="20"/>
        <v>0</v>
      </c>
      <c r="H132" s="14">
        <f t="shared" si="20"/>
        <v>2980</v>
      </c>
      <c r="I132" s="14">
        <f t="shared" si="20"/>
        <v>1706</v>
      </c>
      <c r="J132" s="14">
        <f t="shared" si="20"/>
        <v>4686</v>
      </c>
      <c r="K132" s="15" t="s">
        <v>62</v>
      </c>
    </row>
    <row r="133" spans="1:11" ht="20.25" customHeight="1" thickBot="1" x14ac:dyDescent="0.25">
      <c r="A133" s="19" t="s">
        <v>151</v>
      </c>
      <c r="B133" s="20">
        <f>SUM(B132,B100)</f>
        <v>8266</v>
      </c>
      <c r="C133" s="20">
        <f t="shared" ref="C133:J133" si="21">SUM(C132,C100)</f>
        <v>10210</v>
      </c>
      <c r="D133" s="20">
        <f t="shared" si="21"/>
        <v>18476</v>
      </c>
      <c r="E133" s="20">
        <f t="shared" si="21"/>
        <v>0</v>
      </c>
      <c r="F133" s="20">
        <f t="shared" si="21"/>
        <v>0</v>
      </c>
      <c r="G133" s="20">
        <f t="shared" si="21"/>
        <v>0</v>
      </c>
      <c r="H133" s="20">
        <f t="shared" si="21"/>
        <v>8266</v>
      </c>
      <c r="I133" s="20">
        <f t="shared" si="21"/>
        <v>10210</v>
      </c>
      <c r="J133" s="20">
        <f t="shared" si="21"/>
        <v>18476</v>
      </c>
      <c r="K133" s="21" t="s">
        <v>63</v>
      </c>
    </row>
    <row r="134" spans="1:11" ht="15" thickTop="1" x14ac:dyDescent="0.2"/>
    <row r="142" spans="1:11" s="92" customFormat="1" x14ac:dyDescent="0.2"/>
    <row r="143" spans="1:11" s="92" customFormat="1" x14ac:dyDescent="0.2"/>
    <row r="144" spans="1:11" s="92" customFormat="1" x14ac:dyDescent="0.2"/>
    <row r="145" spans="1:11" s="92" customFormat="1" x14ac:dyDescent="0.2"/>
    <row r="146" spans="1:11" s="92" customFormat="1" x14ac:dyDescent="0.2"/>
    <row r="147" spans="1:11" s="92" customFormat="1" x14ac:dyDescent="0.2"/>
    <row r="148" spans="1:11" s="92" customFormat="1" x14ac:dyDescent="0.2"/>
    <row r="149" spans="1:11" s="92" customFormat="1" x14ac:dyDescent="0.2"/>
    <row r="150" spans="1:11" s="92" customFormat="1" x14ac:dyDescent="0.2"/>
    <row r="151" spans="1:11" s="92" customFormat="1" x14ac:dyDescent="0.2"/>
    <row r="155" spans="1:11" ht="25.5" customHeight="1" x14ac:dyDescent="0.2">
      <c r="A155" s="118" t="s">
        <v>870</v>
      </c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</row>
    <row r="156" spans="1:11" ht="27" customHeight="1" x14ac:dyDescent="0.25">
      <c r="A156" s="114" t="s">
        <v>871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</row>
    <row r="157" spans="1:11" ht="22.5" customHeight="1" thickBot="1" x14ac:dyDescent="0.3">
      <c r="A157" s="4" t="s">
        <v>899</v>
      </c>
      <c r="K157" s="30" t="s">
        <v>1845</v>
      </c>
    </row>
    <row r="158" spans="1:11" ht="22.5" customHeight="1" thickTop="1" x14ac:dyDescent="0.25">
      <c r="A158" s="111" t="s">
        <v>0</v>
      </c>
      <c r="B158" s="110" t="s">
        <v>1</v>
      </c>
      <c r="C158" s="110"/>
      <c r="D158" s="110"/>
      <c r="E158" s="110" t="s">
        <v>2</v>
      </c>
      <c r="F158" s="110"/>
      <c r="G158" s="110"/>
      <c r="H158" s="110" t="s">
        <v>3</v>
      </c>
      <c r="I158" s="110"/>
      <c r="J158" s="110"/>
      <c r="K158" s="111" t="s">
        <v>4</v>
      </c>
    </row>
    <row r="159" spans="1:11" ht="22.5" customHeight="1" x14ac:dyDescent="0.25">
      <c r="A159" s="112"/>
      <c r="B159" s="109" t="s">
        <v>5</v>
      </c>
      <c r="C159" s="109"/>
      <c r="D159" s="109"/>
      <c r="E159" s="109" t="s">
        <v>6</v>
      </c>
      <c r="F159" s="109"/>
      <c r="G159" s="109"/>
      <c r="H159" s="109" t="s">
        <v>7</v>
      </c>
      <c r="I159" s="109"/>
      <c r="J159" s="109"/>
      <c r="K159" s="112"/>
    </row>
    <row r="160" spans="1:11" ht="22.5" customHeight="1" x14ac:dyDescent="0.25">
      <c r="A160" s="112"/>
      <c r="B160" s="31" t="s">
        <v>8</v>
      </c>
      <c r="C160" s="31" t="s">
        <v>67</v>
      </c>
      <c r="D160" s="31" t="s">
        <v>10</v>
      </c>
      <c r="E160" s="31" t="s">
        <v>8</v>
      </c>
      <c r="F160" s="31" t="s">
        <v>67</v>
      </c>
      <c r="G160" s="31" t="s">
        <v>10</v>
      </c>
      <c r="H160" s="31" t="s">
        <v>8</v>
      </c>
      <c r="I160" s="31" t="s">
        <v>67</v>
      </c>
      <c r="J160" s="31" t="s">
        <v>10</v>
      </c>
      <c r="K160" s="112"/>
    </row>
    <row r="161" spans="1:11" ht="22.5" customHeight="1" thickBot="1" x14ac:dyDescent="0.3">
      <c r="A161" s="113"/>
      <c r="B161" s="6" t="s">
        <v>11</v>
      </c>
      <c r="C161" s="6" t="s">
        <v>12</v>
      </c>
      <c r="D161" s="6" t="s">
        <v>7</v>
      </c>
      <c r="E161" s="6" t="s">
        <v>11</v>
      </c>
      <c r="F161" s="6" t="s">
        <v>12</v>
      </c>
      <c r="G161" s="6" t="s">
        <v>7</v>
      </c>
      <c r="H161" s="6" t="s">
        <v>11</v>
      </c>
      <c r="I161" s="6" t="s">
        <v>12</v>
      </c>
      <c r="J161" s="6" t="s">
        <v>7</v>
      </c>
      <c r="K161" s="113"/>
    </row>
    <row r="162" spans="1:11" ht="18.75" customHeight="1" x14ac:dyDescent="0.2">
      <c r="A162" s="13" t="s">
        <v>13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5" t="s">
        <v>57</v>
      </c>
    </row>
    <row r="163" spans="1:11" ht="15.95" customHeight="1" x14ac:dyDescent="0.2">
      <c r="A163" s="13" t="s">
        <v>15</v>
      </c>
      <c r="B163" s="14">
        <v>74</v>
      </c>
      <c r="C163" s="14">
        <v>28</v>
      </c>
      <c r="D163" s="14">
        <f>SUM(B163:C163)</f>
        <v>102</v>
      </c>
      <c r="E163" s="14">
        <v>0</v>
      </c>
      <c r="F163" s="14">
        <v>0</v>
      </c>
      <c r="G163" s="14">
        <f>SUM(E163:F163)</f>
        <v>0</v>
      </c>
      <c r="H163" s="14">
        <f>SUM(E163,B163)</f>
        <v>74</v>
      </c>
      <c r="I163" s="14">
        <f t="shared" ref="I163:J163" si="22">SUM(F163,C163)</f>
        <v>28</v>
      </c>
      <c r="J163" s="14">
        <f t="shared" si="22"/>
        <v>102</v>
      </c>
      <c r="K163" s="15" t="s">
        <v>16</v>
      </c>
    </row>
    <row r="164" spans="1:11" ht="15.95" customHeight="1" x14ac:dyDescent="0.2">
      <c r="A164" s="13" t="s">
        <v>693</v>
      </c>
      <c r="B164" s="14">
        <v>2</v>
      </c>
      <c r="C164" s="14">
        <v>4</v>
      </c>
      <c r="D164" s="14">
        <f>SUM(B164:C164)</f>
        <v>6</v>
      </c>
      <c r="E164" s="14">
        <v>0</v>
      </c>
      <c r="F164" s="14"/>
      <c r="G164" s="14">
        <f>SUM(E164:F164)</f>
        <v>0</v>
      </c>
      <c r="H164" s="14">
        <f>SUM(E164,B164)</f>
        <v>2</v>
      </c>
      <c r="I164" s="14">
        <f t="shared" ref="I164:I165" si="23">SUM(F164,C164)</f>
        <v>4</v>
      </c>
      <c r="J164" s="14">
        <f t="shared" ref="J164:J165" si="24">SUM(G164,D164)</f>
        <v>6</v>
      </c>
      <c r="K164" s="15" t="s">
        <v>19</v>
      </c>
    </row>
    <row r="165" spans="1:11" ht="15.95" customHeight="1" x14ac:dyDescent="0.2">
      <c r="A165" s="13" t="s">
        <v>20</v>
      </c>
      <c r="B165" s="14">
        <v>11</v>
      </c>
      <c r="C165" s="14">
        <v>8</v>
      </c>
      <c r="D165" s="14">
        <f t="shared" ref="D165:D185" si="25">SUM(B165:C165)</f>
        <v>19</v>
      </c>
      <c r="E165" s="14">
        <v>0</v>
      </c>
      <c r="F165" s="14">
        <v>0</v>
      </c>
      <c r="G165" s="14">
        <f t="shared" ref="G165:G185" si="26">SUM(E165:F165)</f>
        <v>0</v>
      </c>
      <c r="H165" s="14">
        <f t="shared" ref="H165:H185" si="27">SUM(E165,B165)</f>
        <v>11</v>
      </c>
      <c r="I165" s="14">
        <f t="shared" si="23"/>
        <v>8</v>
      </c>
      <c r="J165" s="14">
        <f t="shared" si="24"/>
        <v>19</v>
      </c>
      <c r="K165" s="15" t="s">
        <v>21</v>
      </c>
    </row>
    <row r="166" spans="1:11" ht="15.95" customHeight="1" x14ac:dyDescent="0.2">
      <c r="A166" s="13" t="s">
        <v>22</v>
      </c>
      <c r="B166" s="14">
        <v>17</v>
      </c>
      <c r="C166" s="14">
        <v>6</v>
      </c>
      <c r="D166" s="14">
        <f t="shared" si="25"/>
        <v>23</v>
      </c>
      <c r="E166" s="14">
        <v>0</v>
      </c>
      <c r="F166" s="14">
        <v>0</v>
      </c>
      <c r="G166" s="14">
        <f t="shared" si="26"/>
        <v>0</v>
      </c>
      <c r="H166" s="14">
        <f t="shared" si="27"/>
        <v>17</v>
      </c>
      <c r="I166" s="14">
        <f t="shared" ref="I166:I185" si="28">SUM(F166,C166)</f>
        <v>6</v>
      </c>
      <c r="J166" s="14">
        <f t="shared" ref="J166:J185" si="29">SUM(G166,D166)</f>
        <v>23</v>
      </c>
      <c r="K166" s="15" t="s">
        <v>23</v>
      </c>
    </row>
    <row r="167" spans="1:11" ht="15.95" customHeight="1" x14ac:dyDescent="0.2">
      <c r="A167" s="13" t="s">
        <v>24</v>
      </c>
      <c r="B167" s="14">
        <v>91</v>
      </c>
      <c r="C167" s="14">
        <v>9</v>
      </c>
      <c r="D167" s="14">
        <f t="shared" si="25"/>
        <v>100</v>
      </c>
      <c r="E167" s="14">
        <v>0</v>
      </c>
      <c r="F167" s="14">
        <v>0</v>
      </c>
      <c r="G167" s="14">
        <f t="shared" si="26"/>
        <v>0</v>
      </c>
      <c r="H167" s="14">
        <f t="shared" si="27"/>
        <v>91</v>
      </c>
      <c r="I167" s="14">
        <f t="shared" si="28"/>
        <v>9</v>
      </c>
      <c r="J167" s="14">
        <f t="shared" si="29"/>
        <v>100</v>
      </c>
      <c r="K167" s="15" t="s">
        <v>25</v>
      </c>
    </row>
    <row r="168" spans="1:11" ht="15.95" customHeight="1" x14ac:dyDescent="0.2">
      <c r="A168" s="13" t="s">
        <v>856</v>
      </c>
      <c r="B168" s="14">
        <v>36</v>
      </c>
      <c r="C168" s="14">
        <v>5</v>
      </c>
      <c r="D168" s="14">
        <f t="shared" si="25"/>
        <v>41</v>
      </c>
      <c r="E168" s="14">
        <v>0</v>
      </c>
      <c r="F168" s="14">
        <v>0</v>
      </c>
      <c r="G168" s="14">
        <f t="shared" si="26"/>
        <v>0</v>
      </c>
      <c r="H168" s="14">
        <f t="shared" si="27"/>
        <v>36</v>
      </c>
      <c r="I168" s="14">
        <f t="shared" si="28"/>
        <v>5</v>
      </c>
      <c r="J168" s="14">
        <f t="shared" si="29"/>
        <v>41</v>
      </c>
      <c r="K168" s="15" t="s">
        <v>29</v>
      </c>
    </row>
    <row r="169" spans="1:11" ht="15.95" customHeight="1" x14ac:dyDescent="0.2">
      <c r="A169" s="13" t="s">
        <v>30</v>
      </c>
      <c r="B169" s="14">
        <v>11</v>
      </c>
      <c r="C169" s="14">
        <v>2</v>
      </c>
      <c r="D169" s="14">
        <f t="shared" si="25"/>
        <v>13</v>
      </c>
      <c r="E169" s="14">
        <v>0</v>
      </c>
      <c r="F169" s="14">
        <v>0</v>
      </c>
      <c r="G169" s="14">
        <f t="shared" si="26"/>
        <v>0</v>
      </c>
      <c r="H169" s="14">
        <f t="shared" si="27"/>
        <v>11</v>
      </c>
      <c r="I169" s="14">
        <f t="shared" si="28"/>
        <v>2</v>
      </c>
      <c r="J169" s="14">
        <f t="shared" si="29"/>
        <v>13</v>
      </c>
      <c r="K169" s="15" t="s">
        <v>31</v>
      </c>
    </row>
    <row r="170" spans="1:11" ht="15.95" customHeight="1" x14ac:dyDescent="0.2">
      <c r="A170" s="13" t="s">
        <v>106</v>
      </c>
      <c r="B170" s="14">
        <v>81</v>
      </c>
      <c r="C170" s="14">
        <v>73</v>
      </c>
      <c r="D170" s="14">
        <f t="shared" si="25"/>
        <v>154</v>
      </c>
      <c r="E170" s="14">
        <v>0</v>
      </c>
      <c r="F170" s="14">
        <v>0</v>
      </c>
      <c r="G170" s="14">
        <f t="shared" si="26"/>
        <v>0</v>
      </c>
      <c r="H170" s="14">
        <f t="shared" si="27"/>
        <v>81</v>
      </c>
      <c r="I170" s="14">
        <f t="shared" si="28"/>
        <v>73</v>
      </c>
      <c r="J170" s="14">
        <f t="shared" si="29"/>
        <v>154</v>
      </c>
      <c r="K170" s="15" t="s">
        <v>33</v>
      </c>
    </row>
    <row r="171" spans="1:11" ht="15.95" customHeight="1" x14ac:dyDescent="0.2">
      <c r="A171" s="13" t="s">
        <v>762</v>
      </c>
      <c r="B171" s="14">
        <v>36</v>
      </c>
      <c r="C171" s="14">
        <v>11</v>
      </c>
      <c r="D171" s="14">
        <f t="shared" si="25"/>
        <v>47</v>
      </c>
      <c r="E171" s="14">
        <v>0</v>
      </c>
      <c r="F171" s="14">
        <v>0</v>
      </c>
      <c r="G171" s="14">
        <f t="shared" si="26"/>
        <v>0</v>
      </c>
      <c r="H171" s="14">
        <f t="shared" si="27"/>
        <v>36</v>
      </c>
      <c r="I171" s="14">
        <f t="shared" si="28"/>
        <v>11</v>
      </c>
      <c r="J171" s="14">
        <f t="shared" si="29"/>
        <v>47</v>
      </c>
      <c r="K171" s="15" t="s">
        <v>763</v>
      </c>
    </row>
    <row r="172" spans="1:11" ht="15.95" customHeight="1" x14ac:dyDescent="0.2">
      <c r="A172" s="13" t="s">
        <v>857</v>
      </c>
      <c r="B172" s="14">
        <v>25</v>
      </c>
      <c r="C172" s="14">
        <v>3</v>
      </c>
      <c r="D172" s="14">
        <f t="shared" si="25"/>
        <v>28</v>
      </c>
      <c r="E172" s="14">
        <v>0</v>
      </c>
      <c r="F172" s="14">
        <v>0</v>
      </c>
      <c r="G172" s="14">
        <f t="shared" si="26"/>
        <v>0</v>
      </c>
      <c r="H172" s="14">
        <f t="shared" si="27"/>
        <v>25</v>
      </c>
      <c r="I172" s="14">
        <f t="shared" si="28"/>
        <v>3</v>
      </c>
      <c r="J172" s="14">
        <f t="shared" si="29"/>
        <v>28</v>
      </c>
      <c r="K172" s="15" t="s">
        <v>37</v>
      </c>
    </row>
    <row r="173" spans="1:11" ht="15.95" customHeight="1" x14ac:dyDescent="0.2">
      <c r="A173" s="13" t="s">
        <v>858</v>
      </c>
      <c r="B173" s="14">
        <v>82</v>
      </c>
      <c r="C173" s="14">
        <v>38</v>
      </c>
      <c r="D173" s="14">
        <f t="shared" si="25"/>
        <v>120</v>
      </c>
      <c r="E173" s="14">
        <v>0</v>
      </c>
      <c r="F173" s="14">
        <v>0</v>
      </c>
      <c r="G173" s="14">
        <f t="shared" si="26"/>
        <v>0</v>
      </c>
      <c r="H173" s="14">
        <f t="shared" si="27"/>
        <v>82</v>
      </c>
      <c r="I173" s="14">
        <f t="shared" si="28"/>
        <v>38</v>
      </c>
      <c r="J173" s="14">
        <f t="shared" si="29"/>
        <v>120</v>
      </c>
      <c r="K173" s="15" t="s">
        <v>704</v>
      </c>
    </row>
    <row r="174" spans="1:11" ht="15.95" customHeight="1" x14ac:dyDescent="0.2">
      <c r="A174" s="13" t="s">
        <v>137</v>
      </c>
      <c r="B174" s="14">
        <v>59</v>
      </c>
      <c r="C174" s="14">
        <v>40</v>
      </c>
      <c r="D174" s="14">
        <f t="shared" si="25"/>
        <v>99</v>
      </c>
      <c r="E174" s="14">
        <v>0</v>
      </c>
      <c r="F174" s="14">
        <v>0</v>
      </c>
      <c r="G174" s="14">
        <f t="shared" si="26"/>
        <v>0</v>
      </c>
      <c r="H174" s="14">
        <f t="shared" si="27"/>
        <v>59</v>
      </c>
      <c r="I174" s="14">
        <f t="shared" si="28"/>
        <v>40</v>
      </c>
      <c r="J174" s="14">
        <f t="shared" si="29"/>
        <v>99</v>
      </c>
      <c r="K174" s="15" t="s">
        <v>859</v>
      </c>
    </row>
    <row r="175" spans="1:11" ht="15.95" customHeight="1" x14ac:dyDescent="0.2">
      <c r="A175" s="13" t="s">
        <v>860</v>
      </c>
      <c r="B175" s="14">
        <v>5</v>
      </c>
      <c r="C175" s="14">
        <v>12</v>
      </c>
      <c r="D175" s="14">
        <f t="shared" si="25"/>
        <v>17</v>
      </c>
      <c r="E175" s="14">
        <v>0</v>
      </c>
      <c r="F175" s="14">
        <v>0</v>
      </c>
      <c r="G175" s="14">
        <f t="shared" si="26"/>
        <v>0</v>
      </c>
      <c r="H175" s="14">
        <f t="shared" si="27"/>
        <v>5</v>
      </c>
      <c r="I175" s="14">
        <f t="shared" si="28"/>
        <v>12</v>
      </c>
      <c r="J175" s="14">
        <f t="shared" si="29"/>
        <v>17</v>
      </c>
      <c r="K175" s="15" t="s">
        <v>861</v>
      </c>
    </row>
    <row r="176" spans="1:11" ht="15.95" customHeight="1" x14ac:dyDescent="0.2">
      <c r="A176" s="13" t="s">
        <v>108</v>
      </c>
      <c r="B176" s="14">
        <v>24</v>
      </c>
      <c r="C176" s="14">
        <v>2</v>
      </c>
      <c r="D176" s="14">
        <f t="shared" si="25"/>
        <v>26</v>
      </c>
      <c r="E176" s="14">
        <v>0</v>
      </c>
      <c r="F176" s="14">
        <v>0</v>
      </c>
      <c r="G176" s="14">
        <f t="shared" si="26"/>
        <v>0</v>
      </c>
      <c r="H176" s="14">
        <f t="shared" si="27"/>
        <v>24</v>
      </c>
      <c r="I176" s="14">
        <f t="shared" si="28"/>
        <v>2</v>
      </c>
      <c r="J176" s="14">
        <f t="shared" si="29"/>
        <v>26</v>
      </c>
      <c r="K176" s="15" t="s">
        <v>765</v>
      </c>
    </row>
    <row r="177" spans="1:11" ht="15.95" customHeight="1" x14ac:dyDescent="0.2">
      <c r="A177" s="13" t="s">
        <v>43</v>
      </c>
      <c r="B177" s="14">
        <v>94</v>
      </c>
      <c r="C177" s="14">
        <v>35</v>
      </c>
      <c r="D177" s="14">
        <f t="shared" si="25"/>
        <v>129</v>
      </c>
      <c r="E177" s="14">
        <v>0</v>
      </c>
      <c r="F177" s="14">
        <v>0</v>
      </c>
      <c r="G177" s="14">
        <f t="shared" si="26"/>
        <v>0</v>
      </c>
      <c r="H177" s="14">
        <f t="shared" si="27"/>
        <v>94</v>
      </c>
      <c r="I177" s="14">
        <f t="shared" si="28"/>
        <v>35</v>
      </c>
      <c r="J177" s="14">
        <f t="shared" si="29"/>
        <v>129</v>
      </c>
      <c r="K177" s="15" t="s">
        <v>152</v>
      </c>
    </row>
    <row r="178" spans="1:11" ht="15.95" customHeight="1" x14ac:dyDescent="0.2">
      <c r="A178" s="13" t="s">
        <v>665</v>
      </c>
      <c r="B178" s="14">
        <v>10</v>
      </c>
      <c r="C178" s="14">
        <v>0</v>
      </c>
      <c r="D178" s="14">
        <f t="shared" si="25"/>
        <v>10</v>
      </c>
      <c r="E178" s="14">
        <v>0</v>
      </c>
      <c r="F178" s="14">
        <v>0</v>
      </c>
      <c r="G178" s="14">
        <f t="shared" si="26"/>
        <v>0</v>
      </c>
      <c r="H178" s="14">
        <f t="shared" si="27"/>
        <v>10</v>
      </c>
      <c r="I178" s="14">
        <f t="shared" si="28"/>
        <v>0</v>
      </c>
      <c r="J178" s="14">
        <f t="shared" si="29"/>
        <v>10</v>
      </c>
      <c r="K178" s="15" t="s">
        <v>685</v>
      </c>
    </row>
    <row r="179" spans="1:11" ht="15.95" customHeight="1" x14ac:dyDescent="0.2">
      <c r="A179" s="13" t="s">
        <v>536</v>
      </c>
      <c r="B179" s="14">
        <v>17</v>
      </c>
      <c r="C179" s="14">
        <v>5</v>
      </c>
      <c r="D179" s="14">
        <f t="shared" si="25"/>
        <v>22</v>
      </c>
      <c r="E179" s="14">
        <v>0</v>
      </c>
      <c r="F179" s="14">
        <v>0</v>
      </c>
      <c r="G179" s="14">
        <f t="shared" si="26"/>
        <v>0</v>
      </c>
      <c r="H179" s="14">
        <f t="shared" si="27"/>
        <v>17</v>
      </c>
      <c r="I179" s="14">
        <f t="shared" si="28"/>
        <v>5</v>
      </c>
      <c r="J179" s="14">
        <f t="shared" si="29"/>
        <v>22</v>
      </c>
      <c r="K179" s="15" t="s">
        <v>47</v>
      </c>
    </row>
    <row r="180" spans="1:11" ht="15.95" customHeight="1" x14ac:dyDescent="0.2">
      <c r="A180" s="13" t="s">
        <v>48</v>
      </c>
      <c r="B180" s="14">
        <v>25</v>
      </c>
      <c r="C180" s="14">
        <v>11</v>
      </c>
      <c r="D180" s="14">
        <f t="shared" si="25"/>
        <v>36</v>
      </c>
      <c r="E180" s="14">
        <v>0</v>
      </c>
      <c r="F180" s="14">
        <v>0</v>
      </c>
      <c r="G180" s="14">
        <f t="shared" si="26"/>
        <v>0</v>
      </c>
      <c r="H180" s="14">
        <f t="shared" si="27"/>
        <v>25</v>
      </c>
      <c r="I180" s="14">
        <f t="shared" si="28"/>
        <v>11</v>
      </c>
      <c r="J180" s="14">
        <f t="shared" si="29"/>
        <v>36</v>
      </c>
      <c r="K180" s="15" t="s">
        <v>49</v>
      </c>
    </row>
    <row r="181" spans="1:11" ht="15.95" customHeight="1" x14ac:dyDescent="0.2">
      <c r="A181" s="13" t="s">
        <v>54</v>
      </c>
      <c r="B181" s="14">
        <v>16</v>
      </c>
      <c r="C181" s="14">
        <v>1</v>
      </c>
      <c r="D181" s="14">
        <f t="shared" si="25"/>
        <v>17</v>
      </c>
      <c r="E181" s="14">
        <v>0</v>
      </c>
      <c r="F181" s="14">
        <v>0</v>
      </c>
      <c r="G181" s="14">
        <f t="shared" si="26"/>
        <v>0</v>
      </c>
      <c r="H181" s="14">
        <f t="shared" si="27"/>
        <v>16</v>
      </c>
      <c r="I181" s="14">
        <f t="shared" si="28"/>
        <v>1</v>
      </c>
      <c r="J181" s="14">
        <f t="shared" si="29"/>
        <v>17</v>
      </c>
      <c r="K181" s="15" t="s">
        <v>832</v>
      </c>
    </row>
    <row r="182" spans="1:11" ht="15.95" customHeight="1" x14ac:dyDescent="0.2">
      <c r="A182" s="13" t="s">
        <v>873</v>
      </c>
      <c r="B182" s="14">
        <v>5</v>
      </c>
      <c r="C182" s="14">
        <v>4</v>
      </c>
      <c r="D182" s="14">
        <f t="shared" si="25"/>
        <v>9</v>
      </c>
      <c r="E182" s="14">
        <v>0</v>
      </c>
      <c r="F182" s="14">
        <v>0</v>
      </c>
      <c r="G182" s="14">
        <f t="shared" si="26"/>
        <v>0</v>
      </c>
      <c r="H182" s="14">
        <f t="shared" si="27"/>
        <v>5</v>
      </c>
      <c r="I182" s="14">
        <f t="shared" si="28"/>
        <v>4</v>
      </c>
      <c r="J182" s="14">
        <f t="shared" si="29"/>
        <v>9</v>
      </c>
      <c r="K182" s="15" t="s">
        <v>874</v>
      </c>
    </row>
    <row r="183" spans="1:11" ht="35.25" customHeight="1" x14ac:dyDescent="0.2">
      <c r="A183" s="55" t="s">
        <v>875</v>
      </c>
      <c r="B183" s="14">
        <v>5</v>
      </c>
      <c r="C183" s="14">
        <v>0</v>
      </c>
      <c r="D183" s="14">
        <f t="shared" si="25"/>
        <v>5</v>
      </c>
      <c r="E183" s="14">
        <v>0</v>
      </c>
      <c r="F183" s="14">
        <v>0</v>
      </c>
      <c r="G183" s="14">
        <f t="shared" si="26"/>
        <v>0</v>
      </c>
      <c r="H183" s="14">
        <f t="shared" si="27"/>
        <v>5</v>
      </c>
      <c r="I183" s="14">
        <f t="shared" si="28"/>
        <v>0</v>
      </c>
      <c r="J183" s="14">
        <f t="shared" si="29"/>
        <v>5</v>
      </c>
      <c r="K183" s="26" t="s">
        <v>876</v>
      </c>
    </row>
    <row r="184" spans="1:11" ht="15.95" customHeight="1" x14ac:dyDescent="0.2">
      <c r="A184" s="13" t="s">
        <v>88</v>
      </c>
      <c r="B184" s="14">
        <v>7</v>
      </c>
      <c r="C184" s="14">
        <v>0</v>
      </c>
      <c r="D184" s="14">
        <f t="shared" si="25"/>
        <v>7</v>
      </c>
      <c r="E184" s="14">
        <v>0</v>
      </c>
      <c r="F184" s="14">
        <v>0</v>
      </c>
      <c r="G184" s="14">
        <f t="shared" si="26"/>
        <v>0</v>
      </c>
      <c r="H184" s="14">
        <f t="shared" si="27"/>
        <v>7</v>
      </c>
      <c r="I184" s="14">
        <f t="shared" si="28"/>
        <v>0</v>
      </c>
      <c r="J184" s="14">
        <f t="shared" si="29"/>
        <v>7</v>
      </c>
      <c r="K184" s="15" t="s">
        <v>281</v>
      </c>
    </row>
    <row r="185" spans="1:11" ht="15.95" customHeight="1" thickBot="1" x14ac:dyDescent="0.25">
      <c r="A185" s="13" t="s">
        <v>94</v>
      </c>
      <c r="B185" s="14">
        <v>26</v>
      </c>
      <c r="C185" s="14">
        <v>0</v>
      </c>
      <c r="D185" s="14">
        <f t="shared" si="25"/>
        <v>26</v>
      </c>
      <c r="E185" s="14">
        <v>0</v>
      </c>
      <c r="F185" s="14">
        <v>0</v>
      </c>
      <c r="G185" s="14">
        <f t="shared" si="26"/>
        <v>0</v>
      </c>
      <c r="H185" s="14">
        <f t="shared" si="27"/>
        <v>26</v>
      </c>
      <c r="I185" s="14">
        <f t="shared" si="28"/>
        <v>0</v>
      </c>
      <c r="J185" s="14">
        <f t="shared" si="29"/>
        <v>26</v>
      </c>
      <c r="K185" s="15" t="s">
        <v>781</v>
      </c>
    </row>
    <row r="186" spans="1:11" ht="15.95" customHeight="1" thickBot="1" x14ac:dyDescent="0.25">
      <c r="A186" s="19" t="s">
        <v>261</v>
      </c>
      <c r="B186" s="20">
        <f>SUM(B163:B185)</f>
        <v>759</v>
      </c>
      <c r="C186" s="20">
        <f t="shared" ref="C186:J186" si="30">SUM(C163:C185)</f>
        <v>297</v>
      </c>
      <c r="D186" s="20">
        <f t="shared" si="30"/>
        <v>1056</v>
      </c>
      <c r="E186" s="20">
        <f t="shared" si="30"/>
        <v>0</v>
      </c>
      <c r="F186" s="20">
        <f t="shared" si="30"/>
        <v>0</v>
      </c>
      <c r="G186" s="20">
        <f t="shared" si="30"/>
        <v>0</v>
      </c>
      <c r="H186" s="20">
        <f t="shared" si="30"/>
        <v>759</v>
      </c>
      <c r="I186" s="20">
        <f t="shared" si="30"/>
        <v>297</v>
      </c>
      <c r="J186" s="20">
        <f t="shared" si="30"/>
        <v>1056</v>
      </c>
      <c r="K186" s="21" t="s">
        <v>63</v>
      </c>
    </row>
    <row r="187" spans="1:11" ht="15" thickTop="1" x14ac:dyDescent="0.2"/>
  </sheetData>
  <mergeCells count="46">
    <mergeCell ref="B116:D116"/>
    <mergeCell ref="E116:G116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1:A44"/>
    <mergeCell ref="B41:D41"/>
    <mergeCell ref="E41:G41"/>
    <mergeCell ref="A73:K73"/>
    <mergeCell ref="A74:K74"/>
    <mergeCell ref="H41:J41"/>
    <mergeCell ref="K41:K44"/>
    <mergeCell ref="B42:D42"/>
    <mergeCell ref="E42:G42"/>
    <mergeCell ref="H42:J42"/>
    <mergeCell ref="A76:A79"/>
    <mergeCell ref="B76:D76"/>
    <mergeCell ref="E76:G76"/>
    <mergeCell ref="H76:J76"/>
    <mergeCell ref="K76:K79"/>
    <mergeCell ref="B77:D77"/>
    <mergeCell ref="E77:G77"/>
    <mergeCell ref="H77:J77"/>
    <mergeCell ref="A115:A118"/>
    <mergeCell ref="B115:D115"/>
    <mergeCell ref="H159:J159"/>
    <mergeCell ref="A155:K155"/>
    <mergeCell ref="A156:K156"/>
    <mergeCell ref="A158:A161"/>
    <mergeCell ref="B158:D158"/>
    <mergeCell ref="E158:G158"/>
    <mergeCell ref="H158:J158"/>
    <mergeCell ref="K158:K161"/>
    <mergeCell ref="B159:D159"/>
    <mergeCell ref="E159:G159"/>
    <mergeCell ref="H116:J116"/>
    <mergeCell ref="E115:G115"/>
    <mergeCell ref="H115:J115"/>
    <mergeCell ref="K115:K118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57"/>
  <sheetViews>
    <sheetView rightToLeft="1" view="pageBreakPreview" topLeftCell="A37" zoomScale="80" zoomScaleSheetLayoutView="80" workbookViewId="0">
      <selection sqref="A1:N1"/>
    </sheetView>
  </sheetViews>
  <sheetFormatPr defaultRowHeight="14.25" x14ac:dyDescent="0.2"/>
  <cols>
    <col min="1" max="1" width="25.375" customWidth="1"/>
    <col min="2" max="2" width="7.75" customWidth="1"/>
    <col min="3" max="3" width="8.375" customWidth="1"/>
    <col min="4" max="5" width="7.125" customWidth="1"/>
    <col min="6" max="6" width="8.375" customWidth="1"/>
    <col min="7" max="7" width="7.25" customWidth="1"/>
    <col min="8" max="8" width="6.875" customWidth="1"/>
    <col min="9" max="9" width="7.875" customWidth="1"/>
    <col min="10" max="10" width="6.125" customWidth="1"/>
    <col min="11" max="11" width="6.75" customWidth="1"/>
    <col min="12" max="13" width="8.375" customWidth="1"/>
    <col min="14" max="14" width="48" customWidth="1"/>
  </cols>
  <sheetData>
    <row r="1" spans="1:14" ht="32.25" customHeight="1" x14ac:dyDescent="0.2">
      <c r="A1" s="118" t="s">
        <v>877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9" customHeight="1" x14ac:dyDescent="0.25">
      <c r="A2" s="114" t="s">
        <v>878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5.5" customHeight="1" thickBot="1" x14ac:dyDescent="0.3">
      <c r="A3" s="4" t="s">
        <v>1846</v>
      </c>
      <c r="N3" s="30" t="s">
        <v>1847</v>
      </c>
    </row>
    <row r="4" spans="1:14" ht="20.100000000000001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20.100000000000001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20.100000000000001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31" t="s">
        <v>8</v>
      </c>
      <c r="L6" s="31" t="s">
        <v>67</v>
      </c>
      <c r="M6" s="31" t="s">
        <v>10</v>
      </c>
      <c r="N6" s="112"/>
    </row>
    <row r="7" spans="1:14" ht="20.100000000000001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0.10000000000000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57</v>
      </c>
    </row>
    <row r="9" spans="1:14" ht="20.100000000000001" customHeight="1" x14ac:dyDescent="0.2">
      <c r="A9" s="13" t="s">
        <v>15</v>
      </c>
      <c r="B9" s="67">
        <v>14</v>
      </c>
      <c r="C9" s="67">
        <v>36</v>
      </c>
      <c r="D9" s="67">
        <f>SUM(B9:C9)</f>
        <v>50</v>
      </c>
      <c r="E9" s="67">
        <v>1</v>
      </c>
      <c r="F9" s="67">
        <v>0</v>
      </c>
      <c r="G9" s="67">
        <f>SUM(E9:F9)</f>
        <v>1</v>
      </c>
      <c r="H9" s="67">
        <v>0</v>
      </c>
      <c r="I9" s="67">
        <v>0</v>
      </c>
      <c r="J9" s="67">
        <f>SUM(H9:I9)</f>
        <v>0</v>
      </c>
      <c r="K9" s="67">
        <f>SUM(B9,E9,H9)</f>
        <v>15</v>
      </c>
      <c r="L9" s="67">
        <f>SUM(C9,F9,I9)</f>
        <v>36</v>
      </c>
      <c r="M9" s="67">
        <f>SUM(K9:L9)</f>
        <v>51</v>
      </c>
      <c r="N9" s="15" t="s">
        <v>16</v>
      </c>
    </row>
    <row r="10" spans="1:14" ht="20.100000000000001" customHeight="1" x14ac:dyDescent="0.2">
      <c r="A10" s="13" t="s">
        <v>490</v>
      </c>
      <c r="B10" s="67">
        <v>15</v>
      </c>
      <c r="C10" s="67">
        <v>12</v>
      </c>
      <c r="D10" s="67">
        <f t="shared" ref="D10:D26" si="0">SUM(B10:C10)</f>
        <v>27</v>
      </c>
      <c r="E10" s="67">
        <v>1</v>
      </c>
      <c r="F10" s="67">
        <v>0</v>
      </c>
      <c r="G10" s="67">
        <f t="shared" ref="G10:G26" si="1">SUM(E10:F10)</f>
        <v>1</v>
      </c>
      <c r="H10" s="67">
        <v>0</v>
      </c>
      <c r="I10" s="67">
        <v>0</v>
      </c>
      <c r="J10" s="67">
        <f t="shared" ref="J10:J27" si="2">SUM(H10:I10)</f>
        <v>0</v>
      </c>
      <c r="K10" s="67">
        <f t="shared" ref="K10:L27" si="3">SUM(B10,E10,H10)</f>
        <v>16</v>
      </c>
      <c r="L10" s="67">
        <f t="shared" si="3"/>
        <v>12</v>
      </c>
      <c r="M10" s="67">
        <f t="shared" ref="M10:M27" si="4">SUM(K10:L10)</f>
        <v>28</v>
      </c>
      <c r="N10" s="15" t="s">
        <v>21</v>
      </c>
    </row>
    <row r="11" spans="1:14" ht="20.100000000000001" customHeight="1" x14ac:dyDescent="0.2">
      <c r="A11" s="13" t="s">
        <v>144</v>
      </c>
      <c r="B11" s="67">
        <v>2</v>
      </c>
      <c r="C11" s="67">
        <v>20</v>
      </c>
      <c r="D11" s="67">
        <f t="shared" si="0"/>
        <v>22</v>
      </c>
      <c r="E11" s="67">
        <v>2</v>
      </c>
      <c r="F11" s="67">
        <v>2</v>
      </c>
      <c r="G11" s="67">
        <f t="shared" si="1"/>
        <v>4</v>
      </c>
      <c r="H11" s="67">
        <v>0</v>
      </c>
      <c r="I11" s="67">
        <v>4</v>
      </c>
      <c r="J11" s="67">
        <f t="shared" si="2"/>
        <v>4</v>
      </c>
      <c r="K11" s="67">
        <f t="shared" si="3"/>
        <v>4</v>
      </c>
      <c r="L11" s="67">
        <f t="shared" si="3"/>
        <v>26</v>
      </c>
      <c r="M11" s="67">
        <f t="shared" si="4"/>
        <v>30</v>
      </c>
      <c r="N11" s="15" t="s">
        <v>23</v>
      </c>
    </row>
    <row r="12" spans="1:14" ht="20.100000000000001" customHeight="1" x14ac:dyDescent="0.2">
      <c r="A12" s="13" t="s">
        <v>24</v>
      </c>
      <c r="B12" s="67">
        <v>63</v>
      </c>
      <c r="C12" s="67">
        <v>58</v>
      </c>
      <c r="D12" s="67">
        <f t="shared" si="0"/>
        <v>121</v>
      </c>
      <c r="E12" s="67">
        <v>35</v>
      </c>
      <c r="F12" s="67">
        <v>25</v>
      </c>
      <c r="G12" s="67">
        <f t="shared" si="1"/>
        <v>60</v>
      </c>
      <c r="H12" s="67">
        <v>0</v>
      </c>
      <c r="I12" s="67">
        <v>0</v>
      </c>
      <c r="J12" s="67">
        <f t="shared" si="2"/>
        <v>0</v>
      </c>
      <c r="K12" s="67">
        <f t="shared" si="3"/>
        <v>98</v>
      </c>
      <c r="L12" s="67">
        <f t="shared" si="3"/>
        <v>83</v>
      </c>
      <c r="M12" s="67">
        <f t="shared" si="4"/>
        <v>181</v>
      </c>
      <c r="N12" s="15" t="s">
        <v>25</v>
      </c>
    </row>
    <row r="13" spans="1:14" ht="20.100000000000001" customHeight="1" x14ac:dyDescent="0.2">
      <c r="A13" s="13" t="s">
        <v>856</v>
      </c>
      <c r="B13" s="67">
        <v>45</v>
      </c>
      <c r="C13" s="67">
        <v>29</v>
      </c>
      <c r="D13" s="67">
        <f t="shared" si="0"/>
        <v>74</v>
      </c>
      <c r="E13" s="67">
        <v>3</v>
      </c>
      <c r="F13" s="67">
        <v>5</v>
      </c>
      <c r="G13" s="67">
        <f t="shared" si="1"/>
        <v>8</v>
      </c>
      <c r="H13" s="67">
        <v>6</v>
      </c>
      <c r="I13" s="67">
        <v>5</v>
      </c>
      <c r="J13" s="67">
        <f t="shared" si="2"/>
        <v>11</v>
      </c>
      <c r="K13" s="67">
        <f t="shared" si="3"/>
        <v>54</v>
      </c>
      <c r="L13" s="67">
        <f t="shared" si="3"/>
        <v>39</v>
      </c>
      <c r="M13" s="67">
        <f t="shared" si="4"/>
        <v>93</v>
      </c>
      <c r="N13" s="15" t="s">
        <v>29</v>
      </c>
    </row>
    <row r="14" spans="1:14" ht="20.100000000000001" customHeight="1" x14ac:dyDescent="0.2">
      <c r="A14" s="13" t="s">
        <v>30</v>
      </c>
      <c r="B14" s="67">
        <v>5</v>
      </c>
      <c r="C14" s="67">
        <v>0</v>
      </c>
      <c r="D14" s="67">
        <f t="shared" si="0"/>
        <v>5</v>
      </c>
      <c r="E14" s="67">
        <v>1</v>
      </c>
      <c r="F14" s="67">
        <v>1</v>
      </c>
      <c r="G14" s="67">
        <f t="shared" si="1"/>
        <v>2</v>
      </c>
      <c r="H14" s="67">
        <v>0</v>
      </c>
      <c r="I14" s="67">
        <v>0</v>
      </c>
      <c r="J14" s="67">
        <f t="shared" si="2"/>
        <v>0</v>
      </c>
      <c r="K14" s="67">
        <f t="shared" si="3"/>
        <v>6</v>
      </c>
      <c r="L14" s="67">
        <f t="shared" si="3"/>
        <v>1</v>
      </c>
      <c r="M14" s="67">
        <f t="shared" si="4"/>
        <v>7</v>
      </c>
      <c r="N14" s="15" t="s">
        <v>31</v>
      </c>
    </row>
    <row r="15" spans="1:14" ht="20.100000000000001" customHeight="1" x14ac:dyDescent="0.2">
      <c r="A15" s="13" t="s">
        <v>106</v>
      </c>
      <c r="B15" s="67">
        <v>68</v>
      </c>
      <c r="C15" s="67">
        <v>65</v>
      </c>
      <c r="D15" s="67">
        <f t="shared" si="0"/>
        <v>133</v>
      </c>
      <c r="E15" s="67">
        <v>6</v>
      </c>
      <c r="F15" s="67">
        <v>15</v>
      </c>
      <c r="G15" s="67">
        <f t="shared" si="1"/>
        <v>21</v>
      </c>
      <c r="H15" s="67">
        <v>23</v>
      </c>
      <c r="I15" s="67">
        <v>5</v>
      </c>
      <c r="J15" s="67">
        <f t="shared" si="2"/>
        <v>28</v>
      </c>
      <c r="K15" s="67">
        <f t="shared" si="3"/>
        <v>97</v>
      </c>
      <c r="L15" s="67">
        <f t="shared" si="3"/>
        <v>85</v>
      </c>
      <c r="M15" s="67">
        <f t="shared" si="4"/>
        <v>182</v>
      </c>
      <c r="N15" s="15" t="s">
        <v>33</v>
      </c>
    </row>
    <row r="16" spans="1:14" ht="20.100000000000001" customHeight="1" x14ac:dyDescent="0.2">
      <c r="A16" s="13" t="s">
        <v>762</v>
      </c>
      <c r="B16" s="67">
        <v>40</v>
      </c>
      <c r="C16" s="67">
        <v>53</v>
      </c>
      <c r="D16" s="67">
        <f t="shared" si="0"/>
        <v>93</v>
      </c>
      <c r="E16" s="67">
        <v>2</v>
      </c>
      <c r="F16" s="67">
        <v>4</v>
      </c>
      <c r="G16" s="67">
        <f t="shared" si="1"/>
        <v>6</v>
      </c>
      <c r="H16" s="67">
        <v>21</v>
      </c>
      <c r="I16" s="67">
        <v>3</v>
      </c>
      <c r="J16" s="67">
        <f t="shared" si="2"/>
        <v>24</v>
      </c>
      <c r="K16" s="67">
        <f t="shared" si="3"/>
        <v>63</v>
      </c>
      <c r="L16" s="67">
        <f t="shared" si="3"/>
        <v>60</v>
      </c>
      <c r="M16" s="67">
        <f t="shared" si="4"/>
        <v>123</v>
      </c>
      <c r="N16" s="15" t="s">
        <v>763</v>
      </c>
    </row>
    <row r="17" spans="1:14" ht="20.100000000000001" customHeight="1" x14ac:dyDescent="0.2">
      <c r="A17" s="13" t="s">
        <v>140</v>
      </c>
      <c r="B17" s="67">
        <v>72</v>
      </c>
      <c r="C17" s="67">
        <v>17</v>
      </c>
      <c r="D17" s="67">
        <f t="shared" si="0"/>
        <v>89</v>
      </c>
      <c r="E17" s="67">
        <v>16</v>
      </c>
      <c r="F17" s="67">
        <v>11</v>
      </c>
      <c r="G17" s="67">
        <f t="shared" si="1"/>
        <v>27</v>
      </c>
      <c r="H17" s="67">
        <v>7</v>
      </c>
      <c r="I17" s="67">
        <v>0</v>
      </c>
      <c r="J17" s="67">
        <f t="shared" si="2"/>
        <v>7</v>
      </c>
      <c r="K17" s="67">
        <f t="shared" si="3"/>
        <v>95</v>
      </c>
      <c r="L17" s="67">
        <f t="shared" si="3"/>
        <v>28</v>
      </c>
      <c r="M17" s="67">
        <f t="shared" si="4"/>
        <v>123</v>
      </c>
      <c r="N17" s="15" t="s">
        <v>37</v>
      </c>
    </row>
    <row r="18" spans="1:14" ht="20.100000000000001" customHeight="1" x14ac:dyDescent="0.2">
      <c r="A18" s="13" t="s">
        <v>139</v>
      </c>
      <c r="B18" s="67">
        <v>137</v>
      </c>
      <c r="C18" s="67">
        <v>187</v>
      </c>
      <c r="D18" s="67">
        <f t="shared" si="0"/>
        <v>324</v>
      </c>
      <c r="E18" s="67">
        <v>29</v>
      </c>
      <c r="F18" s="67">
        <v>22</v>
      </c>
      <c r="G18" s="67">
        <f t="shared" si="1"/>
        <v>51</v>
      </c>
      <c r="H18" s="67">
        <v>0</v>
      </c>
      <c r="I18" s="67">
        <v>0</v>
      </c>
      <c r="J18" s="67">
        <f t="shared" si="2"/>
        <v>0</v>
      </c>
      <c r="K18" s="67">
        <f t="shared" si="3"/>
        <v>166</v>
      </c>
      <c r="L18" s="67">
        <f t="shared" si="3"/>
        <v>209</v>
      </c>
      <c r="M18" s="67">
        <f t="shared" si="4"/>
        <v>375</v>
      </c>
      <c r="N18" s="15" t="s">
        <v>704</v>
      </c>
    </row>
    <row r="19" spans="1:14" ht="20.100000000000001" customHeight="1" x14ac:dyDescent="0.2">
      <c r="A19" s="13" t="s">
        <v>880</v>
      </c>
      <c r="B19" s="67">
        <v>94</v>
      </c>
      <c r="C19" s="67">
        <v>65</v>
      </c>
      <c r="D19" s="67">
        <f t="shared" si="0"/>
        <v>159</v>
      </c>
      <c r="E19" s="67">
        <v>6</v>
      </c>
      <c r="F19" s="67">
        <v>3</v>
      </c>
      <c r="G19" s="67">
        <f t="shared" si="1"/>
        <v>9</v>
      </c>
      <c r="H19" s="67">
        <v>6</v>
      </c>
      <c r="I19" s="67">
        <v>3</v>
      </c>
      <c r="J19" s="67">
        <f t="shared" si="2"/>
        <v>9</v>
      </c>
      <c r="K19" s="67">
        <f t="shared" si="3"/>
        <v>106</v>
      </c>
      <c r="L19" s="67">
        <f t="shared" si="3"/>
        <v>71</v>
      </c>
      <c r="M19" s="67">
        <f t="shared" si="4"/>
        <v>177</v>
      </c>
      <c r="N19" s="15" t="s">
        <v>859</v>
      </c>
    </row>
    <row r="20" spans="1:14" ht="20.100000000000001" customHeight="1" x14ac:dyDescent="0.2">
      <c r="A20" s="13" t="s">
        <v>881</v>
      </c>
      <c r="B20" s="67">
        <v>0</v>
      </c>
      <c r="C20" s="67">
        <v>2</v>
      </c>
      <c r="D20" s="67">
        <f t="shared" si="0"/>
        <v>2</v>
      </c>
      <c r="E20" s="67">
        <v>0</v>
      </c>
      <c r="F20" s="67">
        <v>14</v>
      </c>
      <c r="G20" s="67">
        <f t="shared" si="1"/>
        <v>14</v>
      </c>
      <c r="H20" s="67">
        <v>0</v>
      </c>
      <c r="I20" s="67">
        <v>0</v>
      </c>
      <c r="J20" s="67">
        <f t="shared" si="2"/>
        <v>0</v>
      </c>
      <c r="K20" s="67">
        <f t="shared" si="3"/>
        <v>0</v>
      </c>
      <c r="L20" s="67">
        <f t="shared" si="3"/>
        <v>16</v>
      </c>
      <c r="M20" s="67">
        <f t="shared" si="4"/>
        <v>16</v>
      </c>
      <c r="N20" s="15" t="s">
        <v>861</v>
      </c>
    </row>
    <row r="21" spans="1:14" ht="20.100000000000001" customHeight="1" x14ac:dyDescent="0.2">
      <c r="A21" s="13" t="s">
        <v>769</v>
      </c>
      <c r="B21" s="67">
        <v>18</v>
      </c>
      <c r="C21" s="67">
        <v>2</v>
      </c>
      <c r="D21" s="67">
        <f t="shared" si="0"/>
        <v>20</v>
      </c>
      <c r="E21" s="67">
        <v>1</v>
      </c>
      <c r="F21" s="67">
        <v>1</v>
      </c>
      <c r="G21" s="67">
        <f t="shared" si="1"/>
        <v>2</v>
      </c>
      <c r="H21" s="67">
        <v>0</v>
      </c>
      <c r="I21" s="67">
        <v>0</v>
      </c>
      <c r="J21" s="67">
        <f t="shared" si="2"/>
        <v>0</v>
      </c>
      <c r="K21" s="67">
        <f t="shared" si="3"/>
        <v>19</v>
      </c>
      <c r="L21" s="67">
        <f t="shared" si="3"/>
        <v>3</v>
      </c>
      <c r="M21" s="67">
        <f t="shared" si="4"/>
        <v>22</v>
      </c>
      <c r="N21" s="15" t="s">
        <v>765</v>
      </c>
    </row>
    <row r="22" spans="1:14" ht="20.100000000000001" customHeight="1" x14ac:dyDescent="0.2">
      <c r="A22" s="13" t="s">
        <v>43</v>
      </c>
      <c r="B22" s="67">
        <v>217</v>
      </c>
      <c r="C22" s="67">
        <v>222</v>
      </c>
      <c r="D22" s="67">
        <f t="shared" si="0"/>
        <v>439</v>
      </c>
      <c r="E22" s="67">
        <v>25</v>
      </c>
      <c r="F22" s="67">
        <v>21</v>
      </c>
      <c r="G22" s="67">
        <f t="shared" si="1"/>
        <v>46</v>
      </c>
      <c r="H22" s="67">
        <v>1</v>
      </c>
      <c r="I22" s="67">
        <v>1</v>
      </c>
      <c r="J22" s="67">
        <f t="shared" si="2"/>
        <v>2</v>
      </c>
      <c r="K22" s="67">
        <f t="shared" si="3"/>
        <v>243</v>
      </c>
      <c r="L22" s="67">
        <f t="shared" si="3"/>
        <v>244</v>
      </c>
      <c r="M22" s="67">
        <f t="shared" si="4"/>
        <v>487</v>
      </c>
      <c r="N22" s="15" t="s">
        <v>152</v>
      </c>
    </row>
    <row r="23" spans="1:14" ht="20.100000000000001" customHeight="1" x14ac:dyDescent="0.2">
      <c r="A23" s="13" t="s">
        <v>665</v>
      </c>
      <c r="B23" s="67">
        <v>2</v>
      </c>
      <c r="C23" s="67">
        <v>1</v>
      </c>
      <c r="D23" s="67">
        <f t="shared" si="0"/>
        <v>3</v>
      </c>
      <c r="E23" s="67">
        <v>0</v>
      </c>
      <c r="F23" s="67">
        <v>1</v>
      </c>
      <c r="G23" s="67">
        <f t="shared" si="1"/>
        <v>1</v>
      </c>
      <c r="H23" s="67">
        <v>2</v>
      </c>
      <c r="I23" s="67">
        <v>3</v>
      </c>
      <c r="J23" s="67">
        <f t="shared" si="2"/>
        <v>5</v>
      </c>
      <c r="K23" s="67">
        <f t="shared" si="3"/>
        <v>4</v>
      </c>
      <c r="L23" s="67">
        <f t="shared" si="3"/>
        <v>5</v>
      </c>
      <c r="M23" s="67">
        <f t="shared" si="4"/>
        <v>9</v>
      </c>
      <c r="N23" s="15" t="s">
        <v>685</v>
      </c>
    </row>
    <row r="24" spans="1:14" ht="20.100000000000001" customHeight="1" x14ac:dyDescent="0.2">
      <c r="A24" s="13" t="s">
        <v>536</v>
      </c>
      <c r="B24" s="67">
        <v>72</v>
      </c>
      <c r="C24" s="67">
        <v>18</v>
      </c>
      <c r="D24" s="67">
        <f t="shared" si="0"/>
        <v>90</v>
      </c>
      <c r="E24" s="67">
        <v>4</v>
      </c>
      <c r="F24" s="67">
        <v>3</v>
      </c>
      <c r="G24" s="67">
        <f t="shared" si="1"/>
        <v>7</v>
      </c>
      <c r="H24" s="67">
        <v>0</v>
      </c>
      <c r="I24" s="67">
        <v>0</v>
      </c>
      <c r="J24" s="67">
        <f t="shared" si="2"/>
        <v>0</v>
      </c>
      <c r="K24" s="67">
        <f t="shared" si="3"/>
        <v>76</v>
      </c>
      <c r="L24" s="67">
        <f t="shared" si="3"/>
        <v>21</v>
      </c>
      <c r="M24" s="67">
        <f t="shared" si="4"/>
        <v>97</v>
      </c>
      <c r="N24" s="15" t="s">
        <v>47</v>
      </c>
    </row>
    <row r="25" spans="1:14" ht="20.100000000000001" customHeight="1" x14ac:dyDescent="0.2">
      <c r="A25" s="13" t="s">
        <v>48</v>
      </c>
      <c r="B25" s="67">
        <v>48</v>
      </c>
      <c r="C25" s="67">
        <v>39</v>
      </c>
      <c r="D25" s="67">
        <f t="shared" si="0"/>
        <v>87</v>
      </c>
      <c r="E25" s="67">
        <v>6</v>
      </c>
      <c r="F25" s="67">
        <v>3</v>
      </c>
      <c r="G25" s="67">
        <f t="shared" si="1"/>
        <v>9</v>
      </c>
      <c r="H25" s="67">
        <v>4</v>
      </c>
      <c r="I25" s="67">
        <v>0</v>
      </c>
      <c r="J25" s="67">
        <f t="shared" si="2"/>
        <v>4</v>
      </c>
      <c r="K25" s="67">
        <f t="shared" si="3"/>
        <v>58</v>
      </c>
      <c r="L25" s="67">
        <f t="shared" si="3"/>
        <v>42</v>
      </c>
      <c r="M25" s="67">
        <f t="shared" si="4"/>
        <v>100</v>
      </c>
      <c r="N25" s="15" t="s">
        <v>49</v>
      </c>
    </row>
    <row r="26" spans="1:14" ht="20.100000000000001" customHeight="1" x14ac:dyDescent="0.2">
      <c r="A26" s="16" t="s">
        <v>299</v>
      </c>
      <c r="B26" s="17">
        <v>5</v>
      </c>
      <c r="C26" s="17">
        <v>2</v>
      </c>
      <c r="D26" s="17">
        <f t="shared" si="0"/>
        <v>7</v>
      </c>
      <c r="E26" s="17">
        <v>1</v>
      </c>
      <c r="F26" s="17">
        <v>1</v>
      </c>
      <c r="G26" s="17">
        <f t="shared" si="1"/>
        <v>2</v>
      </c>
      <c r="H26" s="17">
        <v>0</v>
      </c>
      <c r="I26" s="17">
        <v>0</v>
      </c>
      <c r="J26" s="17">
        <f t="shared" si="2"/>
        <v>0</v>
      </c>
      <c r="K26" s="17">
        <f t="shared" si="3"/>
        <v>6</v>
      </c>
      <c r="L26" s="17">
        <f t="shared" si="3"/>
        <v>3</v>
      </c>
      <c r="M26" s="17">
        <f t="shared" si="4"/>
        <v>9</v>
      </c>
      <c r="N26" s="18" t="s">
        <v>832</v>
      </c>
    </row>
    <row r="27" spans="1:14" ht="20.100000000000001" customHeight="1" thickBot="1" x14ac:dyDescent="0.25">
      <c r="A27" s="22" t="s">
        <v>56</v>
      </c>
      <c r="B27" s="23">
        <f>SUM(B9:B26)</f>
        <v>917</v>
      </c>
      <c r="C27" s="23">
        <f t="shared" ref="C27:I27" si="5">SUM(C9:C26)</f>
        <v>828</v>
      </c>
      <c r="D27" s="23">
        <f t="shared" si="5"/>
        <v>1745</v>
      </c>
      <c r="E27" s="23">
        <f t="shared" si="5"/>
        <v>139</v>
      </c>
      <c r="F27" s="23">
        <f t="shared" si="5"/>
        <v>132</v>
      </c>
      <c r="G27" s="23">
        <f t="shared" si="5"/>
        <v>271</v>
      </c>
      <c r="H27" s="23">
        <f t="shared" si="5"/>
        <v>70</v>
      </c>
      <c r="I27" s="23">
        <f t="shared" si="5"/>
        <v>24</v>
      </c>
      <c r="J27" s="23">
        <f t="shared" si="2"/>
        <v>94</v>
      </c>
      <c r="K27" s="23">
        <f t="shared" si="3"/>
        <v>1126</v>
      </c>
      <c r="L27" s="23">
        <f t="shared" si="3"/>
        <v>984</v>
      </c>
      <c r="M27" s="23">
        <f t="shared" si="4"/>
        <v>2110</v>
      </c>
      <c r="N27" s="24" t="s">
        <v>498</v>
      </c>
    </row>
    <row r="28" spans="1:14" ht="17.100000000000001" customHeight="1" thickTop="1" x14ac:dyDescent="0.2"/>
    <row r="29" spans="1:14" s="92" customFormat="1" ht="17.100000000000001" customHeight="1" x14ac:dyDescent="0.2"/>
    <row r="30" spans="1:14" s="92" customFormat="1" ht="17.100000000000001" customHeight="1" x14ac:dyDescent="0.2"/>
    <row r="31" spans="1:14" s="92" customFormat="1" ht="17.100000000000001" customHeight="1" x14ac:dyDescent="0.2"/>
    <row r="32" spans="1:14" s="92" customFormat="1" ht="17.100000000000001" customHeight="1" x14ac:dyDescent="0.2"/>
    <row r="33" spans="1:14" s="92" customFormat="1" ht="17.100000000000001" customHeight="1" x14ac:dyDescent="0.2"/>
    <row r="34" spans="1:14" s="92" customFormat="1" ht="17.100000000000001" customHeight="1" x14ac:dyDescent="0.2"/>
    <row r="35" spans="1:14" s="92" customFormat="1" ht="17.100000000000001" customHeight="1" x14ac:dyDescent="0.2"/>
    <row r="36" spans="1:14" s="92" customFormat="1" ht="17.100000000000001" customHeight="1" x14ac:dyDescent="0.2"/>
    <row r="37" spans="1:14" ht="17.100000000000001" customHeight="1" x14ac:dyDescent="0.2"/>
    <row r="38" spans="1:14" ht="17.100000000000001" customHeight="1" x14ac:dyDescent="0.2"/>
    <row r="39" spans="1:14" ht="25.5" customHeight="1" thickBot="1" x14ac:dyDescent="0.3">
      <c r="A39" s="4" t="s">
        <v>1848</v>
      </c>
      <c r="N39" s="30" t="s">
        <v>1849</v>
      </c>
    </row>
    <row r="40" spans="1:14" ht="20.100000000000001" customHeight="1" thickTop="1" x14ac:dyDescent="0.25">
      <c r="A40" s="111" t="s">
        <v>0</v>
      </c>
      <c r="B40" s="110" t="s">
        <v>96</v>
      </c>
      <c r="C40" s="110"/>
      <c r="D40" s="110"/>
      <c r="E40" s="110" t="s">
        <v>97</v>
      </c>
      <c r="F40" s="110"/>
      <c r="G40" s="110"/>
      <c r="H40" s="110" t="s">
        <v>98</v>
      </c>
      <c r="I40" s="110"/>
      <c r="J40" s="110"/>
      <c r="K40" s="110" t="s">
        <v>3</v>
      </c>
      <c r="L40" s="110"/>
      <c r="M40" s="110"/>
      <c r="N40" s="111" t="s">
        <v>4</v>
      </c>
    </row>
    <row r="41" spans="1:14" ht="20.100000000000001" customHeight="1" x14ac:dyDescent="0.25">
      <c r="A41" s="112"/>
      <c r="B41" s="109" t="s">
        <v>99</v>
      </c>
      <c r="C41" s="109"/>
      <c r="D41" s="109"/>
      <c r="E41" s="109" t="s">
        <v>100</v>
      </c>
      <c r="F41" s="109"/>
      <c r="G41" s="109"/>
      <c r="H41" s="109" t="s">
        <v>101</v>
      </c>
      <c r="I41" s="109"/>
      <c r="J41" s="109"/>
      <c r="K41" s="109" t="s">
        <v>7</v>
      </c>
      <c r="L41" s="109"/>
      <c r="M41" s="109"/>
      <c r="N41" s="112"/>
    </row>
    <row r="42" spans="1:14" ht="20.100000000000001" customHeight="1" x14ac:dyDescent="0.25">
      <c r="A42" s="112"/>
      <c r="B42" s="31" t="s">
        <v>8</v>
      </c>
      <c r="C42" s="31" t="s">
        <v>67</v>
      </c>
      <c r="D42" s="31" t="s">
        <v>10</v>
      </c>
      <c r="E42" s="31" t="s">
        <v>8</v>
      </c>
      <c r="F42" s="31" t="s">
        <v>67</v>
      </c>
      <c r="G42" s="31" t="s">
        <v>10</v>
      </c>
      <c r="H42" s="31" t="s">
        <v>8</v>
      </c>
      <c r="I42" s="31" t="s">
        <v>67</v>
      </c>
      <c r="J42" s="31" t="s">
        <v>10</v>
      </c>
      <c r="K42" s="31" t="s">
        <v>8</v>
      </c>
      <c r="L42" s="31" t="s">
        <v>67</v>
      </c>
      <c r="M42" s="31" t="s">
        <v>10</v>
      </c>
      <c r="N42" s="112"/>
    </row>
    <row r="43" spans="1:14" ht="20.100000000000001" customHeight="1" thickBot="1" x14ac:dyDescent="0.3">
      <c r="A43" s="113"/>
      <c r="B43" s="6" t="s">
        <v>11</v>
      </c>
      <c r="C43" s="6" t="s">
        <v>12</v>
      </c>
      <c r="D43" s="6" t="s">
        <v>7</v>
      </c>
      <c r="E43" s="6" t="s">
        <v>11</v>
      </c>
      <c r="F43" s="6" t="s">
        <v>12</v>
      </c>
      <c r="G43" s="6" t="s">
        <v>7</v>
      </c>
      <c r="H43" s="6" t="s">
        <v>11</v>
      </c>
      <c r="I43" s="6" t="s">
        <v>12</v>
      </c>
      <c r="J43" s="6" t="s">
        <v>7</v>
      </c>
      <c r="K43" s="6" t="s">
        <v>11</v>
      </c>
      <c r="L43" s="6" t="s">
        <v>12</v>
      </c>
      <c r="M43" s="6" t="s">
        <v>7</v>
      </c>
      <c r="N43" s="113"/>
    </row>
    <row r="44" spans="1:14" ht="20.100000000000001" customHeight="1" x14ac:dyDescent="0.2">
      <c r="A44" s="13" t="s">
        <v>669</v>
      </c>
      <c r="B44" s="14"/>
      <c r="C44" s="14"/>
      <c r="D44" s="14"/>
      <c r="E44" s="14"/>
      <c r="F44" s="14"/>
      <c r="G44" s="14"/>
      <c r="H44" s="14"/>
      <c r="I44" s="14"/>
      <c r="J44" s="14"/>
      <c r="K44" s="15"/>
      <c r="L44" s="13"/>
      <c r="M44" s="14"/>
      <c r="N44" s="15" t="s">
        <v>59</v>
      </c>
    </row>
    <row r="45" spans="1:14" ht="20.100000000000001" customHeight="1" x14ac:dyDescent="0.2">
      <c r="A45" s="13" t="s">
        <v>144</v>
      </c>
      <c r="B45" s="67">
        <v>15</v>
      </c>
      <c r="C45" s="67">
        <v>0</v>
      </c>
      <c r="D45" s="67">
        <f>SUM(B45:C45)</f>
        <v>15</v>
      </c>
      <c r="E45" s="67">
        <v>0</v>
      </c>
      <c r="F45" s="67">
        <v>0</v>
      </c>
      <c r="G45" s="67">
        <f>SUM(E45:F45)</f>
        <v>0</v>
      </c>
      <c r="H45" s="67">
        <v>0</v>
      </c>
      <c r="I45" s="67">
        <v>0</v>
      </c>
      <c r="J45" s="67">
        <f>SUM(H45:I45)</f>
        <v>0</v>
      </c>
      <c r="K45" s="67">
        <f>SUM(B45,E45,H45)</f>
        <v>15</v>
      </c>
      <c r="L45" s="67">
        <f>SUM(C45,F45,I45)</f>
        <v>0</v>
      </c>
      <c r="M45" s="67">
        <f>SUM(K45:L45)</f>
        <v>15</v>
      </c>
      <c r="N45" s="15" t="s">
        <v>23</v>
      </c>
    </row>
    <row r="46" spans="1:14" ht="20.100000000000001" customHeight="1" x14ac:dyDescent="0.2">
      <c r="A46" s="13" t="s">
        <v>24</v>
      </c>
      <c r="B46" s="67">
        <v>56</v>
      </c>
      <c r="C46" s="67">
        <v>4</v>
      </c>
      <c r="D46" s="67">
        <f t="shared" ref="D46:D54" si="6">SUM(B46:C46)</f>
        <v>60</v>
      </c>
      <c r="E46" s="67">
        <v>1</v>
      </c>
      <c r="F46" s="67">
        <v>0</v>
      </c>
      <c r="G46" s="67">
        <f t="shared" ref="G46:G54" si="7">SUM(E46:F46)</f>
        <v>1</v>
      </c>
      <c r="H46" s="67">
        <v>1</v>
      </c>
      <c r="I46" s="67">
        <v>2</v>
      </c>
      <c r="J46" s="67">
        <f t="shared" ref="J46:J54" si="8">SUM(H46:I46)</f>
        <v>3</v>
      </c>
      <c r="K46" s="67">
        <f t="shared" ref="K46:L54" si="9">SUM(B46,E46,H46)</f>
        <v>58</v>
      </c>
      <c r="L46" s="67">
        <f t="shared" si="9"/>
        <v>6</v>
      </c>
      <c r="M46" s="67">
        <f t="shared" ref="M46:M54" si="10">SUM(K46:L46)</f>
        <v>64</v>
      </c>
      <c r="N46" s="15" t="s">
        <v>25</v>
      </c>
    </row>
    <row r="47" spans="1:14" ht="20.100000000000001" customHeight="1" x14ac:dyDescent="0.2">
      <c r="A47" s="13" t="s">
        <v>106</v>
      </c>
      <c r="B47" s="67">
        <v>120</v>
      </c>
      <c r="C47" s="67">
        <v>71</v>
      </c>
      <c r="D47" s="67">
        <f t="shared" si="6"/>
        <v>191</v>
      </c>
      <c r="E47" s="67">
        <v>2</v>
      </c>
      <c r="F47" s="67">
        <v>0</v>
      </c>
      <c r="G47" s="67">
        <f t="shared" si="7"/>
        <v>2</v>
      </c>
      <c r="H47" s="67">
        <v>4</v>
      </c>
      <c r="I47" s="67">
        <v>1</v>
      </c>
      <c r="J47" s="67">
        <f t="shared" si="8"/>
        <v>5</v>
      </c>
      <c r="K47" s="67">
        <f t="shared" si="9"/>
        <v>126</v>
      </c>
      <c r="L47" s="67">
        <f t="shared" si="9"/>
        <v>72</v>
      </c>
      <c r="M47" s="67">
        <f t="shared" si="10"/>
        <v>198</v>
      </c>
      <c r="N47" s="15" t="s">
        <v>60</v>
      </c>
    </row>
    <row r="48" spans="1:14" ht="20.100000000000001" customHeight="1" x14ac:dyDescent="0.2">
      <c r="A48" s="13" t="s">
        <v>762</v>
      </c>
      <c r="B48" s="67">
        <v>66</v>
      </c>
      <c r="C48" s="67">
        <v>34</v>
      </c>
      <c r="D48" s="67">
        <f t="shared" si="6"/>
        <v>100</v>
      </c>
      <c r="E48" s="67">
        <v>0</v>
      </c>
      <c r="F48" s="67">
        <v>0</v>
      </c>
      <c r="G48" s="67">
        <f t="shared" si="7"/>
        <v>0</v>
      </c>
      <c r="H48" s="67">
        <v>0</v>
      </c>
      <c r="I48" s="67">
        <v>1</v>
      </c>
      <c r="J48" s="67">
        <f t="shared" si="8"/>
        <v>1</v>
      </c>
      <c r="K48" s="67">
        <f t="shared" si="9"/>
        <v>66</v>
      </c>
      <c r="L48" s="67">
        <f t="shared" si="9"/>
        <v>35</v>
      </c>
      <c r="M48" s="67">
        <f t="shared" si="10"/>
        <v>101</v>
      </c>
      <c r="N48" s="15" t="s">
        <v>763</v>
      </c>
    </row>
    <row r="49" spans="1:14" ht="20.100000000000001" customHeight="1" x14ac:dyDescent="0.2">
      <c r="A49" s="13" t="s">
        <v>140</v>
      </c>
      <c r="B49" s="67">
        <v>38</v>
      </c>
      <c r="C49" s="67">
        <v>12</v>
      </c>
      <c r="D49" s="67">
        <f t="shared" si="6"/>
        <v>50</v>
      </c>
      <c r="E49" s="67">
        <v>0</v>
      </c>
      <c r="F49" s="67">
        <v>1</v>
      </c>
      <c r="G49" s="67">
        <f t="shared" si="7"/>
        <v>1</v>
      </c>
      <c r="H49" s="67">
        <v>1</v>
      </c>
      <c r="I49" s="67">
        <v>2</v>
      </c>
      <c r="J49" s="67">
        <f t="shared" si="8"/>
        <v>3</v>
      </c>
      <c r="K49" s="67">
        <f t="shared" si="9"/>
        <v>39</v>
      </c>
      <c r="L49" s="67">
        <f t="shared" si="9"/>
        <v>15</v>
      </c>
      <c r="M49" s="67">
        <f t="shared" si="10"/>
        <v>54</v>
      </c>
      <c r="N49" s="15" t="s">
        <v>768</v>
      </c>
    </row>
    <row r="50" spans="1:14" ht="20.100000000000001" customHeight="1" x14ac:dyDescent="0.2">
      <c r="A50" s="13" t="s">
        <v>139</v>
      </c>
      <c r="B50" s="67">
        <v>180</v>
      </c>
      <c r="C50" s="67">
        <v>109</v>
      </c>
      <c r="D50" s="67">
        <f t="shared" si="6"/>
        <v>289</v>
      </c>
      <c r="E50" s="67">
        <v>4</v>
      </c>
      <c r="F50" s="67">
        <v>2</v>
      </c>
      <c r="G50" s="67">
        <f t="shared" si="7"/>
        <v>6</v>
      </c>
      <c r="H50" s="67">
        <v>2</v>
      </c>
      <c r="I50" s="67">
        <v>1</v>
      </c>
      <c r="J50" s="67">
        <f t="shared" si="8"/>
        <v>3</v>
      </c>
      <c r="K50" s="67">
        <f t="shared" si="9"/>
        <v>186</v>
      </c>
      <c r="L50" s="67">
        <f t="shared" si="9"/>
        <v>112</v>
      </c>
      <c r="M50" s="67">
        <f t="shared" si="10"/>
        <v>298</v>
      </c>
      <c r="N50" s="15" t="s">
        <v>704</v>
      </c>
    </row>
    <row r="51" spans="1:14" ht="20.100000000000001" customHeight="1" x14ac:dyDescent="0.2">
      <c r="A51" s="13" t="s">
        <v>880</v>
      </c>
      <c r="B51" s="67">
        <v>47</v>
      </c>
      <c r="C51" s="67">
        <v>37</v>
      </c>
      <c r="D51" s="67">
        <f t="shared" si="6"/>
        <v>84</v>
      </c>
      <c r="E51" s="67">
        <v>0</v>
      </c>
      <c r="F51" s="67">
        <v>1</v>
      </c>
      <c r="G51" s="67">
        <f t="shared" si="7"/>
        <v>1</v>
      </c>
      <c r="H51" s="67">
        <v>5</v>
      </c>
      <c r="I51" s="67">
        <v>1</v>
      </c>
      <c r="J51" s="67">
        <f t="shared" si="8"/>
        <v>6</v>
      </c>
      <c r="K51" s="67">
        <f t="shared" si="9"/>
        <v>52</v>
      </c>
      <c r="L51" s="67">
        <f t="shared" si="9"/>
        <v>39</v>
      </c>
      <c r="M51" s="67">
        <f t="shared" si="10"/>
        <v>91</v>
      </c>
      <c r="N51" s="15" t="s">
        <v>859</v>
      </c>
    </row>
    <row r="52" spans="1:14" ht="20.100000000000001" customHeight="1" x14ac:dyDescent="0.2">
      <c r="A52" s="13" t="s">
        <v>43</v>
      </c>
      <c r="B52" s="67">
        <v>10</v>
      </c>
      <c r="C52" s="67">
        <v>1</v>
      </c>
      <c r="D52" s="67">
        <f t="shared" si="6"/>
        <v>11</v>
      </c>
      <c r="E52" s="67">
        <v>0</v>
      </c>
      <c r="F52" s="67">
        <v>0</v>
      </c>
      <c r="G52" s="67">
        <f t="shared" si="7"/>
        <v>0</v>
      </c>
      <c r="H52" s="67">
        <v>0</v>
      </c>
      <c r="I52" s="67">
        <v>0</v>
      </c>
      <c r="J52" s="67">
        <f t="shared" si="8"/>
        <v>0</v>
      </c>
      <c r="K52" s="67">
        <f t="shared" si="9"/>
        <v>10</v>
      </c>
      <c r="L52" s="67">
        <f t="shared" si="9"/>
        <v>1</v>
      </c>
      <c r="M52" s="67">
        <f t="shared" si="10"/>
        <v>11</v>
      </c>
      <c r="N52" s="15" t="s">
        <v>152</v>
      </c>
    </row>
    <row r="53" spans="1:14" ht="20.100000000000001" customHeight="1" x14ac:dyDescent="0.2">
      <c r="A53" s="13" t="s">
        <v>46</v>
      </c>
      <c r="B53" s="67">
        <v>9</v>
      </c>
      <c r="C53" s="67">
        <v>2</v>
      </c>
      <c r="D53" s="67">
        <f t="shared" si="6"/>
        <v>11</v>
      </c>
      <c r="E53" s="67">
        <v>0</v>
      </c>
      <c r="F53" s="67">
        <v>0</v>
      </c>
      <c r="G53" s="67">
        <f t="shared" si="7"/>
        <v>0</v>
      </c>
      <c r="H53" s="67">
        <v>0</v>
      </c>
      <c r="I53" s="67">
        <v>0</v>
      </c>
      <c r="J53" s="67">
        <f t="shared" si="8"/>
        <v>0</v>
      </c>
      <c r="K53" s="67">
        <f t="shared" si="9"/>
        <v>9</v>
      </c>
      <c r="L53" s="67">
        <f t="shared" si="9"/>
        <v>2</v>
      </c>
      <c r="M53" s="67">
        <f t="shared" si="10"/>
        <v>11</v>
      </c>
      <c r="N53" s="15" t="s">
        <v>47</v>
      </c>
    </row>
    <row r="54" spans="1:14" ht="20.100000000000001" customHeight="1" x14ac:dyDescent="0.2">
      <c r="A54" s="13" t="s">
        <v>48</v>
      </c>
      <c r="B54" s="67">
        <v>99</v>
      </c>
      <c r="C54" s="67">
        <v>23</v>
      </c>
      <c r="D54" s="67">
        <f t="shared" si="6"/>
        <v>122</v>
      </c>
      <c r="E54" s="67">
        <v>0</v>
      </c>
      <c r="F54" s="67">
        <v>0</v>
      </c>
      <c r="G54" s="67">
        <f t="shared" si="7"/>
        <v>0</v>
      </c>
      <c r="H54" s="67">
        <v>0</v>
      </c>
      <c r="I54" s="67">
        <v>0</v>
      </c>
      <c r="J54" s="67">
        <f t="shared" si="8"/>
        <v>0</v>
      </c>
      <c r="K54" s="67">
        <f t="shared" si="9"/>
        <v>99</v>
      </c>
      <c r="L54" s="67">
        <f t="shared" si="9"/>
        <v>23</v>
      </c>
      <c r="M54" s="67">
        <f t="shared" si="10"/>
        <v>122</v>
      </c>
      <c r="N54" s="15" t="s">
        <v>49</v>
      </c>
    </row>
    <row r="55" spans="1:14" ht="20.100000000000001" customHeight="1" thickBot="1" x14ac:dyDescent="0.25">
      <c r="A55" s="16" t="s">
        <v>770</v>
      </c>
      <c r="B55" s="17">
        <f>SUM(B45:B54)</f>
        <v>640</v>
      </c>
      <c r="C55" s="17">
        <f t="shared" ref="C55:M55" si="11">SUM(C45:C54)</f>
        <v>293</v>
      </c>
      <c r="D55" s="17">
        <f t="shared" si="11"/>
        <v>933</v>
      </c>
      <c r="E55" s="17">
        <f t="shared" si="11"/>
        <v>7</v>
      </c>
      <c r="F55" s="17">
        <f t="shared" si="11"/>
        <v>4</v>
      </c>
      <c r="G55" s="17">
        <f t="shared" si="11"/>
        <v>11</v>
      </c>
      <c r="H55" s="17">
        <f t="shared" si="11"/>
        <v>13</v>
      </c>
      <c r="I55" s="17">
        <f t="shared" si="11"/>
        <v>8</v>
      </c>
      <c r="J55" s="17">
        <f t="shared" si="11"/>
        <v>21</v>
      </c>
      <c r="K55" s="17">
        <f t="shared" si="11"/>
        <v>660</v>
      </c>
      <c r="L55" s="17">
        <f t="shared" si="11"/>
        <v>305</v>
      </c>
      <c r="M55" s="17">
        <f t="shared" si="11"/>
        <v>965</v>
      </c>
      <c r="N55" s="18" t="s">
        <v>62</v>
      </c>
    </row>
    <row r="56" spans="1:14" ht="20.100000000000001" customHeight="1" thickBot="1" x14ac:dyDescent="0.25">
      <c r="A56" s="19" t="s">
        <v>151</v>
      </c>
      <c r="B56" s="20">
        <f t="shared" ref="B56:M56" si="12">SUM(B55,B27)</f>
        <v>1557</v>
      </c>
      <c r="C56" s="20">
        <f t="shared" si="12"/>
        <v>1121</v>
      </c>
      <c r="D56" s="20">
        <f t="shared" si="12"/>
        <v>2678</v>
      </c>
      <c r="E56" s="20">
        <f t="shared" si="12"/>
        <v>146</v>
      </c>
      <c r="F56" s="20">
        <f t="shared" si="12"/>
        <v>136</v>
      </c>
      <c r="G56" s="20">
        <f t="shared" si="12"/>
        <v>282</v>
      </c>
      <c r="H56" s="20">
        <f t="shared" si="12"/>
        <v>83</v>
      </c>
      <c r="I56" s="20">
        <f t="shared" si="12"/>
        <v>32</v>
      </c>
      <c r="J56" s="20">
        <f t="shared" si="12"/>
        <v>115</v>
      </c>
      <c r="K56" s="20">
        <f t="shared" si="12"/>
        <v>1786</v>
      </c>
      <c r="L56" s="20">
        <f t="shared" si="12"/>
        <v>1289</v>
      </c>
      <c r="M56" s="20">
        <f t="shared" si="12"/>
        <v>3075</v>
      </c>
      <c r="N56" s="61" t="s">
        <v>63</v>
      </c>
    </row>
    <row r="57" spans="1:14" ht="15" thickTop="1" x14ac:dyDescent="0.2"/>
  </sheetData>
  <mergeCells count="22">
    <mergeCell ref="N40:N43"/>
    <mergeCell ref="B41:D41"/>
    <mergeCell ref="E41:G41"/>
    <mergeCell ref="H41:J41"/>
    <mergeCell ref="K41:M41"/>
    <mergeCell ref="A40:A43"/>
    <mergeCell ref="B40:D40"/>
    <mergeCell ref="E40:G40"/>
    <mergeCell ref="H40:J40"/>
    <mergeCell ref="K40:M40"/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35"/>
  <sheetViews>
    <sheetView rightToLeft="1" view="pageBreakPreview" topLeftCell="A112" zoomScale="80" zoomScaleSheetLayoutView="80" workbookViewId="0">
      <selection sqref="A1:N1"/>
    </sheetView>
  </sheetViews>
  <sheetFormatPr defaultRowHeight="14.25" x14ac:dyDescent="0.2"/>
  <cols>
    <col min="1" max="1" width="26" customWidth="1"/>
    <col min="2" max="2" width="7.25" customWidth="1"/>
    <col min="3" max="3" width="8.375" customWidth="1"/>
    <col min="4" max="4" width="7.875" customWidth="1"/>
    <col min="5" max="5" width="7.125" customWidth="1"/>
    <col min="6" max="6" width="8.75" customWidth="1"/>
    <col min="7" max="7" width="7.375" customWidth="1"/>
    <col min="8" max="8" width="7.5" customWidth="1"/>
    <col min="9" max="9" width="9.125" bestFit="1" customWidth="1"/>
    <col min="10" max="10" width="9.25" customWidth="1"/>
    <col min="11" max="11" width="46.875" customWidth="1"/>
  </cols>
  <sheetData>
    <row r="1" spans="1:11" ht="31.5" customHeight="1" x14ac:dyDescent="0.2">
      <c r="A1" s="118" t="s">
        <v>882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0.5" customHeight="1" x14ac:dyDescent="0.25">
      <c r="A2" s="114" t="s">
        <v>883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0.25" customHeight="1" thickBot="1" x14ac:dyDescent="0.3">
      <c r="A3" s="4" t="s">
        <v>1850</v>
      </c>
      <c r="K3" s="30" t="s">
        <v>1851</v>
      </c>
    </row>
    <row r="4" spans="1:11" ht="20.100000000000001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0.100000000000001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0.100000000000001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20.100000000000001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0.10000000000000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886</v>
      </c>
    </row>
    <row r="9" spans="1:11" ht="20.100000000000001" customHeight="1" x14ac:dyDescent="0.2">
      <c r="A9" s="13" t="s">
        <v>15</v>
      </c>
      <c r="B9" s="14">
        <v>160</v>
      </c>
      <c r="C9" s="14">
        <v>364</v>
      </c>
      <c r="D9" s="14">
        <f>SUM(B9:C9)</f>
        <v>524</v>
      </c>
      <c r="E9" s="14">
        <v>0</v>
      </c>
      <c r="F9" s="14">
        <v>0</v>
      </c>
      <c r="G9" s="14">
        <v>0</v>
      </c>
      <c r="H9" s="14">
        <f>SUM(B9,E9)</f>
        <v>160</v>
      </c>
      <c r="I9" s="14">
        <f t="shared" ref="I9:J24" si="0">SUM(C9,F9)</f>
        <v>364</v>
      </c>
      <c r="J9" s="14">
        <f t="shared" si="0"/>
        <v>524</v>
      </c>
      <c r="K9" s="15" t="s">
        <v>16</v>
      </c>
    </row>
    <row r="10" spans="1:11" ht="20.100000000000001" customHeight="1" x14ac:dyDescent="0.2">
      <c r="A10" s="13" t="s">
        <v>490</v>
      </c>
      <c r="B10" s="14">
        <v>114</v>
      </c>
      <c r="C10" s="14">
        <v>211</v>
      </c>
      <c r="D10" s="14">
        <f t="shared" ref="D10:D26" si="1">SUM(B10:C10)</f>
        <v>325</v>
      </c>
      <c r="E10" s="14">
        <v>0</v>
      </c>
      <c r="F10" s="14">
        <v>0</v>
      </c>
      <c r="G10" s="14">
        <v>0</v>
      </c>
      <c r="H10" s="14">
        <f t="shared" ref="H10:J27" si="2">SUM(B10,E10)</f>
        <v>114</v>
      </c>
      <c r="I10" s="14">
        <f t="shared" si="0"/>
        <v>211</v>
      </c>
      <c r="J10" s="14">
        <f t="shared" si="0"/>
        <v>325</v>
      </c>
      <c r="K10" s="15" t="s">
        <v>21</v>
      </c>
    </row>
    <row r="11" spans="1:11" ht="20.100000000000001" customHeight="1" x14ac:dyDescent="0.2">
      <c r="A11" s="13" t="s">
        <v>22</v>
      </c>
      <c r="B11" s="14">
        <v>78</v>
      </c>
      <c r="C11" s="14">
        <v>395</v>
      </c>
      <c r="D11" s="14">
        <f t="shared" si="1"/>
        <v>473</v>
      </c>
      <c r="E11" s="14">
        <v>0</v>
      </c>
      <c r="F11" s="14">
        <v>0</v>
      </c>
      <c r="G11" s="14">
        <v>0</v>
      </c>
      <c r="H11" s="14">
        <f t="shared" si="2"/>
        <v>78</v>
      </c>
      <c r="I11" s="14">
        <f t="shared" si="0"/>
        <v>395</v>
      </c>
      <c r="J11" s="14">
        <f t="shared" si="0"/>
        <v>473</v>
      </c>
      <c r="K11" s="15" t="s">
        <v>23</v>
      </c>
    </row>
    <row r="12" spans="1:11" ht="20.100000000000001" customHeight="1" x14ac:dyDescent="0.2">
      <c r="A12" s="13" t="s">
        <v>24</v>
      </c>
      <c r="B12" s="14">
        <v>332</v>
      </c>
      <c r="C12" s="14">
        <v>424</v>
      </c>
      <c r="D12" s="14">
        <f t="shared" si="1"/>
        <v>756</v>
      </c>
      <c r="E12" s="14">
        <v>0</v>
      </c>
      <c r="F12" s="14">
        <v>0</v>
      </c>
      <c r="G12" s="14">
        <v>0</v>
      </c>
      <c r="H12" s="14">
        <f t="shared" si="2"/>
        <v>332</v>
      </c>
      <c r="I12" s="14">
        <f t="shared" si="0"/>
        <v>424</v>
      </c>
      <c r="J12" s="14">
        <f t="shared" si="0"/>
        <v>756</v>
      </c>
      <c r="K12" s="15" t="s">
        <v>25</v>
      </c>
    </row>
    <row r="13" spans="1:11" ht="20.100000000000001" customHeight="1" x14ac:dyDescent="0.2">
      <c r="A13" s="13" t="s">
        <v>856</v>
      </c>
      <c r="B13" s="14">
        <v>169</v>
      </c>
      <c r="C13" s="14">
        <v>246</v>
      </c>
      <c r="D13" s="14">
        <f t="shared" si="1"/>
        <v>415</v>
      </c>
      <c r="E13" s="14">
        <v>0</v>
      </c>
      <c r="F13" s="14">
        <v>0</v>
      </c>
      <c r="G13" s="14">
        <v>0</v>
      </c>
      <c r="H13" s="14">
        <f t="shared" si="2"/>
        <v>169</v>
      </c>
      <c r="I13" s="14">
        <f t="shared" si="0"/>
        <v>246</v>
      </c>
      <c r="J13" s="14">
        <f t="shared" si="0"/>
        <v>415</v>
      </c>
      <c r="K13" s="15" t="s">
        <v>29</v>
      </c>
    </row>
    <row r="14" spans="1:11" ht="20.100000000000001" customHeight="1" x14ac:dyDescent="0.2">
      <c r="A14" s="13" t="s">
        <v>30</v>
      </c>
      <c r="B14" s="14">
        <v>31</v>
      </c>
      <c r="C14" s="14">
        <v>27</v>
      </c>
      <c r="D14" s="14">
        <f t="shared" si="1"/>
        <v>58</v>
      </c>
      <c r="E14" s="14">
        <v>0</v>
      </c>
      <c r="F14" s="14">
        <v>0</v>
      </c>
      <c r="G14" s="14">
        <v>0</v>
      </c>
      <c r="H14" s="14">
        <f t="shared" si="2"/>
        <v>31</v>
      </c>
      <c r="I14" s="14">
        <f t="shared" si="0"/>
        <v>27</v>
      </c>
      <c r="J14" s="14">
        <f t="shared" si="0"/>
        <v>58</v>
      </c>
      <c r="K14" s="15" t="s">
        <v>31</v>
      </c>
    </row>
    <row r="15" spans="1:11" ht="20.100000000000001" customHeight="1" x14ac:dyDescent="0.2">
      <c r="A15" s="13" t="s">
        <v>32</v>
      </c>
      <c r="B15" s="14">
        <v>223</v>
      </c>
      <c r="C15" s="14">
        <v>558</v>
      </c>
      <c r="D15" s="14">
        <f t="shared" si="1"/>
        <v>781</v>
      </c>
      <c r="E15" s="14">
        <v>0</v>
      </c>
      <c r="F15" s="14">
        <v>0</v>
      </c>
      <c r="G15" s="14">
        <v>0</v>
      </c>
      <c r="H15" s="14">
        <f t="shared" si="2"/>
        <v>223</v>
      </c>
      <c r="I15" s="14">
        <f t="shared" si="0"/>
        <v>558</v>
      </c>
      <c r="J15" s="14">
        <f t="shared" si="0"/>
        <v>781</v>
      </c>
      <c r="K15" s="15" t="s">
        <v>33</v>
      </c>
    </row>
    <row r="16" spans="1:11" ht="20.100000000000001" customHeight="1" x14ac:dyDescent="0.2">
      <c r="A16" s="13" t="s">
        <v>762</v>
      </c>
      <c r="B16" s="14">
        <v>126</v>
      </c>
      <c r="C16" s="14">
        <v>198</v>
      </c>
      <c r="D16" s="14">
        <f t="shared" si="1"/>
        <v>324</v>
      </c>
      <c r="E16" s="14">
        <v>0</v>
      </c>
      <c r="F16" s="14">
        <v>0</v>
      </c>
      <c r="G16" s="14">
        <v>0</v>
      </c>
      <c r="H16" s="14">
        <f t="shared" si="2"/>
        <v>126</v>
      </c>
      <c r="I16" s="14">
        <f t="shared" si="0"/>
        <v>198</v>
      </c>
      <c r="J16" s="14">
        <f t="shared" si="0"/>
        <v>324</v>
      </c>
      <c r="K16" s="15" t="s">
        <v>763</v>
      </c>
    </row>
    <row r="17" spans="1:11" ht="20.100000000000001" customHeight="1" x14ac:dyDescent="0.2">
      <c r="A17" s="13" t="s">
        <v>140</v>
      </c>
      <c r="B17" s="14">
        <v>402</v>
      </c>
      <c r="C17" s="14">
        <v>326</v>
      </c>
      <c r="D17" s="14">
        <f t="shared" si="1"/>
        <v>728</v>
      </c>
      <c r="E17" s="14">
        <v>0</v>
      </c>
      <c r="F17" s="14">
        <v>0</v>
      </c>
      <c r="G17" s="14">
        <v>0</v>
      </c>
      <c r="H17" s="14">
        <f t="shared" si="2"/>
        <v>402</v>
      </c>
      <c r="I17" s="14">
        <f t="shared" si="0"/>
        <v>326</v>
      </c>
      <c r="J17" s="14">
        <f t="shared" si="0"/>
        <v>728</v>
      </c>
      <c r="K17" s="15" t="s">
        <v>37</v>
      </c>
    </row>
    <row r="18" spans="1:11" ht="20.100000000000001" customHeight="1" x14ac:dyDescent="0.2">
      <c r="A18" s="13" t="s">
        <v>139</v>
      </c>
      <c r="B18" s="14">
        <v>572</v>
      </c>
      <c r="C18" s="14">
        <v>1832</v>
      </c>
      <c r="D18" s="14">
        <f t="shared" si="1"/>
        <v>2404</v>
      </c>
      <c r="E18" s="14">
        <v>0</v>
      </c>
      <c r="F18" s="14">
        <v>0</v>
      </c>
      <c r="G18" s="14">
        <v>0</v>
      </c>
      <c r="H18" s="14">
        <f t="shared" si="2"/>
        <v>572</v>
      </c>
      <c r="I18" s="14">
        <f t="shared" si="0"/>
        <v>1832</v>
      </c>
      <c r="J18" s="14">
        <f t="shared" si="0"/>
        <v>2404</v>
      </c>
      <c r="K18" s="15" t="s">
        <v>704</v>
      </c>
    </row>
    <row r="19" spans="1:11" ht="20.100000000000001" customHeight="1" x14ac:dyDescent="0.2">
      <c r="A19" s="13" t="s">
        <v>880</v>
      </c>
      <c r="B19" s="14">
        <v>327</v>
      </c>
      <c r="C19" s="14">
        <v>606</v>
      </c>
      <c r="D19" s="14">
        <f t="shared" si="1"/>
        <v>933</v>
      </c>
      <c r="E19" s="14">
        <v>0</v>
      </c>
      <c r="F19" s="14">
        <v>0</v>
      </c>
      <c r="G19" s="14">
        <v>0</v>
      </c>
      <c r="H19" s="14">
        <f t="shared" si="2"/>
        <v>327</v>
      </c>
      <c r="I19" s="14">
        <f t="shared" si="0"/>
        <v>606</v>
      </c>
      <c r="J19" s="14">
        <f t="shared" si="0"/>
        <v>933</v>
      </c>
      <c r="K19" s="15" t="s">
        <v>859</v>
      </c>
    </row>
    <row r="20" spans="1:11" ht="20.100000000000001" customHeight="1" x14ac:dyDescent="0.2">
      <c r="A20" s="13" t="s">
        <v>881</v>
      </c>
      <c r="B20" s="14">
        <v>0</v>
      </c>
      <c r="C20" s="14">
        <v>341</v>
      </c>
      <c r="D20" s="14">
        <f t="shared" si="1"/>
        <v>341</v>
      </c>
      <c r="E20" s="14">
        <v>0</v>
      </c>
      <c r="F20" s="14">
        <v>0</v>
      </c>
      <c r="G20" s="14">
        <v>0</v>
      </c>
      <c r="H20" s="14">
        <f t="shared" si="2"/>
        <v>0</v>
      </c>
      <c r="I20" s="14">
        <f t="shared" si="0"/>
        <v>341</v>
      </c>
      <c r="J20" s="14">
        <f t="shared" si="0"/>
        <v>341</v>
      </c>
      <c r="K20" s="15" t="s">
        <v>861</v>
      </c>
    </row>
    <row r="21" spans="1:11" ht="20.100000000000001" customHeight="1" x14ac:dyDescent="0.2">
      <c r="A21" s="13" t="s">
        <v>769</v>
      </c>
      <c r="B21" s="14">
        <v>259</v>
      </c>
      <c r="C21" s="14">
        <v>140</v>
      </c>
      <c r="D21" s="14">
        <f t="shared" si="1"/>
        <v>399</v>
      </c>
      <c r="E21" s="14">
        <v>0</v>
      </c>
      <c r="F21" s="14">
        <v>0</v>
      </c>
      <c r="G21" s="14">
        <v>0</v>
      </c>
      <c r="H21" s="14">
        <f t="shared" si="2"/>
        <v>259</v>
      </c>
      <c r="I21" s="14">
        <f t="shared" si="0"/>
        <v>140</v>
      </c>
      <c r="J21" s="14">
        <f t="shared" si="0"/>
        <v>399</v>
      </c>
      <c r="K21" s="15" t="s">
        <v>765</v>
      </c>
    </row>
    <row r="22" spans="1:11" ht="20.100000000000001" customHeight="1" x14ac:dyDescent="0.2">
      <c r="A22" s="13" t="s">
        <v>43</v>
      </c>
      <c r="B22" s="14">
        <v>841</v>
      </c>
      <c r="C22" s="14">
        <v>1336</v>
      </c>
      <c r="D22" s="14">
        <f t="shared" si="1"/>
        <v>2177</v>
      </c>
      <c r="E22" s="14">
        <v>0</v>
      </c>
      <c r="F22" s="14">
        <v>0</v>
      </c>
      <c r="G22" s="14">
        <v>0</v>
      </c>
      <c r="H22" s="14">
        <f t="shared" si="2"/>
        <v>841</v>
      </c>
      <c r="I22" s="14">
        <f t="shared" si="0"/>
        <v>1336</v>
      </c>
      <c r="J22" s="14">
        <f t="shared" si="0"/>
        <v>2177</v>
      </c>
      <c r="K22" s="15" t="s">
        <v>152</v>
      </c>
    </row>
    <row r="23" spans="1:11" ht="20.100000000000001" customHeight="1" x14ac:dyDescent="0.2">
      <c r="A23" s="13" t="s">
        <v>665</v>
      </c>
      <c r="B23" s="14">
        <v>22</v>
      </c>
      <c r="C23" s="14">
        <v>16</v>
      </c>
      <c r="D23" s="14">
        <f t="shared" si="1"/>
        <v>38</v>
      </c>
      <c r="E23" s="14">
        <v>0</v>
      </c>
      <c r="F23" s="14">
        <v>0</v>
      </c>
      <c r="G23" s="14">
        <v>0</v>
      </c>
      <c r="H23" s="14">
        <f t="shared" si="2"/>
        <v>22</v>
      </c>
      <c r="I23" s="14">
        <f t="shared" si="0"/>
        <v>16</v>
      </c>
      <c r="J23" s="14">
        <f t="shared" si="0"/>
        <v>38</v>
      </c>
      <c r="K23" s="15" t="s">
        <v>685</v>
      </c>
    </row>
    <row r="24" spans="1:11" ht="20.100000000000001" customHeight="1" x14ac:dyDescent="0.2">
      <c r="A24" s="13" t="s">
        <v>46</v>
      </c>
      <c r="B24" s="14">
        <v>232</v>
      </c>
      <c r="C24" s="14">
        <v>130</v>
      </c>
      <c r="D24" s="14">
        <f t="shared" si="1"/>
        <v>362</v>
      </c>
      <c r="E24" s="14">
        <v>0</v>
      </c>
      <c r="F24" s="14">
        <v>0</v>
      </c>
      <c r="G24" s="14">
        <v>0</v>
      </c>
      <c r="H24" s="14">
        <f t="shared" si="2"/>
        <v>232</v>
      </c>
      <c r="I24" s="14">
        <f t="shared" si="0"/>
        <v>130</v>
      </c>
      <c r="J24" s="14">
        <f t="shared" si="0"/>
        <v>362</v>
      </c>
      <c r="K24" s="15" t="s">
        <v>47</v>
      </c>
    </row>
    <row r="25" spans="1:11" ht="20.100000000000001" customHeight="1" x14ac:dyDescent="0.2">
      <c r="A25" s="13" t="s">
        <v>48</v>
      </c>
      <c r="B25" s="14">
        <v>239</v>
      </c>
      <c r="C25" s="14">
        <v>390</v>
      </c>
      <c r="D25" s="14">
        <f t="shared" si="1"/>
        <v>629</v>
      </c>
      <c r="E25" s="14">
        <v>0</v>
      </c>
      <c r="F25" s="14">
        <v>0</v>
      </c>
      <c r="G25" s="14">
        <v>0</v>
      </c>
      <c r="H25" s="14">
        <f t="shared" si="2"/>
        <v>239</v>
      </c>
      <c r="I25" s="14">
        <f t="shared" si="2"/>
        <v>390</v>
      </c>
      <c r="J25" s="14">
        <f t="shared" si="2"/>
        <v>629</v>
      </c>
      <c r="K25" s="15" t="s">
        <v>49</v>
      </c>
    </row>
    <row r="26" spans="1:11" ht="20.100000000000001" customHeight="1" x14ac:dyDescent="0.2">
      <c r="A26" s="13" t="s">
        <v>54</v>
      </c>
      <c r="B26" s="14">
        <v>50</v>
      </c>
      <c r="C26" s="14">
        <v>52</v>
      </c>
      <c r="D26" s="14">
        <f t="shared" si="1"/>
        <v>102</v>
      </c>
      <c r="E26" s="14">
        <v>0</v>
      </c>
      <c r="F26" s="14">
        <v>0</v>
      </c>
      <c r="G26" s="14">
        <v>0</v>
      </c>
      <c r="H26" s="14">
        <f t="shared" si="2"/>
        <v>50</v>
      </c>
      <c r="I26" s="14">
        <f t="shared" si="2"/>
        <v>52</v>
      </c>
      <c r="J26" s="14">
        <f t="shared" si="2"/>
        <v>102</v>
      </c>
      <c r="K26" s="15" t="s">
        <v>832</v>
      </c>
    </row>
    <row r="27" spans="1:11" ht="20.100000000000001" customHeight="1" thickBot="1" x14ac:dyDescent="0.25">
      <c r="A27" s="22" t="s">
        <v>56</v>
      </c>
      <c r="B27" s="23">
        <f>SUM(B9:B26)</f>
        <v>4177</v>
      </c>
      <c r="C27" s="23">
        <f t="shared" ref="C27:G27" si="3">SUM(C9:C26)</f>
        <v>7592</v>
      </c>
      <c r="D27" s="23">
        <f t="shared" si="3"/>
        <v>11769</v>
      </c>
      <c r="E27" s="23">
        <f t="shared" si="3"/>
        <v>0</v>
      </c>
      <c r="F27" s="23">
        <f t="shared" si="3"/>
        <v>0</v>
      </c>
      <c r="G27" s="23">
        <f t="shared" si="3"/>
        <v>0</v>
      </c>
      <c r="H27" s="23">
        <f t="shared" si="2"/>
        <v>4177</v>
      </c>
      <c r="I27" s="23">
        <f t="shared" si="2"/>
        <v>7592</v>
      </c>
      <c r="J27" s="23">
        <f t="shared" si="2"/>
        <v>11769</v>
      </c>
      <c r="K27" s="24" t="s">
        <v>57</v>
      </c>
    </row>
    <row r="28" spans="1:11" ht="15" thickTop="1" x14ac:dyDescent="0.2"/>
    <row r="30" spans="1:11" s="92" customFormat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7" spans="1:11" s="92" customFormat="1" x14ac:dyDescent="0.2"/>
    <row r="40" spans="1:11" ht="27" customHeight="1" thickBot="1" x14ac:dyDescent="0.3">
      <c r="A40" s="4" t="s">
        <v>1852</v>
      </c>
      <c r="K40" s="30" t="s">
        <v>1853</v>
      </c>
    </row>
    <row r="41" spans="1:11" ht="20.100000000000001" customHeight="1" thickTop="1" x14ac:dyDescent="0.25">
      <c r="A41" s="111" t="s">
        <v>0</v>
      </c>
      <c r="B41" s="110" t="s">
        <v>1</v>
      </c>
      <c r="C41" s="110"/>
      <c r="D41" s="110"/>
      <c r="E41" s="110" t="s">
        <v>2</v>
      </c>
      <c r="F41" s="110"/>
      <c r="G41" s="110"/>
      <c r="H41" s="110" t="s">
        <v>3</v>
      </c>
      <c r="I41" s="110"/>
      <c r="J41" s="110"/>
      <c r="K41" s="111" t="s">
        <v>4</v>
      </c>
    </row>
    <row r="42" spans="1:11" ht="20.100000000000001" customHeight="1" x14ac:dyDescent="0.25">
      <c r="A42" s="112"/>
      <c r="B42" s="109" t="s">
        <v>5</v>
      </c>
      <c r="C42" s="109"/>
      <c r="D42" s="109"/>
      <c r="E42" s="109" t="s">
        <v>6</v>
      </c>
      <c r="F42" s="109"/>
      <c r="G42" s="109"/>
      <c r="H42" s="109" t="s">
        <v>7</v>
      </c>
      <c r="I42" s="109"/>
      <c r="J42" s="109"/>
      <c r="K42" s="112"/>
    </row>
    <row r="43" spans="1:11" ht="20.100000000000001" customHeight="1" x14ac:dyDescent="0.25">
      <c r="A43" s="112"/>
      <c r="B43" s="31" t="s">
        <v>8</v>
      </c>
      <c r="C43" s="31" t="s">
        <v>67</v>
      </c>
      <c r="D43" s="31" t="s">
        <v>10</v>
      </c>
      <c r="E43" s="31" t="s">
        <v>8</v>
      </c>
      <c r="F43" s="31" t="s">
        <v>67</v>
      </c>
      <c r="G43" s="31" t="s">
        <v>10</v>
      </c>
      <c r="H43" s="31" t="s">
        <v>8</v>
      </c>
      <c r="I43" s="31" t="s">
        <v>67</v>
      </c>
      <c r="J43" s="31" t="s">
        <v>10</v>
      </c>
      <c r="K43" s="112"/>
    </row>
    <row r="44" spans="1:11" ht="20.100000000000001" customHeight="1" thickBot="1" x14ac:dyDescent="0.3">
      <c r="A44" s="113"/>
      <c r="B44" s="6" t="s">
        <v>11</v>
      </c>
      <c r="C44" s="6" t="s">
        <v>12</v>
      </c>
      <c r="D44" s="6" t="s">
        <v>7</v>
      </c>
      <c r="E44" s="6" t="s">
        <v>11</v>
      </c>
      <c r="F44" s="6" t="s">
        <v>12</v>
      </c>
      <c r="G44" s="6" t="s">
        <v>7</v>
      </c>
      <c r="H44" s="6" t="s">
        <v>11</v>
      </c>
      <c r="I44" s="6" t="s">
        <v>12</v>
      </c>
      <c r="J44" s="6" t="s">
        <v>7</v>
      </c>
      <c r="K44" s="113"/>
    </row>
    <row r="45" spans="1:11" ht="20.100000000000001" customHeight="1" x14ac:dyDescent="0.2">
      <c r="A45" s="13" t="s">
        <v>58</v>
      </c>
      <c r="B45" s="14"/>
      <c r="C45" s="14"/>
      <c r="D45" s="14"/>
      <c r="E45" s="14"/>
      <c r="F45" s="14"/>
      <c r="G45" s="14"/>
      <c r="H45" s="14"/>
      <c r="I45" s="14"/>
      <c r="J45" s="14"/>
      <c r="K45" s="15" t="s">
        <v>59</v>
      </c>
    </row>
    <row r="46" spans="1:11" ht="20.100000000000001" customHeight="1" x14ac:dyDescent="0.2">
      <c r="A46" s="13" t="s">
        <v>22</v>
      </c>
      <c r="B46" s="14">
        <v>55</v>
      </c>
      <c r="C46" s="14">
        <v>35</v>
      </c>
      <c r="D46" s="14">
        <f>SUM(B46:C46)</f>
        <v>90</v>
      </c>
      <c r="E46" s="14">
        <v>0</v>
      </c>
      <c r="F46" s="14">
        <v>0</v>
      </c>
      <c r="G46" s="14">
        <f>SUM(E46:F46)</f>
        <v>0</v>
      </c>
      <c r="H46" s="14">
        <f>SUM(B46,E46)</f>
        <v>55</v>
      </c>
      <c r="I46" s="14">
        <f t="shared" ref="I46:J55" si="4">SUM(C46,F46)</f>
        <v>35</v>
      </c>
      <c r="J46" s="14">
        <f t="shared" si="4"/>
        <v>90</v>
      </c>
      <c r="K46" s="15" t="s">
        <v>23</v>
      </c>
    </row>
    <row r="47" spans="1:11" ht="20.100000000000001" customHeight="1" x14ac:dyDescent="0.2">
      <c r="A47" s="13" t="s">
        <v>24</v>
      </c>
      <c r="B47" s="14">
        <v>154</v>
      </c>
      <c r="C47" s="14">
        <v>13</v>
      </c>
      <c r="D47" s="14">
        <f t="shared" ref="D47:D55" si="5">SUM(B47:C47)</f>
        <v>167</v>
      </c>
      <c r="E47" s="14">
        <v>0</v>
      </c>
      <c r="F47" s="14">
        <v>0</v>
      </c>
      <c r="G47" s="14">
        <f t="shared" ref="G47:G55" si="6">SUM(E47:F47)</f>
        <v>0</v>
      </c>
      <c r="H47" s="14">
        <f t="shared" ref="H47:H55" si="7">SUM(B47,E47)</f>
        <v>154</v>
      </c>
      <c r="I47" s="14">
        <f t="shared" si="4"/>
        <v>13</v>
      </c>
      <c r="J47" s="14">
        <f t="shared" si="4"/>
        <v>167</v>
      </c>
      <c r="K47" s="15" t="s">
        <v>25</v>
      </c>
    </row>
    <row r="48" spans="1:11" ht="20.100000000000001" customHeight="1" x14ac:dyDescent="0.2">
      <c r="A48" s="13" t="s">
        <v>32</v>
      </c>
      <c r="B48" s="14">
        <v>650</v>
      </c>
      <c r="C48" s="14">
        <v>322</v>
      </c>
      <c r="D48" s="14">
        <f t="shared" si="5"/>
        <v>972</v>
      </c>
      <c r="E48" s="14">
        <v>0</v>
      </c>
      <c r="F48" s="14">
        <v>0</v>
      </c>
      <c r="G48" s="14">
        <f t="shared" si="6"/>
        <v>0</v>
      </c>
      <c r="H48" s="14">
        <f t="shared" si="7"/>
        <v>650</v>
      </c>
      <c r="I48" s="14">
        <f t="shared" si="4"/>
        <v>322</v>
      </c>
      <c r="J48" s="14">
        <f t="shared" si="4"/>
        <v>972</v>
      </c>
      <c r="K48" s="15" t="s">
        <v>60</v>
      </c>
    </row>
    <row r="49" spans="1:11" ht="20.100000000000001" customHeight="1" x14ac:dyDescent="0.2">
      <c r="A49" s="13" t="s">
        <v>762</v>
      </c>
      <c r="B49" s="14">
        <v>130</v>
      </c>
      <c r="C49" s="14">
        <v>81</v>
      </c>
      <c r="D49" s="14">
        <f t="shared" si="5"/>
        <v>211</v>
      </c>
      <c r="E49" s="14">
        <v>0</v>
      </c>
      <c r="F49" s="14">
        <v>0</v>
      </c>
      <c r="G49" s="14">
        <f t="shared" si="6"/>
        <v>0</v>
      </c>
      <c r="H49" s="14">
        <f t="shared" si="7"/>
        <v>130</v>
      </c>
      <c r="I49" s="14">
        <f t="shared" si="4"/>
        <v>81</v>
      </c>
      <c r="J49" s="14">
        <f t="shared" si="4"/>
        <v>211</v>
      </c>
      <c r="K49" s="15" t="s">
        <v>763</v>
      </c>
    </row>
    <row r="50" spans="1:11" ht="20.100000000000001" customHeight="1" x14ac:dyDescent="0.2">
      <c r="A50" s="13" t="s">
        <v>140</v>
      </c>
      <c r="B50" s="14">
        <v>319</v>
      </c>
      <c r="C50" s="14">
        <v>127</v>
      </c>
      <c r="D50" s="14">
        <f t="shared" si="5"/>
        <v>446</v>
      </c>
      <c r="E50" s="14">
        <v>0</v>
      </c>
      <c r="F50" s="14">
        <v>0</v>
      </c>
      <c r="G50" s="14">
        <f t="shared" si="6"/>
        <v>0</v>
      </c>
      <c r="H50" s="14">
        <f t="shared" si="7"/>
        <v>319</v>
      </c>
      <c r="I50" s="14">
        <f t="shared" si="4"/>
        <v>127</v>
      </c>
      <c r="J50" s="14">
        <f t="shared" si="4"/>
        <v>446</v>
      </c>
      <c r="K50" s="15" t="s">
        <v>37</v>
      </c>
    </row>
    <row r="51" spans="1:11" ht="20.100000000000001" customHeight="1" x14ac:dyDescent="0.2">
      <c r="A51" s="13" t="s">
        <v>139</v>
      </c>
      <c r="B51" s="14">
        <v>542</v>
      </c>
      <c r="C51" s="14">
        <v>448</v>
      </c>
      <c r="D51" s="14">
        <f t="shared" si="5"/>
        <v>990</v>
      </c>
      <c r="E51" s="14">
        <v>0</v>
      </c>
      <c r="F51" s="14">
        <v>0</v>
      </c>
      <c r="G51" s="14">
        <f t="shared" si="6"/>
        <v>0</v>
      </c>
      <c r="H51" s="14">
        <f t="shared" si="7"/>
        <v>542</v>
      </c>
      <c r="I51" s="14">
        <f t="shared" si="4"/>
        <v>448</v>
      </c>
      <c r="J51" s="14">
        <f t="shared" si="4"/>
        <v>990</v>
      </c>
      <c r="K51" s="15" t="s">
        <v>704</v>
      </c>
    </row>
    <row r="52" spans="1:11" ht="20.100000000000001" customHeight="1" x14ac:dyDescent="0.2">
      <c r="A52" s="13" t="s">
        <v>880</v>
      </c>
      <c r="B52" s="14">
        <v>149</v>
      </c>
      <c r="C52" s="14">
        <v>163</v>
      </c>
      <c r="D52" s="14">
        <f t="shared" si="5"/>
        <v>312</v>
      </c>
      <c r="E52" s="14">
        <v>0</v>
      </c>
      <c r="F52" s="14">
        <v>0</v>
      </c>
      <c r="G52" s="14">
        <f t="shared" si="6"/>
        <v>0</v>
      </c>
      <c r="H52" s="14">
        <f t="shared" si="7"/>
        <v>149</v>
      </c>
      <c r="I52" s="14">
        <f t="shared" si="4"/>
        <v>163</v>
      </c>
      <c r="J52" s="14">
        <f t="shared" si="4"/>
        <v>312</v>
      </c>
      <c r="K52" s="15" t="s">
        <v>859</v>
      </c>
    </row>
    <row r="53" spans="1:11" ht="20.100000000000001" customHeight="1" x14ac:dyDescent="0.2">
      <c r="A53" s="13" t="s">
        <v>43</v>
      </c>
      <c r="B53" s="14">
        <v>125</v>
      </c>
      <c r="C53" s="14">
        <v>36</v>
      </c>
      <c r="D53" s="14">
        <f t="shared" si="5"/>
        <v>161</v>
      </c>
      <c r="E53" s="14">
        <v>0</v>
      </c>
      <c r="F53" s="14">
        <v>0</v>
      </c>
      <c r="G53" s="14">
        <f t="shared" si="6"/>
        <v>0</v>
      </c>
      <c r="H53" s="14">
        <f t="shared" si="7"/>
        <v>125</v>
      </c>
      <c r="I53" s="14">
        <f t="shared" si="4"/>
        <v>36</v>
      </c>
      <c r="J53" s="14">
        <f t="shared" si="4"/>
        <v>161</v>
      </c>
      <c r="K53" s="15" t="s">
        <v>152</v>
      </c>
    </row>
    <row r="54" spans="1:11" ht="20.100000000000001" customHeight="1" x14ac:dyDescent="0.2">
      <c r="A54" s="13" t="s">
        <v>46</v>
      </c>
      <c r="B54" s="14">
        <v>113</v>
      </c>
      <c r="C54" s="14">
        <v>32</v>
      </c>
      <c r="D54" s="14">
        <f t="shared" si="5"/>
        <v>145</v>
      </c>
      <c r="E54" s="14">
        <v>0</v>
      </c>
      <c r="F54" s="14">
        <v>0</v>
      </c>
      <c r="G54" s="14">
        <f t="shared" si="6"/>
        <v>0</v>
      </c>
      <c r="H54" s="14">
        <f t="shared" si="7"/>
        <v>113</v>
      </c>
      <c r="I54" s="14">
        <f t="shared" si="4"/>
        <v>32</v>
      </c>
      <c r="J54" s="14">
        <f t="shared" si="4"/>
        <v>145</v>
      </c>
      <c r="K54" s="15" t="s">
        <v>47</v>
      </c>
    </row>
    <row r="55" spans="1:11" ht="20.100000000000001" customHeight="1" x14ac:dyDescent="0.2">
      <c r="A55" s="13" t="s">
        <v>48</v>
      </c>
      <c r="B55" s="14">
        <v>524</v>
      </c>
      <c r="C55" s="14">
        <v>118</v>
      </c>
      <c r="D55" s="14">
        <f t="shared" si="5"/>
        <v>642</v>
      </c>
      <c r="E55" s="14">
        <v>0</v>
      </c>
      <c r="F55" s="14">
        <v>0</v>
      </c>
      <c r="G55" s="14">
        <f t="shared" si="6"/>
        <v>0</v>
      </c>
      <c r="H55" s="14">
        <f t="shared" si="7"/>
        <v>524</v>
      </c>
      <c r="I55" s="14">
        <f t="shared" si="4"/>
        <v>118</v>
      </c>
      <c r="J55" s="14">
        <f t="shared" si="4"/>
        <v>642</v>
      </c>
      <c r="K55" s="15" t="s">
        <v>49</v>
      </c>
    </row>
    <row r="56" spans="1:11" ht="20.100000000000001" customHeight="1" thickBot="1" x14ac:dyDescent="0.25">
      <c r="A56" s="13" t="s">
        <v>61</v>
      </c>
      <c r="B56" s="14">
        <f>SUM(B46:B55)</f>
        <v>2761</v>
      </c>
      <c r="C56" s="14">
        <f t="shared" ref="C56:J56" si="8">SUM(C46:C55)</f>
        <v>1375</v>
      </c>
      <c r="D56" s="14">
        <f t="shared" si="8"/>
        <v>4136</v>
      </c>
      <c r="E56" s="14">
        <f t="shared" si="8"/>
        <v>0</v>
      </c>
      <c r="F56" s="14">
        <f t="shared" si="8"/>
        <v>0</v>
      </c>
      <c r="G56" s="14">
        <f t="shared" si="8"/>
        <v>0</v>
      </c>
      <c r="H56" s="14">
        <f t="shared" si="8"/>
        <v>2761</v>
      </c>
      <c r="I56" s="14">
        <f t="shared" si="8"/>
        <v>1375</v>
      </c>
      <c r="J56" s="14">
        <f t="shared" si="8"/>
        <v>4136</v>
      </c>
      <c r="K56" s="15" t="s">
        <v>62</v>
      </c>
    </row>
    <row r="57" spans="1:11" ht="20.100000000000001" customHeight="1" thickBot="1" x14ac:dyDescent="0.25">
      <c r="A57" s="19" t="s">
        <v>151</v>
      </c>
      <c r="B57" s="20">
        <f t="shared" ref="B57:J57" si="9">SUM(B56,B27)</f>
        <v>6938</v>
      </c>
      <c r="C57" s="20">
        <f t="shared" si="9"/>
        <v>8967</v>
      </c>
      <c r="D57" s="20">
        <f t="shared" si="9"/>
        <v>15905</v>
      </c>
      <c r="E57" s="20">
        <f t="shared" si="9"/>
        <v>0</v>
      </c>
      <c r="F57" s="20">
        <f t="shared" si="9"/>
        <v>0</v>
      </c>
      <c r="G57" s="20">
        <f t="shared" si="9"/>
        <v>0</v>
      </c>
      <c r="H57" s="20">
        <f t="shared" si="9"/>
        <v>6938</v>
      </c>
      <c r="I57" s="20">
        <f t="shared" si="9"/>
        <v>8967</v>
      </c>
      <c r="J57" s="20">
        <f t="shared" si="9"/>
        <v>15905</v>
      </c>
      <c r="K57" s="57" t="s">
        <v>63</v>
      </c>
    </row>
    <row r="58" spans="1:11" ht="15" thickTop="1" x14ac:dyDescent="0.2"/>
    <row r="69" s="92" customFormat="1" x14ac:dyDescent="0.2"/>
    <row r="70" s="92" customFormat="1" x14ac:dyDescent="0.2"/>
    <row r="71" s="92" customFormat="1" x14ac:dyDescent="0.2"/>
    <row r="72" s="92" customFormat="1" x14ac:dyDescent="0.2"/>
    <row r="73" s="92" customFormat="1" x14ac:dyDescent="0.2"/>
    <row r="74" s="92" customFormat="1" x14ac:dyDescent="0.2"/>
    <row r="75" s="92" customFormat="1" x14ac:dyDescent="0.2"/>
    <row r="76" s="92" customFormat="1" x14ac:dyDescent="0.2"/>
    <row r="77" s="92" customFormat="1" x14ac:dyDescent="0.2"/>
    <row r="78" s="92" customFormat="1" x14ac:dyDescent="0.2"/>
    <row r="79" s="92" customFormat="1" x14ac:dyDescent="0.2"/>
    <row r="80" ht="21" customHeight="1" x14ac:dyDescent="0.2"/>
    <row r="83" spans="1:11" s="60" customFormat="1" x14ac:dyDescent="0.2"/>
    <row r="84" spans="1:11" ht="33" customHeight="1" x14ac:dyDescent="0.2">
      <c r="A84" s="118" t="s">
        <v>888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</row>
    <row r="85" spans="1:11" ht="37.5" customHeight="1" x14ac:dyDescent="0.25">
      <c r="A85" s="114" t="s">
        <v>889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</row>
    <row r="86" spans="1:11" ht="27" customHeight="1" thickBot="1" x14ac:dyDescent="0.3">
      <c r="A86" s="4" t="s">
        <v>1854</v>
      </c>
      <c r="K86" s="30" t="s">
        <v>1855</v>
      </c>
    </row>
    <row r="87" spans="1:11" ht="20.100000000000001" customHeight="1" thickTop="1" x14ac:dyDescent="0.25">
      <c r="A87" s="111" t="s">
        <v>0</v>
      </c>
      <c r="B87" s="110" t="s">
        <v>1</v>
      </c>
      <c r="C87" s="110"/>
      <c r="D87" s="110"/>
      <c r="E87" s="110" t="s">
        <v>2</v>
      </c>
      <c r="F87" s="110"/>
      <c r="G87" s="110"/>
      <c r="H87" s="110" t="s">
        <v>3</v>
      </c>
      <c r="I87" s="110"/>
      <c r="J87" s="110"/>
      <c r="K87" s="111" t="s">
        <v>4</v>
      </c>
    </row>
    <row r="88" spans="1:11" ht="20.100000000000001" customHeight="1" x14ac:dyDescent="0.25">
      <c r="A88" s="112"/>
      <c r="B88" s="109" t="s">
        <v>5</v>
      </c>
      <c r="C88" s="109"/>
      <c r="D88" s="109"/>
      <c r="E88" s="109" t="s">
        <v>6</v>
      </c>
      <c r="F88" s="109"/>
      <c r="G88" s="109"/>
      <c r="H88" s="109" t="s">
        <v>7</v>
      </c>
      <c r="I88" s="109"/>
      <c r="J88" s="109"/>
      <c r="K88" s="112"/>
    </row>
    <row r="89" spans="1:11" ht="20.100000000000001" customHeight="1" x14ac:dyDescent="0.25">
      <c r="A89" s="112"/>
      <c r="B89" s="31" t="s">
        <v>8</v>
      </c>
      <c r="C89" s="31" t="s">
        <v>67</v>
      </c>
      <c r="D89" s="31" t="s">
        <v>10</v>
      </c>
      <c r="E89" s="31" t="s">
        <v>8</v>
      </c>
      <c r="F89" s="31" t="s">
        <v>67</v>
      </c>
      <c r="G89" s="31" t="s">
        <v>10</v>
      </c>
      <c r="H89" s="31" t="s">
        <v>8</v>
      </c>
      <c r="I89" s="31" t="s">
        <v>67</v>
      </c>
      <c r="J89" s="31" t="s">
        <v>10</v>
      </c>
      <c r="K89" s="112"/>
    </row>
    <row r="90" spans="1:11" ht="20.100000000000001" customHeight="1" thickBot="1" x14ac:dyDescent="0.3">
      <c r="A90" s="113"/>
      <c r="B90" s="6" t="s">
        <v>11</v>
      </c>
      <c r="C90" s="6" t="s">
        <v>12</v>
      </c>
      <c r="D90" s="6" t="s">
        <v>7</v>
      </c>
      <c r="E90" s="6" t="s">
        <v>11</v>
      </c>
      <c r="F90" s="6" t="s">
        <v>12</v>
      </c>
      <c r="G90" s="6" t="s">
        <v>7</v>
      </c>
      <c r="H90" s="6" t="s">
        <v>11</v>
      </c>
      <c r="I90" s="6" t="s">
        <v>12</v>
      </c>
      <c r="J90" s="6" t="s">
        <v>7</v>
      </c>
      <c r="K90" s="113"/>
    </row>
    <row r="91" spans="1:11" ht="20.100000000000001" customHeight="1" x14ac:dyDescent="0.2">
      <c r="A91" s="13" t="s">
        <v>13</v>
      </c>
      <c r="B91" s="14"/>
      <c r="C91" s="14"/>
      <c r="D91" s="14"/>
      <c r="E91" s="14"/>
      <c r="F91" s="14"/>
      <c r="G91" s="14"/>
      <c r="H91" s="14"/>
      <c r="I91" s="14"/>
      <c r="J91" s="14"/>
      <c r="K91" s="15" t="s">
        <v>886</v>
      </c>
    </row>
    <row r="92" spans="1:11" ht="20.100000000000001" customHeight="1" x14ac:dyDescent="0.2">
      <c r="A92" s="13" t="s">
        <v>15</v>
      </c>
      <c r="B92" s="14">
        <v>146</v>
      </c>
      <c r="C92" s="14">
        <v>328</v>
      </c>
      <c r="D92" s="14">
        <f>SUM(B92:C92)</f>
        <v>474</v>
      </c>
      <c r="E92" s="14">
        <v>0</v>
      </c>
      <c r="F92" s="14">
        <v>0</v>
      </c>
      <c r="G92" s="14">
        <f>SUM(E92:F92)</f>
        <v>0</v>
      </c>
      <c r="H92" s="14">
        <f>SUM(B92,E92)</f>
        <v>146</v>
      </c>
      <c r="I92" s="14">
        <f t="shared" ref="I92:J107" si="10">SUM(C92,F92)</f>
        <v>328</v>
      </c>
      <c r="J92" s="14">
        <f t="shared" si="10"/>
        <v>474</v>
      </c>
      <c r="K92" s="15" t="s">
        <v>16</v>
      </c>
    </row>
    <row r="93" spans="1:11" ht="20.100000000000001" customHeight="1" x14ac:dyDescent="0.2">
      <c r="A93" s="13" t="s">
        <v>490</v>
      </c>
      <c r="B93" s="14">
        <v>100</v>
      </c>
      <c r="C93" s="14">
        <v>200</v>
      </c>
      <c r="D93" s="14">
        <f t="shared" ref="D93:D109" si="11">SUM(B93:C93)</f>
        <v>300</v>
      </c>
      <c r="E93" s="14">
        <v>0</v>
      </c>
      <c r="F93" s="14">
        <v>0</v>
      </c>
      <c r="G93" s="14">
        <f t="shared" ref="G93:G109" si="12">SUM(E93:F93)</f>
        <v>0</v>
      </c>
      <c r="H93" s="14">
        <f t="shared" ref="H93:J109" si="13">SUM(B93,E93)</f>
        <v>100</v>
      </c>
      <c r="I93" s="14">
        <f t="shared" si="10"/>
        <v>200</v>
      </c>
      <c r="J93" s="14">
        <f t="shared" si="10"/>
        <v>300</v>
      </c>
      <c r="K93" s="15" t="s">
        <v>21</v>
      </c>
    </row>
    <row r="94" spans="1:11" ht="20.100000000000001" customHeight="1" x14ac:dyDescent="0.2">
      <c r="A94" s="13" t="s">
        <v>22</v>
      </c>
      <c r="B94" s="14">
        <v>78</v>
      </c>
      <c r="C94" s="14">
        <v>383</v>
      </c>
      <c r="D94" s="14">
        <f t="shared" si="11"/>
        <v>461</v>
      </c>
      <c r="E94" s="14">
        <v>0</v>
      </c>
      <c r="F94" s="14">
        <v>0</v>
      </c>
      <c r="G94" s="14">
        <f t="shared" si="12"/>
        <v>0</v>
      </c>
      <c r="H94" s="14">
        <f t="shared" si="13"/>
        <v>78</v>
      </c>
      <c r="I94" s="14">
        <f t="shared" si="10"/>
        <v>383</v>
      </c>
      <c r="J94" s="14">
        <f t="shared" si="10"/>
        <v>461</v>
      </c>
      <c r="K94" s="15" t="s">
        <v>23</v>
      </c>
    </row>
    <row r="95" spans="1:11" ht="20.100000000000001" customHeight="1" x14ac:dyDescent="0.2">
      <c r="A95" s="13" t="s">
        <v>24</v>
      </c>
      <c r="B95" s="14">
        <v>284</v>
      </c>
      <c r="C95" s="14">
        <v>370</v>
      </c>
      <c r="D95" s="14">
        <f t="shared" si="11"/>
        <v>654</v>
      </c>
      <c r="E95" s="14">
        <v>0</v>
      </c>
      <c r="F95" s="14">
        <v>0</v>
      </c>
      <c r="G95" s="14">
        <f t="shared" si="12"/>
        <v>0</v>
      </c>
      <c r="H95" s="14">
        <f t="shared" si="13"/>
        <v>284</v>
      </c>
      <c r="I95" s="14">
        <f t="shared" si="10"/>
        <v>370</v>
      </c>
      <c r="J95" s="14">
        <f t="shared" si="10"/>
        <v>654</v>
      </c>
      <c r="K95" s="15" t="s">
        <v>25</v>
      </c>
    </row>
    <row r="96" spans="1:11" ht="20.100000000000001" customHeight="1" x14ac:dyDescent="0.2">
      <c r="A96" s="13" t="s">
        <v>856</v>
      </c>
      <c r="B96" s="14">
        <v>129</v>
      </c>
      <c r="C96" s="14">
        <v>223</v>
      </c>
      <c r="D96" s="14">
        <f t="shared" si="11"/>
        <v>352</v>
      </c>
      <c r="E96" s="14">
        <v>0</v>
      </c>
      <c r="F96" s="14">
        <v>0</v>
      </c>
      <c r="G96" s="14">
        <f t="shared" si="12"/>
        <v>0</v>
      </c>
      <c r="H96" s="14">
        <f t="shared" si="13"/>
        <v>129</v>
      </c>
      <c r="I96" s="14">
        <f t="shared" si="10"/>
        <v>223</v>
      </c>
      <c r="J96" s="14">
        <f t="shared" si="10"/>
        <v>352</v>
      </c>
      <c r="K96" s="15" t="s">
        <v>29</v>
      </c>
    </row>
    <row r="97" spans="1:11" ht="20.100000000000001" customHeight="1" x14ac:dyDescent="0.2">
      <c r="A97" s="13" t="s">
        <v>30</v>
      </c>
      <c r="B97" s="14">
        <v>29</v>
      </c>
      <c r="C97" s="14">
        <v>27</v>
      </c>
      <c r="D97" s="14">
        <f t="shared" si="11"/>
        <v>56</v>
      </c>
      <c r="E97" s="14">
        <v>0</v>
      </c>
      <c r="F97" s="14">
        <v>0</v>
      </c>
      <c r="G97" s="14">
        <f t="shared" si="12"/>
        <v>0</v>
      </c>
      <c r="H97" s="14">
        <f t="shared" si="13"/>
        <v>29</v>
      </c>
      <c r="I97" s="14">
        <f t="shared" si="10"/>
        <v>27</v>
      </c>
      <c r="J97" s="14">
        <f t="shared" si="10"/>
        <v>56</v>
      </c>
      <c r="K97" s="15" t="s">
        <v>31</v>
      </c>
    </row>
    <row r="98" spans="1:11" ht="20.100000000000001" customHeight="1" x14ac:dyDescent="0.2">
      <c r="A98" s="13" t="s">
        <v>32</v>
      </c>
      <c r="B98" s="14">
        <v>167</v>
      </c>
      <c r="C98" s="14">
        <v>500</v>
      </c>
      <c r="D98" s="14">
        <f t="shared" si="11"/>
        <v>667</v>
      </c>
      <c r="E98" s="14">
        <v>0</v>
      </c>
      <c r="F98" s="14">
        <v>0</v>
      </c>
      <c r="G98" s="14">
        <f t="shared" si="12"/>
        <v>0</v>
      </c>
      <c r="H98" s="14">
        <f t="shared" si="13"/>
        <v>167</v>
      </c>
      <c r="I98" s="14">
        <f t="shared" si="10"/>
        <v>500</v>
      </c>
      <c r="J98" s="14">
        <f t="shared" si="10"/>
        <v>667</v>
      </c>
      <c r="K98" s="15" t="s">
        <v>33</v>
      </c>
    </row>
    <row r="99" spans="1:11" ht="20.100000000000001" customHeight="1" x14ac:dyDescent="0.2">
      <c r="A99" s="13" t="s">
        <v>762</v>
      </c>
      <c r="B99" s="14">
        <v>89</v>
      </c>
      <c r="C99" s="14">
        <v>147</v>
      </c>
      <c r="D99" s="14">
        <f t="shared" si="11"/>
        <v>236</v>
      </c>
      <c r="E99" s="14">
        <v>0</v>
      </c>
      <c r="F99" s="14">
        <v>0</v>
      </c>
      <c r="G99" s="14">
        <f t="shared" si="12"/>
        <v>0</v>
      </c>
      <c r="H99" s="14">
        <f t="shared" si="13"/>
        <v>89</v>
      </c>
      <c r="I99" s="14">
        <f t="shared" si="10"/>
        <v>147</v>
      </c>
      <c r="J99" s="14">
        <f t="shared" si="10"/>
        <v>236</v>
      </c>
      <c r="K99" s="15" t="s">
        <v>763</v>
      </c>
    </row>
    <row r="100" spans="1:11" ht="20.100000000000001" customHeight="1" x14ac:dyDescent="0.2">
      <c r="A100" s="13" t="s">
        <v>140</v>
      </c>
      <c r="B100" s="14">
        <v>366</v>
      </c>
      <c r="C100" s="14">
        <v>318</v>
      </c>
      <c r="D100" s="14">
        <f t="shared" si="11"/>
        <v>684</v>
      </c>
      <c r="E100" s="14">
        <v>0</v>
      </c>
      <c r="F100" s="14">
        <v>0</v>
      </c>
      <c r="G100" s="14">
        <f t="shared" si="12"/>
        <v>0</v>
      </c>
      <c r="H100" s="14">
        <f t="shared" si="13"/>
        <v>366</v>
      </c>
      <c r="I100" s="14">
        <f t="shared" si="10"/>
        <v>318</v>
      </c>
      <c r="J100" s="14">
        <f t="shared" si="10"/>
        <v>684</v>
      </c>
      <c r="K100" s="15" t="s">
        <v>37</v>
      </c>
    </row>
    <row r="101" spans="1:11" ht="20.100000000000001" customHeight="1" x14ac:dyDescent="0.2">
      <c r="A101" s="13" t="s">
        <v>139</v>
      </c>
      <c r="B101" s="14">
        <v>464</v>
      </c>
      <c r="C101" s="14">
        <v>1672</v>
      </c>
      <c r="D101" s="14">
        <f t="shared" si="11"/>
        <v>2136</v>
      </c>
      <c r="E101" s="14">
        <v>0</v>
      </c>
      <c r="F101" s="14">
        <v>0</v>
      </c>
      <c r="G101" s="14">
        <f t="shared" si="12"/>
        <v>0</v>
      </c>
      <c r="H101" s="14">
        <f t="shared" si="13"/>
        <v>464</v>
      </c>
      <c r="I101" s="14">
        <f t="shared" si="10"/>
        <v>1672</v>
      </c>
      <c r="J101" s="14">
        <f t="shared" si="10"/>
        <v>2136</v>
      </c>
      <c r="K101" s="15" t="s">
        <v>704</v>
      </c>
    </row>
    <row r="102" spans="1:11" ht="20.100000000000001" customHeight="1" x14ac:dyDescent="0.2">
      <c r="A102" s="13" t="s">
        <v>880</v>
      </c>
      <c r="B102" s="14">
        <v>244</v>
      </c>
      <c r="C102" s="14">
        <v>544</v>
      </c>
      <c r="D102" s="14">
        <f t="shared" si="11"/>
        <v>788</v>
      </c>
      <c r="E102" s="14">
        <v>0</v>
      </c>
      <c r="F102" s="14">
        <v>0</v>
      </c>
      <c r="G102" s="14">
        <f t="shared" si="12"/>
        <v>0</v>
      </c>
      <c r="H102" s="14">
        <f t="shared" si="13"/>
        <v>244</v>
      </c>
      <c r="I102" s="14">
        <f t="shared" si="10"/>
        <v>544</v>
      </c>
      <c r="J102" s="14">
        <f t="shared" si="10"/>
        <v>788</v>
      </c>
      <c r="K102" s="15" t="s">
        <v>859</v>
      </c>
    </row>
    <row r="103" spans="1:11" ht="20.100000000000001" customHeight="1" x14ac:dyDescent="0.2">
      <c r="A103" s="13" t="s">
        <v>881</v>
      </c>
      <c r="B103" s="14">
        <v>0</v>
      </c>
      <c r="C103" s="14">
        <v>339</v>
      </c>
      <c r="D103" s="14">
        <f t="shared" si="11"/>
        <v>339</v>
      </c>
      <c r="E103" s="14">
        <v>0</v>
      </c>
      <c r="F103" s="14">
        <v>0</v>
      </c>
      <c r="G103" s="14">
        <f t="shared" si="12"/>
        <v>0</v>
      </c>
      <c r="H103" s="14">
        <f t="shared" si="13"/>
        <v>0</v>
      </c>
      <c r="I103" s="14">
        <f t="shared" si="10"/>
        <v>339</v>
      </c>
      <c r="J103" s="14">
        <f t="shared" si="10"/>
        <v>339</v>
      </c>
      <c r="K103" s="15" t="s">
        <v>861</v>
      </c>
    </row>
    <row r="104" spans="1:11" ht="20.100000000000001" customHeight="1" x14ac:dyDescent="0.2">
      <c r="A104" s="13" t="s">
        <v>769</v>
      </c>
      <c r="B104" s="14">
        <v>241</v>
      </c>
      <c r="C104" s="14">
        <v>139</v>
      </c>
      <c r="D104" s="14">
        <f t="shared" si="11"/>
        <v>380</v>
      </c>
      <c r="E104" s="14">
        <v>0</v>
      </c>
      <c r="F104" s="14">
        <v>0</v>
      </c>
      <c r="G104" s="14">
        <f t="shared" si="12"/>
        <v>0</v>
      </c>
      <c r="H104" s="14">
        <f t="shared" si="13"/>
        <v>241</v>
      </c>
      <c r="I104" s="14">
        <f t="shared" si="10"/>
        <v>139</v>
      </c>
      <c r="J104" s="14">
        <f t="shared" si="10"/>
        <v>380</v>
      </c>
      <c r="K104" s="15" t="s">
        <v>765</v>
      </c>
    </row>
    <row r="105" spans="1:11" ht="20.100000000000001" customHeight="1" x14ac:dyDescent="0.2">
      <c r="A105" s="13" t="s">
        <v>43</v>
      </c>
      <c r="B105" s="14">
        <v>696</v>
      </c>
      <c r="C105" s="14">
        <v>1171</v>
      </c>
      <c r="D105" s="14">
        <f t="shared" si="11"/>
        <v>1867</v>
      </c>
      <c r="E105" s="14">
        <v>0</v>
      </c>
      <c r="F105" s="14">
        <v>0</v>
      </c>
      <c r="G105" s="14">
        <f t="shared" si="12"/>
        <v>0</v>
      </c>
      <c r="H105" s="14">
        <f t="shared" si="13"/>
        <v>696</v>
      </c>
      <c r="I105" s="14">
        <f t="shared" si="10"/>
        <v>1171</v>
      </c>
      <c r="J105" s="14">
        <f t="shared" si="10"/>
        <v>1867</v>
      </c>
      <c r="K105" s="15" t="s">
        <v>152</v>
      </c>
    </row>
    <row r="106" spans="1:11" ht="20.100000000000001" customHeight="1" x14ac:dyDescent="0.2">
      <c r="A106" s="13" t="s">
        <v>665</v>
      </c>
      <c r="B106" s="14">
        <v>22</v>
      </c>
      <c r="C106" s="14">
        <v>16</v>
      </c>
      <c r="D106" s="14">
        <f t="shared" si="11"/>
        <v>38</v>
      </c>
      <c r="E106" s="14">
        <v>0</v>
      </c>
      <c r="F106" s="14">
        <v>0</v>
      </c>
      <c r="G106" s="14">
        <f t="shared" si="12"/>
        <v>0</v>
      </c>
      <c r="H106" s="14">
        <f t="shared" si="13"/>
        <v>22</v>
      </c>
      <c r="I106" s="14">
        <f t="shared" si="10"/>
        <v>16</v>
      </c>
      <c r="J106" s="14">
        <f t="shared" si="10"/>
        <v>38</v>
      </c>
      <c r="K106" s="15" t="s">
        <v>685</v>
      </c>
    </row>
    <row r="107" spans="1:11" ht="20.100000000000001" customHeight="1" x14ac:dyDescent="0.2">
      <c r="A107" s="13" t="s">
        <v>46</v>
      </c>
      <c r="B107" s="14">
        <v>176</v>
      </c>
      <c r="C107" s="14">
        <v>116</v>
      </c>
      <c r="D107" s="14">
        <f t="shared" si="11"/>
        <v>292</v>
      </c>
      <c r="E107" s="14">
        <v>0</v>
      </c>
      <c r="F107" s="14">
        <v>0</v>
      </c>
      <c r="G107" s="14">
        <f t="shared" si="12"/>
        <v>0</v>
      </c>
      <c r="H107" s="14">
        <f t="shared" si="13"/>
        <v>176</v>
      </c>
      <c r="I107" s="14">
        <f t="shared" si="10"/>
        <v>116</v>
      </c>
      <c r="J107" s="14">
        <f t="shared" si="10"/>
        <v>292</v>
      </c>
      <c r="K107" s="15" t="s">
        <v>47</v>
      </c>
    </row>
    <row r="108" spans="1:11" ht="20.100000000000001" customHeight="1" x14ac:dyDescent="0.2">
      <c r="A108" s="13" t="s">
        <v>48</v>
      </c>
      <c r="B108" s="14">
        <v>193</v>
      </c>
      <c r="C108" s="14">
        <v>353</v>
      </c>
      <c r="D108" s="14">
        <f t="shared" si="11"/>
        <v>546</v>
      </c>
      <c r="E108" s="14">
        <v>0</v>
      </c>
      <c r="F108" s="14">
        <v>0</v>
      </c>
      <c r="G108" s="14">
        <f t="shared" si="12"/>
        <v>0</v>
      </c>
      <c r="H108" s="14">
        <f t="shared" si="13"/>
        <v>193</v>
      </c>
      <c r="I108" s="14">
        <f t="shared" si="13"/>
        <v>353</v>
      </c>
      <c r="J108" s="14">
        <f t="shared" si="13"/>
        <v>546</v>
      </c>
      <c r="K108" s="15" t="s">
        <v>49</v>
      </c>
    </row>
    <row r="109" spans="1:11" ht="20.100000000000001" customHeight="1" x14ac:dyDescent="0.2">
      <c r="A109" s="13" t="s">
        <v>54</v>
      </c>
      <c r="B109" s="14">
        <v>45</v>
      </c>
      <c r="C109" s="14">
        <v>50</v>
      </c>
      <c r="D109" s="14">
        <f t="shared" si="11"/>
        <v>95</v>
      </c>
      <c r="E109" s="14">
        <v>0</v>
      </c>
      <c r="F109" s="14">
        <v>0</v>
      </c>
      <c r="G109" s="14">
        <f t="shared" si="12"/>
        <v>0</v>
      </c>
      <c r="H109" s="14">
        <f t="shared" si="13"/>
        <v>45</v>
      </c>
      <c r="I109" s="14">
        <f t="shared" si="13"/>
        <v>50</v>
      </c>
      <c r="J109" s="14">
        <f t="shared" si="13"/>
        <v>95</v>
      </c>
      <c r="K109" s="15" t="s">
        <v>832</v>
      </c>
    </row>
    <row r="110" spans="1:11" ht="20.100000000000001" customHeight="1" thickBot="1" x14ac:dyDescent="0.25">
      <c r="A110" s="22" t="s">
        <v>56</v>
      </c>
      <c r="B110" s="23">
        <f>SUM(B92:B109)</f>
        <v>3469</v>
      </c>
      <c r="C110" s="23">
        <f t="shared" ref="C110:J110" si="14">SUM(C92:C109)</f>
        <v>6896</v>
      </c>
      <c r="D110" s="23">
        <f t="shared" si="14"/>
        <v>10365</v>
      </c>
      <c r="E110" s="23">
        <f t="shared" si="14"/>
        <v>0</v>
      </c>
      <c r="F110" s="23">
        <f t="shared" si="14"/>
        <v>0</v>
      </c>
      <c r="G110" s="23">
        <f t="shared" si="14"/>
        <v>0</v>
      </c>
      <c r="H110" s="23">
        <f t="shared" si="14"/>
        <v>3469</v>
      </c>
      <c r="I110" s="23">
        <f t="shared" si="14"/>
        <v>6896</v>
      </c>
      <c r="J110" s="23">
        <f t="shared" si="14"/>
        <v>10365</v>
      </c>
      <c r="K110" s="24" t="s">
        <v>57</v>
      </c>
    </row>
    <row r="111" spans="1:11" ht="15" thickTop="1" x14ac:dyDescent="0.2"/>
    <row r="114" spans="1:11" s="60" customFormat="1" x14ac:dyDescent="0.2"/>
    <row r="115" spans="1:11" s="60" customFormat="1" x14ac:dyDescent="0.2"/>
    <row r="117" spans="1:11" ht="21.95" customHeight="1" thickBot="1" x14ac:dyDescent="0.3">
      <c r="A117" s="4" t="s">
        <v>1856</v>
      </c>
      <c r="K117" s="30" t="s">
        <v>1857</v>
      </c>
    </row>
    <row r="118" spans="1:11" ht="21.95" customHeight="1" thickTop="1" x14ac:dyDescent="0.25">
      <c r="A118" s="111" t="s">
        <v>0</v>
      </c>
      <c r="B118" s="110" t="s">
        <v>1</v>
      </c>
      <c r="C118" s="110"/>
      <c r="D118" s="110"/>
      <c r="E118" s="110" t="s">
        <v>2</v>
      </c>
      <c r="F118" s="110"/>
      <c r="G118" s="110"/>
      <c r="H118" s="110" t="s">
        <v>3</v>
      </c>
      <c r="I118" s="110"/>
      <c r="J118" s="110"/>
      <c r="K118" s="111" t="s">
        <v>4</v>
      </c>
    </row>
    <row r="119" spans="1:11" ht="21.95" customHeight="1" x14ac:dyDescent="0.25">
      <c r="A119" s="112"/>
      <c r="B119" s="109" t="s">
        <v>5</v>
      </c>
      <c r="C119" s="109"/>
      <c r="D119" s="109"/>
      <c r="E119" s="109" t="s">
        <v>6</v>
      </c>
      <c r="F119" s="109"/>
      <c r="G119" s="109"/>
      <c r="H119" s="109" t="s">
        <v>7</v>
      </c>
      <c r="I119" s="109"/>
      <c r="J119" s="109"/>
      <c r="K119" s="112"/>
    </row>
    <row r="120" spans="1:11" ht="21.95" customHeight="1" x14ac:dyDescent="0.25">
      <c r="A120" s="112"/>
      <c r="B120" s="31" t="s">
        <v>8</v>
      </c>
      <c r="C120" s="31" t="s">
        <v>67</v>
      </c>
      <c r="D120" s="31" t="s">
        <v>10</v>
      </c>
      <c r="E120" s="31" t="s">
        <v>8</v>
      </c>
      <c r="F120" s="31" t="s">
        <v>67</v>
      </c>
      <c r="G120" s="31" t="s">
        <v>10</v>
      </c>
      <c r="H120" s="31" t="s">
        <v>8</v>
      </c>
      <c r="I120" s="31" t="s">
        <v>67</v>
      </c>
      <c r="J120" s="31" t="s">
        <v>10</v>
      </c>
      <c r="K120" s="112"/>
    </row>
    <row r="121" spans="1:11" ht="21.95" customHeight="1" thickBot="1" x14ac:dyDescent="0.3">
      <c r="A121" s="113"/>
      <c r="B121" s="6" t="s">
        <v>11</v>
      </c>
      <c r="C121" s="6" t="s">
        <v>12</v>
      </c>
      <c r="D121" s="6" t="s">
        <v>7</v>
      </c>
      <c r="E121" s="6" t="s">
        <v>11</v>
      </c>
      <c r="F121" s="6" t="s">
        <v>12</v>
      </c>
      <c r="G121" s="6" t="s">
        <v>7</v>
      </c>
      <c r="H121" s="6" t="s">
        <v>11</v>
      </c>
      <c r="I121" s="6" t="s">
        <v>12</v>
      </c>
      <c r="J121" s="6" t="s">
        <v>7</v>
      </c>
      <c r="K121" s="113"/>
    </row>
    <row r="122" spans="1:11" ht="20.100000000000001" customHeight="1" x14ac:dyDescent="0.2">
      <c r="A122" s="13" t="s">
        <v>58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5" t="s">
        <v>59</v>
      </c>
    </row>
    <row r="123" spans="1:11" ht="20.100000000000001" customHeight="1" x14ac:dyDescent="0.2">
      <c r="A123" s="13" t="s">
        <v>22</v>
      </c>
      <c r="B123" s="14">
        <v>40</v>
      </c>
      <c r="C123" s="14">
        <v>35</v>
      </c>
      <c r="D123" s="14">
        <f>SUM(B123:C123)</f>
        <v>75</v>
      </c>
      <c r="E123" s="14">
        <v>0</v>
      </c>
      <c r="F123" s="14">
        <v>0</v>
      </c>
      <c r="G123" s="14">
        <f>SUM(E123:F123)</f>
        <v>0</v>
      </c>
      <c r="H123" s="14">
        <f>SUM(B123,E123)</f>
        <v>40</v>
      </c>
      <c r="I123" s="14">
        <f t="shared" ref="I123:J132" si="15">SUM(C123,F123)</f>
        <v>35</v>
      </c>
      <c r="J123" s="14">
        <f t="shared" si="15"/>
        <v>75</v>
      </c>
      <c r="K123" s="15" t="s">
        <v>23</v>
      </c>
    </row>
    <row r="124" spans="1:11" ht="20.100000000000001" customHeight="1" x14ac:dyDescent="0.2">
      <c r="A124" s="13" t="s">
        <v>24</v>
      </c>
      <c r="B124" s="14">
        <v>100</v>
      </c>
      <c r="C124" s="14">
        <v>9</v>
      </c>
      <c r="D124" s="14">
        <f t="shared" ref="D124:D132" si="16">SUM(B124:C124)</f>
        <v>109</v>
      </c>
      <c r="E124" s="14">
        <v>0</v>
      </c>
      <c r="F124" s="14">
        <v>0</v>
      </c>
      <c r="G124" s="14">
        <f t="shared" ref="G124:G132" si="17">SUM(E124:F124)</f>
        <v>0</v>
      </c>
      <c r="H124" s="14">
        <f>SUM(B124,E124)</f>
        <v>100</v>
      </c>
      <c r="I124" s="14">
        <f t="shared" si="15"/>
        <v>9</v>
      </c>
      <c r="J124" s="14">
        <f t="shared" si="15"/>
        <v>109</v>
      </c>
      <c r="K124" s="15" t="s">
        <v>25</v>
      </c>
    </row>
    <row r="125" spans="1:11" ht="20.100000000000001" customHeight="1" x14ac:dyDescent="0.2">
      <c r="A125" s="13" t="s">
        <v>32</v>
      </c>
      <c r="B125" s="14">
        <v>531</v>
      </c>
      <c r="C125" s="14">
        <v>251</v>
      </c>
      <c r="D125" s="14">
        <f t="shared" si="16"/>
        <v>782</v>
      </c>
      <c r="E125" s="14">
        <v>0</v>
      </c>
      <c r="F125" s="14">
        <v>0</v>
      </c>
      <c r="G125" s="14">
        <f t="shared" si="17"/>
        <v>0</v>
      </c>
      <c r="H125" s="14">
        <f>SUM(B125,E125)</f>
        <v>531</v>
      </c>
      <c r="I125" s="14">
        <f t="shared" si="15"/>
        <v>251</v>
      </c>
      <c r="J125" s="14">
        <f t="shared" si="15"/>
        <v>782</v>
      </c>
      <c r="K125" s="15" t="s">
        <v>60</v>
      </c>
    </row>
    <row r="126" spans="1:11" ht="20.100000000000001" customHeight="1" x14ac:dyDescent="0.2">
      <c r="A126" s="13" t="s">
        <v>762</v>
      </c>
      <c r="B126" s="14">
        <v>72</v>
      </c>
      <c r="C126" s="14">
        <v>48</v>
      </c>
      <c r="D126" s="14">
        <f t="shared" si="16"/>
        <v>120</v>
      </c>
      <c r="E126" s="14">
        <v>0</v>
      </c>
      <c r="F126" s="14">
        <v>0</v>
      </c>
      <c r="G126" s="14">
        <f t="shared" si="17"/>
        <v>0</v>
      </c>
      <c r="H126" s="14">
        <f t="shared" ref="H126:H132" si="18">SUM(B126,E126)</f>
        <v>72</v>
      </c>
      <c r="I126" s="14">
        <f t="shared" si="15"/>
        <v>48</v>
      </c>
      <c r="J126" s="14">
        <f t="shared" si="15"/>
        <v>120</v>
      </c>
      <c r="K126" s="15" t="s">
        <v>763</v>
      </c>
    </row>
    <row r="127" spans="1:11" ht="20.100000000000001" customHeight="1" x14ac:dyDescent="0.2">
      <c r="A127" s="13" t="s">
        <v>140</v>
      </c>
      <c r="B127" s="14">
        <v>301</v>
      </c>
      <c r="C127" s="14">
        <v>125</v>
      </c>
      <c r="D127" s="14">
        <f t="shared" si="16"/>
        <v>426</v>
      </c>
      <c r="E127" s="14">
        <v>0</v>
      </c>
      <c r="F127" s="14">
        <v>0</v>
      </c>
      <c r="G127" s="14">
        <f t="shared" si="17"/>
        <v>0</v>
      </c>
      <c r="H127" s="14">
        <f t="shared" si="18"/>
        <v>301</v>
      </c>
      <c r="I127" s="14">
        <f t="shared" si="15"/>
        <v>125</v>
      </c>
      <c r="J127" s="14">
        <f t="shared" si="15"/>
        <v>426</v>
      </c>
      <c r="K127" s="15" t="s">
        <v>37</v>
      </c>
    </row>
    <row r="128" spans="1:11" ht="20.100000000000001" customHeight="1" x14ac:dyDescent="0.2">
      <c r="A128" s="13" t="s">
        <v>139</v>
      </c>
      <c r="B128" s="14">
        <v>376</v>
      </c>
      <c r="C128" s="14">
        <v>345</v>
      </c>
      <c r="D128" s="14">
        <f t="shared" si="16"/>
        <v>721</v>
      </c>
      <c r="E128" s="14">
        <v>0</v>
      </c>
      <c r="F128" s="14">
        <v>0</v>
      </c>
      <c r="G128" s="14">
        <f t="shared" si="17"/>
        <v>0</v>
      </c>
      <c r="H128" s="14">
        <f t="shared" si="18"/>
        <v>376</v>
      </c>
      <c r="I128" s="14">
        <f t="shared" si="15"/>
        <v>345</v>
      </c>
      <c r="J128" s="14">
        <f t="shared" si="15"/>
        <v>721</v>
      </c>
      <c r="K128" s="15" t="s">
        <v>704</v>
      </c>
    </row>
    <row r="129" spans="1:11" ht="20.100000000000001" customHeight="1" x14ac:dyDescent="0.2">
      <c r="A129" s="13" t="s">
        <v>880</v>
      </c>
      <c r="B129" s="14">
        <v>102</v>
      </c>
      <c r="C129" s="14">
        <v>126</v>
      </c>
      <c r="D129" s="14">
        <f t="shared" si="16"/>
        <v>228</v>
      </c>
      <c r="E129" s="14">
        <v>0</v>
      </c>
      <c r="F129" s="14">
        <v>0</v>
      </c>
      <c r="G129" s="14">
        <f t="shared" si="17"/>
        <v>0</v>
      </c>
      <c r="H129" s="14">
        <f t="shared" si="18"/>
        <v>102</v>
      </c>
      <c r="I129" s="14">
        <f t="shared" si="15"/>
        <v>126</v>
      </c>
      <c r="J129" s="14">
        <f t="shared" si="15"/>
        <v>228</v>
      </c>
      <c r="K129" s="15" t="s">
        <v>859</v>
      </c>
    </row>
    <row r="130" spans="1:11" ht="20.100000000000001" customHeight="1" x14ac:dyDescent="0.2">
      <c r="A130" s="13" t="s">
        <v>43</v>
      </c>
      <c r="B130" s="14">
        <v>115</v>
      </c>
      <c r="C130" s="14">
        <v>35</v>
      </c>
      <c r="D130" s="14">
        <f t="shared" si="16"/>
        <v>150</v>
      </c>
      <c r="E130" s="14">
        <v>0</v>
      </c>
      <c r="F130" s="14">
        <v>0</v>
      </c>
      <c r="G130" s="14">
        <f t="shared" si="17"/>
        <v>0</v>
      </c>
      <c r="H130" s="14">
        <f t="shared" si="18"/>
        <v>115</v>
      </c>
      <c r="I130" s="14">
        <f t="shared" si="15"/>
        <v>35</v>
      </c>
      <c r="J130" s="14">
        <f t="shared" si="15"/>
        <v>150</v>
      </c>
      <c r="K130" s="15" t="s">
        <v>152</v>
      </c>
    </row>
    <row r="131" spans="1:11" ht="20.100000000000001" customHeight="1" x14ac:dyDescent="0.2">
      <c r="A131" s="13" t="s">
        <v>46</v>
      </c>
      <c r="B131" s="14">
        <v>109</v>
      </c>
      <c r="C131" s="14">
        <v>31</v>
      </c>
      <c r="D131" s="14">
        <f t="shared" si="16"/>
        <v>140</v>
      </c>
      <c r="E131" s="14">
        <v>0</v>
      </c>
      <c r="F131" s="14">
        <v>0</v>
      </c>
      <c r="G131" s="14">
        <f t="shared" si="17"/>
        <v>0</v>
      </c>
      <c r="H131" s="14">
        <f t="shared" si="18"/>
        <v>109</v>
      </c>
      <c r="I131" s="14">
        <f t="shared" si="15"/>
        <v>31</v>
      </c>
      <c r="J131" s="14">
        <f t="shared" si="15"/>
        <v>140</v>
      </c>
      <c r="K131" s="15" t="s">
        <v>47</v>
      </c>
    </row>
    <row r="132" spans="1:11" ht="20.100000000000001" customHeight="1" x14ac:dyDescent="0.2">
      <c r="A132" s="13" t="s">
        <v>48</v>
      </c>
      <c r="B132" s="14">
        <v>427</v>
      </c>
      <c r="C132" s="14">
        <v>95</v>
      </c>
      <c r="D132" s="14">
        <f t="shared" si="16"/>
        <v>522</v>
      </c>
      <c r="E132" s="14">
        <v>0</v>
      </c>
      <c r="F132" s="14">
        <v>0</v>
      </c>
      <c r="G132" s="14">
        <f t="shared" si="17"/>
        <v>0</v>
      </c>
      <c r="H132" s="14">
        <f t="shared" si="18"/>
        <v>427</v>
      </c>
      <c r="I132" s="14">
        <f t="shared" si="15"/>
        <v>95</v>
      </c>
      <c r="J132" s="14">
        <f t="shared" si="15"/>
        <v>522</v>
      </c>
      <c r="K132" s="15" t="s">
        <v>49</v>
      </c>
    </row>
    <row r="133" spans="1:11" ht="20.100000000000001" customHeight="1" thickBot="1" x14ac:dyDescent="0.25">
      <c r="A133" s="16" t="s">
        <v>61</v>
      </c>
      <c r="B133" s="17">
        <f>SUM(B123:B132)</f>
        <v>2173</v>
      </c>
      <c r="C133" s="17">
        <f t="shared" ref="C133:J133" si="19">SUM(C123:C132)</f>
        <v>1100</v>
      </c>
      <c r="D133" s="17">
        <f t="shared" si="19"/>
        <v>3273</v>
      </c>
      <c r="E133" s="17">
        <f t="shared" si="19"/>
        <v>0</v>
      </c>
      <c r="F133" s="17">
        <f t="shared" si="19"/>
        <v>0</v>
      </c>
      <c r="G133" s="17">
        <f t="shared" si="19"/>
        <v>0</v>
      </c>
      <c r="H133" s="17">
        <f t="shared" si="19"/>
        <v>2173</v>
      </c>
      <c r="I133" s="17">
        <f t="shared" si="19"/>
        <v>1100</v>
      </c>
      <c r="J133" s="17">
        <f t="shared" si="19"/>
        <v>3273</v>
      </c>
      <c r="K133" s="18" t="s">
        <v>62</v>
      </c>
    </row>
    <row r="134" spans="1:11" ht="20.100000000000001" customHeight="1" thickBot="1" x14ac:dyDescent="0.25">
      <c r="A134" s="19" t="s">
        <v>151</v>
      </c>
      <c r="B134" s="20">
        <f t="shared" ref="B134:J134" si="20">SUM(B110,B133)</f>
        <v>5642</v>
      </c>
      <c r="C134" s="20">
        <f t="shared" si="20"/>
        <v>7996</v>
      </c>
      <c r="D134" s="20">
        <f t="shared" si="20"/>
        <v>13638</v>
      </c>
      <c r="E134" s="20">
        <f t="shared" si="20"/>
        <v>0</v>
      </c>
      <c r="F134" s="20">
        <f t="shared" si="20"/>
        <v>0</v>
      </c>
      <c r="G134" s="20">
        <f t="shared" si="20"/>
        <v>0</v>
      </c>
      <c r="H134" s="20">
        <f t="shared" si="20"/>
        <v>5642</v>
      </c>
      <c r="I134" s="20">
        <f t="shared" si="20"/>
        <v>7996</v>
      </c>
      <c r="J134" s="20">
        <f t="shared" si="20"/>
        <v>13638</v>
      </c>
      <c r="K134" s="57" t="s">
        <v>63</v>
      </c>
    </row>
    <row r="135" spans="1:11" ht="15" thickTop="1" x14ac:dyDescent="0.2"/>
  </sheetData>
  <mergeCells count="36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1:A44"/>
    <mergeCell ref="B41:D41"/>
    <mergeCell ref="E41:G41"/>
    <mergeCell ref="H41:J41"/>
    <mergeCell ref="K41:K44"/>
    <mergeCell ref="B42:D42"/>
    <mergeCell ref="E42:G42"/>
    <mergeCell ref="H42:J42"/>
    <mergeCell ref="A84:K84"/>
    <mergeCell ref="A85:K85"/>
    <mergeCell ref="A87:A90"/>
    <mergeCell ref="B87:D87"/>
    <mergeCell ref="E87:G87"/>
    <mergeCell ref="H87:J87"/>
    <mergeCell ref="K87:K90"/>
    <mergeCell ref="B88:D88"/>
    <mergeCell ref="E88:G88"/>
    <mergeCell ref="H88:J88"/>
    <mergeCell ref="A118:A121"/>
    <mergeCell ref="B118:D118"/>
    <mergeCell ref="E118:G118"/>
    <mergeCell ref="H118:J118"/>
    <mergeCell ref="K118:K121"/>
    <mergeCell ref="B119:D119"/>
    <mergeCell ref="E119:G119"/>
    <mergeCell ref="H119:J119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04"/>
  <sheetViews>
    <sheetView rightToLeft="1" view="pageBreakPreview" topLeftCell="A64" zoomScale="80" zoomScaleSheetLayoutView="80" workbookViewId="0">
      <selection sqref="A1:N1"/>
    </sheetView>
  </sheetViews>
  <sheetFormatPr defaultRowHeight="14.25" x14ac:dyDescent="0.2"/>
  <cols>
    <col min="1" max="1" width="27.5" customWidth="1"/>
    <col min="2" max="10" width="9.5" customWidth="1"/>
    <col min="11" max="11" width="36.875" customWidth="1"/>
  </cols>
  <sheetData>
    <row r="1" spans="1:11" ht="28.5" customHeight="1" x14ac:dyDescent="0.2">
      <c r="A1" s="118" t="s">
        <v>891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9.75" customHeight="1" x14ac:dyDescent="0.25">
      <c r="A2" s="114" t="s">
        <v>892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4" customHeight="1" thickBot="1" x14ac:dyDescent="0.3">
      <c r="A3" s="4" t="s">
        <v>1858</v>
      </c>
      <c r="K3" s="58" t="s">
        <v>1859</v>
      </c>
    </row>
    <row r="4" spans="1:11" ht="21.7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1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1.7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21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1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1.75" customHeight="1" x14ac:dyDescent="0.2">
      <c r="A9" s="13" t="s">
        <v>143</v>
      </c>
      <c r="B9" s="14">
        <v>48</v>
      </c>
      <c r="C9" s="14">
        <v>59</v>
      </c>
      <c r="D9" s="14">
        <v>107</v>
      </c>
      <c r="E9" s="14">
        <v>0</v>
      </c>
      <c r="F9" s="14">
        <v>0</v>
      </c>
      <c r="G9" s="14">
        <v>0</v>
      </c>
      <c r="H9" s="14">
        <f>SUM(E9,B9)</f>
        <v>48</v>
      </c>
      <c r="I9" s="14">
        <f t="shared" ref="I9:J12" si="0">SUM(F9,C9)</f>
        <v>59</v>
      </c>
      <c r="J9" s="14">
        <f t="shared" si="0"/>
        <v>107</v>
      </c>
      <c r="K9" s="15" t="s">
        <v>29</v>
      </c>
    </row>
    <row r="10" spans="1:11" ht="21.75" customHeight="1" x14ac:dyDescent="0.2">
      <c r="A10" s="13" t="s">
        <v>142</v>
      </c>
      <c r="B10" s="14">
        <v>51</v>
      </c>
      <c r="C10" s="14">
        <v>17</v>
      </c>
      <c r="D10" s="14">
        <v>68</v>
      </c>
      <c r="E10" s="14">
        <v>0</v>
      </c>
      <c r="F10" s="14">
        <v>0</v>
      </c>
      <c r="G10" s="14">
        <v>0</v>
      </c>
      <c r="H10" s="14">
        <f t="shared" ref="H10:H12" si="1">SUM(E10,B10)</f>
        <v>51</v>
      </c>
      <c r="I10" s="14">
        <f t="shared" si="0"/>
        <v>17</v>
      </c>
      <c r="J10" s="14">
        <f t="shared" si="0"/>
        <v>68</v>
      </c>
      <c r="K10" s="15" t="s">
        <v>893</v>
      </c>
    </row>
    <row r="11" spans="1:11" ht="21.75" customHeight="1" x14ac:dyDescent="0.2">
      <c r="A11" s="13" t="s">
        <v>36</v>
      </c>
      <c r="B11" s="14">
        <v>109</v>
      </c>
      <c r="C11" s="14">
        <v>95</v>
      </c>
      <c r="D11" s="14">
        <v>204</v>
      </c>
      <c r="E11" s="14">
        <v>0</v>
      </c>
      <c r="F11" s="14">
        <v>0</v>
      </c>
      <c r="G11" s="14">
        <v>0</v>
      </c>
      <c r="H11" s="14">
        <f t="shared" si="1"/>
        <v>109</v>
      </c>
      <c r="I11" s="14">
        <f t="shared" si="0"/>
        <v>95</v>
      </c>
      <c r="J11" s="14">
        <f t="shared" si="0"/>
        <v>204</v>
      </c>
      <c r="K11" s="15" t="s">
        <v>37</v>
      </c>
    </row>
    <row r="12" spans="1:11" ht="21.75" customHeight="1" x14ac:dyDescent="0.2">
      <c r="A12" s="13" t="s">
        <v>604</v>
      </c>
      <c r="B12" s="14">
        <v>76</v>
      </c>
      <c r="C12" s="14">
        <v>132</v>
      </c>
      <c r="D12" s="14">
        <v>208</v>
      </c>
      <c r="E12" s="14">
        <v>0</v>
      </c>
      <c r="F12" s="14">
        <v>0</v>
      </c>
      <c r="G12" s="14">
        <v>0</v>
      </c>
      <c r="H12" s="14">
        <f t="shared" si="1"/>
        <v>76</v>
      </c>
      <c r="I12" s="14">
        <f t="shared" si="0"/>
        <v>132</v>
      </c>
      <c r="J12" s="14">
        <f t="shared" si="0"/>
        <v>208</v>
      </c>
      <c r="K12" s="15" t="s">
        <v>378</v>
      </c>
    </row>
    <row r="13" spans="1:11" ht="21.75" customHeight="1" x14ac:dyDescent="0.2">
      <c r="A13" s="13" t="s">
        <v>48</v>
      </c>
      <c r="B13" s="14">
        <v>37</v>
      </c>
      <c r="C13" s="14">
        <v>8</v>
      </c>
      <c r="D13" s="14">
        <v>45</v>
      </c>
      <c r="E13" s="14">
        <v>0</v>
      </c>
      <c r="F13" s="14">
        <v>0</v>
      </c>
      <c r="G13" s="14">
        <v>0</v>
      </c>
      <c r="H13" s="14">
        <v>37</v>
      </c>
      <c r="I13" s="14">
        <v>8</v>
      </c>
      <c r="J13" s="14">
        <v>45</v>
      </c>
      <c r="K13" s="15" t="s">
        <v>49</v>
      </c>
    </row>
    <row r="14" spans="1:11" ht="21.75" customHeight="1" x14ac:dyDescent="0.2">
      <c r="A14" s="13" t="s">
        <v>647</v>
      </c>
      <c r="B14" s="14">
        <f>SUM(B9:B13)</f>
        <v>321</v>
      </c>
      <c r="C14" s="14">
        <f t="shared" ref="C14:J14" si="2">SUM(C9:C13)</f>
        <v>311</v>
      </c>
      <c r="D14" s="14">
        <f t="shared" si="2"/>
        <v>632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321</v>
      </c>
      <c r="I14" s="14">
        <f t="shared" si="2"/>
        <v>311</v>
      </c>
      <c r="J14" s="14">
        <f t="shared" si="2"/>
        <v>632</v>
      </c>
      <c r="K14" s="15" t="s">
        <v>57</v>
      </c>
    </row>
    <row r="15" spans="1:11" ht="21.75" customHeight="1" x14ac:dyDescent="0.2">
      <c r="A15" s="13" t="s">
        <v>58</v>
      </c>
      <c r="B15" s="14"/>
      <c r="C15" s="14"/>
      <c r="D15" s="14"/>
      <c r="E15" s="14"/>
      <c r="F15" s="14"/>
      <c r="G15" s="14"/>
      <c r="H15" s="14"/>
      <c r="I15" s="14"/>
      <c r="J15" s="14"/>
      <c r="K15" s="15" t="s">
        <v>59</v>
      </c>
    </row>
    <row r="16" spans="1:11" ht="21.75" customHeight="1" x14ac:dyDescent="0.2">
      <c r="A16" s="13" t="s">
        <v>36</v>
      </c>
      <c r="B16" s="14">
        <v>48</v>
      </c>
      <c r="C16" s="14">
        <v>19</v>
      </c>
      <c r="D16" s="14">
        <v>67</v>
      </c>
      <c r="E16" s="14">
        <v>0</v>
      </c>
      <c r="F16" s="14">
        <v>0</v>
      </c>
      <c r="G16" s="14">
        <v>0</v>
      </c>
      <c r="H16" s="14">
        <f t="shared" ref="H16:J18" si="3">SUM(E16,B16)</f>
        <v>48</v>
      </c>
      <c r="I16" s="14">
        <f t="shared" si="3"/>
        <v>19</v>
      </c>
      <c r="J16" s="14">
        <f t="shared" si="3"/>
        <v>67</v>
      </c>
      <c r="K16" s="15" t="s">
        <v>37</v>
      </c>
    </row>
    <row r="17" spans="1:11" ht="21.75" customHeight="1" x14ac:dyDescent="0.2">
      <c r="A17" s="13" t="s">
        <v>604</v>
      </c>
      <c r="B17" s="14">
        <v>119</v>
      </c>
      <c r="C17" s="14">
        <v>99</v>
      </c>
      <c r="D17" s="14">
        <v>218</v>
      </c>
      <c r="E17" s="14">
        <v>0</v>
      </c>
      <c r="F17" s="14">
        <v>0</v>
      </c>
      <c r="G17" s="14">
        <v>0</v>
      </c>
      <c r="H17" s="14">
        <f t="shared" si="3"/>
        <v>119</v>
      </c>
      <c r="I17" s="14">
        <f t="shared" si="3"/>
        <v>99</v>
      </c>
      <c r="J17" s="14">
        <f t="shared" si="3"/>
        <v>218</v>
      </c>
      <c r="K17" s="15" t="s">
        <v>378</v>
      </c>
    </row>
    <row r="18" spans="1:11" ht="21.75" customHeight="1" thickBot="1" x14ac:dyDescent="0.25">
      <c r="A18" s="13" t="s">
        <v>61</v>
      </c>
      <c r="B18" s="14">
        <f>SUM(B16:B17)</f>
        <v>167</v>
      </c>
      <c r="C18" s="14">
        <f>SUM(C16:C17)</f>
        <v>118</v>
      </c>
      <c r="D18" s="14">
        <f t="shared" ref="D18" si="4">SUM(B18:C18)</f>
        <v>285</v>
      </c>
      <c r="E18" s="14">
        <v>0</v>
      </c>
      <c r="F18" s="14">
        <v>0</v>
      </c>
      <c r="G18" s="14">
        <v>0</v>
      </c>
      <c r="H18" s="14">
        <f t="shared" si="3"/>
        <v>167</v>
      </c>
      <c r="I18" s="14">
        <f t="shared" si="3"/>
        <v>118</v>
      </c>
      <c r="J18" s="14">
        <f t="shared" si="3"/>
        <v>285</v>
      </c>
      <c r="K18" s="15" t="s">
        <v>105</v>
      </c>
    </row>
    <row r="19" spans="1:11" ht="21.75" customHeight="1" thickBot="1" x14ac:dyDescent="0.25">
      <c r="A19" s="19" t="s">
        <v>151</v>
      </c>
      <c r="B19" s="20">
        <f t="shared" ref="B19:J19" si="5">SUM(B18,B14)</f>
        <v>488</v>
      </c>
      <c r="C19" s="20">
        <f t="shared" si="5"/>
        <v>429</v>
      </c>
      <c r="D19" s="20">
        <f t="shared" si="5"/>
        <v>917</v>
      </c>
      <c r="E19" s="20">
        <f t="shared" si="5"/>
        <v>0</v>
      </c>
      <c r="F19" s="20">
        <f t="shared" si="5"/>
        <v>0</v>
      </c>
      <c r="G19" s="20">
        <f t="shared" si="5"/>
        <v>0</v>
      </c>
      <c r="H19" s="20">
        <f t="shared" si="5"/>
        <v>488</v>
      </c>
      <c r="I19" s="20">
        <f t="shared" si="5"/>
        <v>429</v>
      </c>
      <c r="J19" s="20">
        <f t="shared" si="5"/>
        <v>917</v>
      </c>
      <c r="K19" s="57" t="s">
        <v>63</v>
      </c>
    </row>
    <row r="20" spans="1:11" ht="15" thickTop="1" x14ac:dyDescent="0.2"/>
    <row r="29" spans="1:11" s="92" customFormat="1" x14ac:dyDescent="0.2"/>
    <row r="30" spans="1:11" s="92" customFormat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7" spans="1:11" s="92" customFormat="1" x14ac:dyDescent="0.2"/>
    <row r="40" spans="1:11" ht="33.75" customHeight="1" x14ac:dyDescent="0.2">
      <c r="A40" s="118" t="s">
        <v>894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22.5" customHeight="1" x14ac:dyDescent="0.25">
      <c r="A41" s="114" t="s">
        <v>895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ht="22.5" customHeight="1" thickBot="1" x14ac:dyDescent="0.3">
      <c r="A42" s="4" t="s">
        <v>1860</v>
      </c>
      <c r="K42" s="58" t="s">
        <v>1861</v>
      </c>
    </row>
    <row r="43" spans="1:11" ht="20.100000000000001" customHeight="1" thickTop="1" x14ac:dyDescent="0.25">
      <c r="A43" s="111" t="s">
        <v>0</v>
      </c>
      <c r="B43" s="110" t="s">
        <v>1</v>
      </c>
      <c r="C43" s="110"/>
      <c r="D43" s="110"/>
      <c r="E43" s="110" t="s">
        <v>2</v>
      </c>
      <c r="F43" s="110"/>
      <c r="G43" s="110"/>
      <c r="H43" s="110" t="s">
        <v>3</v>
      </c>
      <c r="I43" s="110"/>
      <c r="J43" s="110"/>
      <c r="K43" s="111" t="s">
        <v>4</v>
      </c>
    </row>
    <row r="44" spans="1:11" ht="20.100000000000001" customHeight="1" x14ac:dyDescent="0.25">
      <c r="A44" s="112"/>
      <c r="B44" s="109" t="s">
        <v>5</v>
      </c>
      <c r="C44" s="109"/>
      <c r="D44" s="109"/>
      <c r="E44" s="109" t="s">
        <v>6</v>
      </c>
      <c r="F44" s="109"/>
      <c r="G44" s="109"/>
      <c r="H44" s="109" t="s">
        <v>7</v>
      </c>
      <c r="I44" s="109"/>
      <c r="J44" s="109"/>
      <c r="K44" s="112"/>
    </row>
    <row r="45" spans="1:11" ht="20.100000000000001" customHeight="1" x14ac:dyDescent="0.25">
      <c r="A45" s="112"/>
      <c r="B45" s="31" t="s">
        <v>8</v>
      </c>
      <c r="C45" s="31" t="s">
        <v>67</v>
      </c>
      <c r="D45" s="31" t="s">
        <v>10</v>
      </c>
      <c r="E45" s="31" t="s">
        <v>8</v>
      </c>
      <c r="F45" s="31" t="s">
        <v>67</v>
      </c>
      <c r="G45" s="31" t="s">
        <v>10</v>
      </c>
      <c r="H45" s="31" t="s">
        <v>8</v>
      </c>
      <c r="I45" s="31" t="s">
        <v>67</v>
      </c>
      <c r="J45" s="31" t="s">
        <v>10</v>
      </c>
      <c r="K45" s="112"/>
    </row>
    <row r="46" spans="1:11" ht="20.100000000000001" customHeight="1" thickBot="1" x14ac:dyDescent="0.3">
      <c r="A46" s="113"/>
      <c r="B46" s="6" t="s">
        <v>11</v>
      </c>
      <c r="C46" s="6" t="s">
        <v>12</v>
      </c>
      <c r="D46" s="6" t="s">
        <v>7</v>
      </c>
      <c r="E46" s="6" t="s">
        <v>11</v>
      </c>
      <c r="F46" s="6" t="s">
        <v>12</v>
      </c>
      <c r="G46" s="6" t="s">
        <v>7</v>
      </c>
      <c r="H46" s="6" t="s">
        <v>11</v>
      </c>
      <c r="I46" s="6" t="s">
        <v>12</v>
      </c>
      <c r="J46" s="6" t="s">
        <v>7</v>
      </c>
      <c r="K46" s="113"/>
    </row>
    <row r="47" spans="1:11" ht="20.100000000000001" customHeight="1" x14ac:dyDescent="0.2">
      <c r="A47" s="13" t="s">
        <v>13</v>
      </c>
      <c r="B47" s="14"/>
      <c r="C47" s="14"/>
      <c r="D47" s="14"/>
      <c r="E47" s="14"/>
      <c r="F47" s="14"/>
      <c r="G47" s="14"/>
      <c r="H47" s="14"/>
      <c r="I47" s="14"/>
      <c r="J47" s="14"/>
      <c r="K47" s="15" t="s">
        <v>14</v>
      </c>
    </row>
    <row r="48" spans="1:11" ht="20.100000000000001" customHeight="1" x14ac:dyDescent="0.2">
      <c r="A48" s="13" t="s">
        <v>143</v>
      </c>
      <c r="B48" s="14">
        <v>197</v>
      </c>
      <c r="C48" s="14">
        <v>234</v>
      </c>
      <c r="D48" s="14">
        <v>431</v>
      </c>
      <c r="E48" s="14">
        <v>0</v>
      </c>
      <c r="F48" s="14">
        <v>0</v>
      </c>
      <c r="G48" s="14">
        <v>0</v>
      </c>
      <c r="H48" s="14">
        <f>SUM(E48,B48)</f>
        <v>197</v>
      </c>
      <c r="I48" s="14">
        <f t="shared" ref="I48:J52" si="6">SUM(F48,C48)</f>
        <v>234</v>
      </c>
      <c r="J48" s="14">
        <f t="shared" si="6"/>
        <v>431</v>
      </c>
      <c r="K48" s="15" t="s">
        <v>29</v>
      </c>
    </row>
    <row r="49" spans="1:11" ht="20.100000000000001" customHeight="1" x14ac:dyDescent="0.2">
      <c r="A49" s="13" t="s">
        <v>142</v>
      </c>
      <c r="B49" s="14">
        <v>74</v>
      </c>
      <c r="C49" s="14">
        <v>34</v>
      </c>
      <c r="D49" s="14">
        <v>108</v>
      </c>
      <c r="E49" s="14">
        <v>0</v>
      </c>
      <c r="F49" s="14">
        <v>0</v>
      </c>
      <c r="G49" s="14">
        <v>0</v>
      </c>
      <c r="H49" s="14">
        <f t="shared" ref="H49:H52" si="7">SUM(E49,B49)</f>
        <v>74</v>
      </c>
      <c r="I49" s="14">
        <f t="shared" si="6"/>
        <v>34</v>
      </c>
      <c r="J49" s="14">
        <f t="shared" si="6"/>
        <v>108</v>
      </c>
      <c r="K49" s="15" t="s">
        <v>897</v>
      </c>
    </row>
    <row r="50" spans="1:11" ht="20.100000000000001" customHeight="1" x14ac:dyDescent="0.2">
      <c r="A50" s="13" t="s">
        <v>36</v>
      </c>
      <c r="B50" s="14">
        <v>505</v>
      </c>
      <c r="C50" s="14">
        <v>423</v>
      </c>
      <c r="D50" s="14">
        <v>928</v>
      </c>
      <c r="E50" s="14">
        <v>0</v>
      </c>
      <c r="F50" s="14">
        <v>0</v>
      </c>
      <c r="G50" s="14">
        <v>0</v>
      </c>
      <c r="H50" s="14">
        <f t="shared" si="7"/>
        <v>505</v>
      </c>
      <c r="I50" s="14">
        <f t="shared" si="6"/>
        <v>423</v>
      </c>
      <c r="J50" s="14">
        <f t="shared" si="6"/>
        <v>928</v>
      </c>
      <c r="K50" s="15" t="s">
        <v>37</v>
      </c>
    </row>
    <row r="51" spans="1:11" ht="20.100000000000001" customHeight="1" x14ac:dyDescent="0.2">
      <c r="A51" s="13" t="s">
        <v>604</v>
      </c>
      <c r="B51" s="14">
        <v>600</v>
      </c>
      <c r="C51" s="14">
        <v>1055</v>
      </c>
      <c r="D51" s="14">
        <v>1655</v>
      </c>
      <c r="E51" s="14">
        <v>0</v>
      </c>
      <c r="F51" s="14">
        <v>0</v>
      </c>
      <c r="G51" s="14">
        <v>0</v>
      </c>
      <c r="H51" s="14">
        <f t="shared" si="7"/>
        <v>600</v>
      </c>
      <c r="I51" s="14">
        <f t="shared" si="6"/>
        <v>1055</v>
      </c>
      <c r="J51" s="14">
        <f t="shared" si="6"/>
        <v>1655</v>
      </c>
      <c r="K51" s="15" t="s">
        <v>378</v>
      </c>
    </row>
    <row r="52" spans="1:11" ht="20.100000000000001" customHeight="1" x14ac:dyDescent="0.2">
      <c r="A52" s="13" t="s">
        <v>48</v>
      </c>
      <c r="B52" s="14">
        <v>37</v>
      </c>
      <c r="C52" s="14">
        <v>8</v>
      </c>
      <c r="D52" s="14">
        <v>45</v>
      </c>
      <c r="E52" s="14">
        <v>0</v>
      </c>
      <c r="F52" s="14">
        <v>0</v>
      </c>
      <c r="G52" s="14">
        <v>0</v>
      </c>
      <c r="H52" s="14">
        <f t="shared" si="7"/>
        <v>37</v>
      </c>
      <c r="I52" s="14">
        <f t="shared" si="6"/>
        <v>8</v>
      </c>
      <c r="J52" s="14">
        <f t="shared" si="6"/>
        <v>45</v>
      </c>
      <c r="K52" s="15" t="s">
        <v>49</v>
      </c>
    </row>
    <row r="53" spans="1:11" ht="20.100000000000001" customHeight="1" x14ac:dyDescent="0.2">
      <c r="A53" s="13" t="s">
        <v>647</v>
      </c>
      <c r="B53" s="14">
        <f>SUM(B48:B52)</f>
        <v>1413</v>
      </c>
      <c r="C53" s="14">
        <f t="shared" ref="C53:J53" si="8">SUM(C48:C52)</f>
        <v>1754</v>
      </c>
      <c r="D53" s="14">
        <f t="shared" si="8"/>
        <v>3167</v>
      </c>
      <c r="E53" s="14">
        <f t="shared" si="8"/>
        <v>0</v>
      </c>
      <c r="F53" s="14">
        <f t="shared" si="8"/>
        <v>0</v>
      </c>
      <c r="G53" s="14">
        <f t="shared" si="8"/>
        <v>0</v>
      </c>
      <c r="H53" s="14">
        <f t="shared" si="8"/>
        <v>1413</v>
      </c>
      <c r="I53" s="14">
        <f t="shared" si="8"/>
        <v>1754</v>
      </c>
      <c r="J53" s="14">
        <f t="shared" si="8"/>
        <v>3167</v>
      </c>
      <c r="K53" s="15" t="s">
        <v>57</v>
      </c>
    </row>
    <row r="54" spans="1:11" ht="20.100000000000001" customHeight="1" x14ac:dyDescent="0.2">
      <c r="A54" s="13" t="s">
        <v>58</v>
      </c>
      <c r="B54" s="14"/>
      <c r="C54" s="14"/>
      <c r="D54" s="14"/>
      <c r="E54" s="14"/>
      <c r="F54" s="14"/>
      <c r="G54" s="14"/>
      <c r="H54" s="14"/>
      <c r="I54" s="14"/>
      <c r="J54" s="14"/>
      <c r="K54" s="15" t="s">
        <v>59</v>
      </c>
    </row>
    <row r="55" spans="1:11" ht="20.100000000000001" customHeight="1" x14ac:dyDescent="0.2">
      <c r="A55" s="13" t="s">
        <v>143</v>
      </c>
      <c r="B55" s="14">
        <v>63</v>
      </c>
      <c r="C55" s="14">
        <v>10</v>
      </c>
      <c r="D55" s="14">
        <v>73</v>
      </c>
      <c r="E55" s="14">
        <v>0</v>
      </c>
      <c r="F55" s="14">
        <v>0</v>
      </c>
      <c r="G55" s="14">
        <v>0</v>
      </c>
      <c r="H55" s="14">
        <v>63</v>
      </c>
      <c r="I55" s="14">
        <v>10</v>
      </c>
      <c r="J55" s="14">
        <v>73</v>
      </c>
      <c r="K55" s="15" t="s">
        <v>29</v>
      </c>
    </row>
    <row r="56" spans="1:11" ht="20.100000000000001" customHeight="1" x14ac:dyDescent="0.2">
      <c r="A56" s="13" t="s">
        <v>36</v>
      </c>
      <c r="B56" s="14">
        <v>315</v>
      </c>
      <c r="C56" s="14">
        <v>140</v>
      </c>
      <c r="D56" s="14">
        <v>455</v>
      </c>
      <c r="E56" s="14">
        <v>0</v>
      </c>
      <c r="F56" s="14">
        <v>0</v>
      </c>
      <c r="G56" s="14">
        <v>0</v>
      </c>
      <c r="H56" s="14">
        <f t="shared" ref="H56:J57" si="9">SUM(E56,B56)</f>
        <v>315</v>
      </c>
      <c r="I56" s="14">
        <f t="shared" si="9"/>
        <v>140</v>
      </c>
      <c r="J56" s="14">
        <f t="shared" si="9"/>
        <v>455</v>
      </c>
      <c r="K56" s="15" t="s">
        <v>37</v>
      </c>
    </row>
    <row r="57" spans="1:11" ht="20.100000000000001" customHeight="1" x14ac:dyDescent="0.2">
      <c r="A57" s="13" t="s">
        <v>604</v>
      </c>
      <c r="B57" s="14">
        <v>427</v>
      </c>
      <c r="C57" s="14">
        <v>468</v>
      </c>
      <c r="D57" s="14">
        <v>895</v>
      </c>
      <c r="E57" s="14">
        <v>0</v>
      </c>
      <c r="F57" s="14">
        <v>0</v>
      </c>
      <c r="G57" s="14">
        <v>0</v>
      </c>
      <c r="H57" s="14">
        <f t="shared" si="9"/>
        <v>427</v>
      </c>
      <c r="I57" s="14">
        <f t="shared" si="9"/>
        <v>468</v>
      </c>
      <c r="J57" s="14">
        <f t="shared" si="9"/>
        <v>895</v>
      </c>
      <c r="K57" s="15" t="s">
        <v>378</v>
      </c>
    </row>
    <row r="58" spans="1:11" ht="20.100000000000001" customHeight="1" thickBot="1" x14ac:dyDescent="0.25">
      <c r="A58" s="13" t="s">
        <v>61</v>
      </c>
      <c r="B58" s="14">
        <f>SUM(B55:B57)</f>
        <v>805</v>
      </c>
      <c r="C58" s="14">
        <f t="shared" ref="C58:J58" si="10">SUM(C55:C57)</f>
        <v>618</v>
      </c>
      <c r="D58" s="14">
        <f t="shared" si="10"/>
        <v>1423</v>
      </c>
      <c r="E58" s="14">
        <f t="shared" si="10"/>
        <v>0</v>
      </c>
      <c r="F58" s="14">
        <f t="shared" si="10"/>
        <v>0</v>
      </c>
      <c r="G58" s="14">
        <f t="shared" si="10"/>
        <v>0</v>
      </c>
      <c r="H58" s="14">
        <f t="shared" si="10"/>
        <v>805</v>
      </c>
      <c r="I58" s="14">
        <f t="shared" si="10"/>
        <v>618</v>
      </c>
      <c r="J58" s="14">
        <f t="shared" si="10"/>
        <v>1423</v>
      </c>
      <c r="K58" s="15" t="s">
        <v>105</v>
      </c>
    </row>
    <row r="59" spans="1:11" ht="20.100000000000001" customHeight="1" thickBot="1" x14ac:dyDescent="0.25">
      <c r="A59" s="19" t="s">
        <v>151</v>
      </c>
      <c r="B59" s="20">
        <f t="shared" ref="B59:J59" si="11">SUM(B53,B58)</f>
        <v>2218</v>
      </c>
      <c r="C59" s="20">
        <f t="shared" si="11"/>
        <v>2372</v>
      </c>
      <c r="D59" s="20">
        <f t="shared" si="11"/>
        <v>4590</v>
      </c>
      <c r="E59" s="20">
        <f t="shared" si="11"/>
        <v>0</v>
      </c>
      <c r="F59" s="20">
        <f t="shared" si="11"/>
        <v>0</v>
      </c>
      <c r="G59" s="20">
        <f t="shared" si="11"/>
        <v>0</v>
      </c>
      <c r="H59" s="20">
        <f t="shared" si="11"/>
        <v>2218</v>
      </c>
      <c r="I59" s="20">
        <f t="shared" si="11"/>
        <v>2372</v>
      </c>
      <c r="J59" s="20">
        <f t="shared" si="11"/>
        <v>4590</v>
      </c>
      <c r="K59" s="57" t="s">
        <v>63</v>
      </c>
    </row>
    <row r="60" spans="1:11" ht="15" thickTop="1" x14ac:dyDescent="0.2"/>
    <row r="72" s="92" customFormat="1" x14ac:dyDescent="0.2"/>
    <row r="73" s="92" customFormat="1" x14ac:dyDescent="0.2"/>
    <row r="74" s="92" customFormat="1" x14ac:dyDescent="0.2"/>
    <row r="75" s="92" customFormat="1" x14ac:dyDescent="0.2"/>
    <row r="76" s="92" customFormat="1" x14ac:dyDescent="0.2"/>
    <row r="77" s="92" customFormat="1" x14ac:dyDescent="0.2"/>
    <row r="78" s="92" customFormat="1" x14ac:dyDescent="0.2"/>
    <row r="79" s="92" customFormat="1" x14ac:dyDescent="0.2"/>
    <row r="80" s="92" customFormat="1" x14ac:dyDescent="0.2"/>
    <row r="81" spans="1:11" s="92" customFormat="1" x14ac:dyDescent="0.2"/>
    <row r="82" spans="1:11" s="92" customFormat="1" x14ac:dyDescent="0.2"/>
    <row r="83" spans="1:11" s="92" customFormat="1" x14ac:dyDescent="0.2"/>
    <row r="86" spans="1:11" ht="3.75" customHeight="1" x14ac:dyDescent="0.2"/>
    <row r="88" spans="1:11" ht="22.5" customHeight="1" x14ac:dyDescent="0.2">
      <c r="A88" s="118" t="s">
        <v>898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</row>
    <row r="89" spans="1:11" ht="22.5" customHeight="1" x14ac:dyDescent="0.25">
      <c r="A89" s="114" t="s">
        <v>1864</v>
      </c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ht="22.5" customHeight="1" thickBot="1" x14ac:dyDescent="0.3">
      <c r="A90" s="4" t="s">
        <v>1862</v>
      </c>
      <c r="K90" s="58" t="s">
        <v>1863</v>
      </c>
    </row>
    <row r="91" spans="1:11" ht="22.5" customHeight="1" thickTop="1" x14ac:dyDescent="0.25">
      <c r="A91" s="111" t="s">
        <v>0</v>
      </c>
      <c r="B91" s="110" t="s">
        <v>1</v>
      </c>
      <c r="C91" s="110"/>
      <c r="D91" s="110"/>
      <c r="E91" s="110" t="s">
        <v>2</v>
      </c>
      <c r="F91" s="110"/>
      <c r="G91" s="110"/>
      <c r="H91" s="110" t="s">
        <v>3</v>
      </c>
      <c r="I91" s="110"/>
      <c r="J91" s="110"/>
      <c r="K91" s="111" t="s">
        <v>4</v>
      </c>
    </row>
    <row r="92" spans="1:11" ht="22.5" customHeight="1" x14ac:dyDescent="0.25">
      <c r="A92" s="112"/>
      <c r="B92" s="109" t="s">
        <v>5</v>
      </c>
      <c r="C92" s="109"/>
      <c r="D92" s="109"/>
      <c r="E92" s="109" t="s">
        <v>6</v>
      </c>
      <c r="F92" s="109"/>
      <c r="G92" s="109"/>
      <c r="H92" s="109" t="s">
        <v>7</v>
      </c>
      <c r="I92" s="109"/>
      <c r="J92" s="109"/>
      <c r="K92" s="112"/>
    </row>
    <row r="93" spans="1:11" ht="22.5" customHeight="1" x14ac:dyDescent="0.25">
      <c r="A93" s="112"/>
      <c r="B93" s="31" t="s">
        <v>8</v>
      </c>
      <c r="C93" s="31" t="s">
        <v>67</v>
      </c>
      <c r="D93" s="31" t="s">
        <v>10</v>
      </c>
      <c r="E93" s="31" t="s">
        <v>8</v>
      </c>
      <c r="F93" s="31" t="s">
        <v>67</v>
      </c>
      <c r="G93" s="31" t="s">
        <v>10</v>
      </c>
      <c r="H93" s="31" t="s">
        <v>8</v>
      </c>
      <c r="I93" s="31" t="s">
        <v>67</v>
      </c>
      <c r="J93" s="31" t="s">
        <v>10</v>
      </c>
      <c r="K93" s="112"/>
    </row>
    <row r="94" spans="1:11" ht="22.5" customHeight="1" thickBot="1" x14ac:dyDescent="0.3">
      <c r="A94" s="113"/>
      <c r="B94" s="6" t="s">
        <v>11</v>
      </c>
      <c r="C94" s="6" t="s">
        <v>12</v>
      </c>
      <c r="D94" s="6" t="s">
        <v>7</v>
      </c>
      <c r="E94" s="6" t="s">
        <v>11</v>
      </c>
      <c r="F94" s="6" t="s">
        <v>12</v>
      </c>
      <c r="G94" s="6" t="s">
        <v>7</v>
      </c>
      <c r="H94" s="6" t="s">
        <v>11</v>
      </c>
      <c r="I94" s="6" t="s">
        <v>12</v>
      </c>
      <c r="J94" s="6" t="s">
        <v>7</v>
      </c>
      <c r="K94" s="113"/>
    </row>
    <row r="95" spans="1:11" ht="22.5" customHeight="1" x14ac:dyDescent="0.2">
      <c r="A95" s="13" t="s">
        <v>13</v>
      </c>
      <c r="B95" s="14"/>
      <c r="C95" s="14"/>
      <c r="D95" s="14"/>
      <c r="E95" s="14"/>
      <c r="F95" s="14"/>
      <c r="G95" s="14"/>
      <c r="H95" s="14"/>
      <c r="I95" s="14"/>
      <c r="J95" s="14"/>
      <c r="K95" s="15" t="s">
        <v>14</v>
      </c>
    </row>
    <row r="96" spans="1:11" ht="22.5" customHeight="1" x14ac:dyDescent="0.2">
      <c r="A96" s="13" t="s">
        <v>143</v>
      </c>
      <c r="B96" s="14">
        <v>17</v>
      </c>
      <c r="C96" s="14">
        <v>7</v>
      </c>
      <c r="D96" s="14">
        <f>SUM(B96:C96)</f>
        <v>24</v>
      </c>
      <c r="E96" s="14">
        <v>0</v>
      </c>
      <c r="F96" s="14">
        <v>0</v>
      </c>
      <c r="G96" s="14">
        <v>0</v>
      </c>
      <c r="H96" s="14">
        <f>SUM(E96,B96)</f>
        <v>17</v>
      </c>
      <c r="I96" s="14">
        <f t="shared" ref="I96:J96" si="12">SUM(F96,C96)</f>
        <v>7</v>
      </c>
      <c r="J96" s="14">
        <f t="shared" si="12"/>
        <v>24</v>
      </c>
      <c r="K96" s="15" t="s">
        <v>29</v>
      </c>
    </row>
    <row r="97" spans="1:11" ht="15.75" x14ac:dyDescent="0.2">
      <c r="A97" s="13" t="s">
        <v>142</v>
      </c>
      <c r="B97" s="14">
        <v>15</v>
      </c>
      <c r="C97" s="14">
        <v>3</v>
      </c>
      <c r="D97" s="14">
        <f t="shared" ref="D97:D101" si="13">SUM(B97:C97)</f>
        <v>18</v>
      </c>
      <c r="E97" s="14">
        <v>0</v>
      </c>
      <c r="F97" s="14">
        <v>0</v>
      </c>
      <c r="G97" s="14">
        <v>0</v>
      </c>
      <c r="H97" s="14">
        <f t="shared" ref="H97:H101" si="14">SUM(E97,B97)</f>
        <v>15</v>
      </c>
      <c r="I97" s="14">
        <f t="shared" ref="I97:I101" si="15">SUM(F97,C97)</f>
        <v>3</v>
      </c>
      <c r="J97" s="14">
        <f t="shared" ref="J97:J101" si="16">SUM(G97,D97)</f>
        <v>18</v>
      </c>
      <c r="K97" s="15" t="s">
        <v>893</v>
      </c>
    </row>
    <row r="98" spans="1:11" ht="22.5" customHeight="1" x14ac:dyDescent="0.2">
      <c r="A98" s="13" t="s">
        <v>36</v>
      </c>
      <c r="B98" s="14">
        <v>24</v>
      </c>
      <c r="C98" s="14">
        <v>5</v>
      </c>
      <c r="D98" s="14">
        <f t="shared" si="13"/>
        <v>29</v>
      </c>
      <c r="E98" s="14">
        <v>0</v>
      </c>
      <c r="F98" s="14">
        <v>0</v>
      </c>
      <c r="G98" s="14">
        <v>0</v>
      </c>
      <c r="H98" s="14">
        <f t="shared" si="14"/>
        <v>24</v>
      </c>
      <c r="I98" s="14">
        <f t="shared" si="15"/>
        <v>5</v>
      </c>
      <c r="J98" s="14">
        <f t="shared" si="16"/>
        <v>29</v>
      </c>
      <c r="K98" s="15" t="s">
        <v>37</v>
      </c>
    </row>
    <row r="99" spans="1:11" ht="22.5" customHeight="1" x14ac:dyDescent="0.2">
      <c r="A99" s="13" t="s">
        <v>604</v>
      </c>
      <c r="B99" s="14">
        <v>38</v>
      </c>
      <c r="C99" s="14">
        <v>9</v>
      </c>
      <c r="D99" s="14">
        <f t="shared" si="13"/>
        <v>47</v>
      </c>
      <c r="E99" s="14">
        <v>0</v>
      </c>
      <c r="F99" s="14">
        <v>0</v>
      </c>
      <c r="G99" s="14">
        <v>0</v>
      </c>
      <c r="H99" s="14">
        <f t="shared" si="14"/>
        <v>38</v>
      </c>
      <c r="I99" s="14">
        <f t="shared" si="15"/>
        <v>9</v>
      </c>
      <c r="J99" s="14">
        <f t="shared" si="16"/>
        <v>47</v>
      </c>
      <c r="K99" s="15" t="s">
        <v>378</v>
      </c>
    </row>
    <row r="100" spans="1:11" ht="22.5" customHeight="1" x14ac:dyDescent="0.2">
      <c r="A100" s="13" t="s">
        <v>298</v>
      </c>
      <c r="B100" s="14">
        <v>12</v>
      </c>
      <c r="C100" s="14">
        <v>2</v>
      </c>
      <c r="D100" s="14">
        <f t="shared" si="13"/>
        <v>14</v>
      </c>
      <c r="E100" s="14">
        <v>0</v>
      </c>
      <c r="F100" s="14">
        <v>0</v>
      </c>
      <c r="G100" s="14">
        <v>0</v>
      </c>
      <c r="H100" s="14">
        <f t="shared" si="14"/>
        <v>12</v>
      </c>
      <c r="I100" s="14">
        <f t="shared" si="15"/>
        <v>2</v>
      </c>
      <c r="J100" s="14">
        <f t="shared" si="16"/>
        <v>14</v>
      </c>
      <c r="K100" s="15" t="s">
        <v>49</v>
      </c>
    </row>
    <row r="101" spans="1:11" ht="22.5" customHeight="1" x14ac:dyDescent="0.2">
      <c r="A101" s="13" t="s">
        <v>672</v>
      </c>
      <c r="B101" s="14">
        <v>11</v>
      </c>
      <c r="C101" s="14">
        <v>2</v>
      </c>
      <c r="D101" s="14">
        <f t="shared" si="13"/>
        <v>13</v>
      </c>
      <c r="E101" s="14">
        <v>0</v>
      </c>
      <c r="F101" s="14">
        <v>0</v>
      </c>
      <c r="G101" s="14">
        <v>0</v>
      </c>
      <c r="H101" s="14">
        <f t="shared" si="14"/>
        <v>11</v>
      </c>
      <c r="I101" s="14">
        <f t="shared" si="15"/>
        <v>2</v>
      </c>
      <c r="J101" s="14">
        <f t="shared" si="16"/>
        <v>13</v>
      </c>
      <c r="K101" s="15" t="s">
        <v>900</v>
      </c>
    </row>
    <row r="102" spans="1:11" ht="22.5" customHeight="1" thickBot="1" x14ac:dyDescent="0.25">
      <c r="A102" s="13" t="s">
        <v>647</v>
      </c>
      <c r="B102" s="14">
        <f>SUM(B96:B101)</f>
        <v>117</v>
      </c>
      <c r="C102" s="14">
        <f t="shared" ref="C102:J102" si="17">SUM(C96:C101)</f>
        <v>28</v>
      </c>
      <c r="D102" s="14">
        <f t="shared" si="17"/>
        <v>145</v>
      </c>
      <c r="E102" s="14">
        <v>0</v>
      </c>
      <c r="F102" s="14">
        <v>0</v>
      </c>
      <c r="G102" s="14">
        <v>0</v>
      </c>
      <c r="H102" s="14">
        <f t="shared" si="17"/>
        <v>117</v>
      </c>
      <c r="I102" s="14">
        <f t="shared" si="17"/>
        <v>28</v>
      </c>
      <c r="J102" s="14">
        <f t="shared" si="17"/>
        <v>145</v>
      </c>
      <c r="K102" s="15" t="s">
        <v>57</v>
      </c>
    </row>
    <row r="103" spans="1:11" ht="22.5" customHeight="1" thickBot="1" x14ac:dyDescent="0.25">
      <c r="A103" s="19" t="s">
        <v>151</v>
      </c>
      <c r="B103" s="20">
        <f>SUM(B102)</f>
        <v>117</v>
      </c>
      <c r="C103" s="20">
        <f t="shared" ref="C103:I103" si="18">SUM(C102)</f>
        <v>28</v>
      </c>
      <c r="D103" s="20">
        <f t="shared" si="18"/>
        <v>145</v>
      </c>
      <c r="E103" s="20">
        <f t="shared" si="18"/>
        <v>0</v>
      </c>
      <c r="F103" s="20">
        <f t="shared" si="18"/>
        <v>0</v>
      </c>
      <c r="G103" s="20">
        <f t="shared" si="18"/>
        <v>0</v>
      </c>
      <c r="H103" s="20">
        <f t="shared" si="18"/>
        <v>117</v>
      </c>
      <c r="I103" s="20">
        <f t="shared" si="18"/>
        <v>28</v>
      </c>
      <c r="J103" s="20">
        <f>SUM(J102)</f>
        <v>145</v>
      </c>
      <c r="K103" s="57" t="s">
        <v>63</v>
      </c>
    </row>
    <row r="104" spans="1:11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0:K40"/>
    <mergeCell ref="A41:K41"/>
    <mergeCell ref="A43:A46"/>
    <mergeCell ref="B43:D43"/>
    <mergeCell ref="E43:G43"/>
    <mergeCell ref="H43:J43"/>
    <mergeCell ref="K43:K46"/>
    <mergeCell ref="B44:D44"/>
    <mergeCell ref="K91:K94"/>
    <mergeCell ref="B92:D92"/>
    <mergeCell ref="E92:G92"/>
    <mergeCell ref="H92:J92"/>
    <mergeCell ref="E44:G44"/>
    <mergeCell ref="H44:J44"/>
    <mergeCell ref="A88:K88"/>
    <mergeCell ref="A89:K89"/>
    <mergeCell ref="A91:A94"/>
    <mergeCell ref="B91:D91"/>
    <mergeCell ref="E91:G91"/>
    <mergeCell ref="H91:J91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20"/>
  <sheetViews>
    <sheetView rightToLeft="1" view="pageBreakPreview" zoomScale="80" zoomScaleSheetLayoutView="80" workbookViewId="0">
      <selection sqref="A1:N1"/>
    </sheetView>
  </sheetViews>
  <sheetFormatPr defaultRowHeight="14.25" x14ac:dyDescent="0.2"/>
  <cols>
    <col min="1" max="1" width="25.875" customWidth="1"/>
    <col min="2" max="2" width="6.875" customWidth="1"/>
    <col min="3" max="3" width="7.875" customWidth="1"/>
    <col min="4" max="4" width="7.25" customWidth="1"/>
    <col min="5" max="5" width="6.875" customWidth="1"/>
    <col min="6" max="8" width="7.875" customWidth="1"/>
    <col min="9" max="9" width="8" customWidth="1"/>
    <col min="10" max="11" width="7.25" customWidth="1"/>
    <col min="12" max="13" width="7.875" customWidth="1"/>
    <col min="14" max="14" width="33.625" customWidth="1"/>
  </cols>
  <sheetData>
    <row r="1" spans="1:14" ht="30" customHeight="1" x14ac:dyDescent="0.2">
      <c r="A1" s="118" t="s">
        <v>901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47.25" customHeight="1" x14ac:dyDescent="0.25">
      <c r="A2" s="114" t="s">
        <v>902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3.25" customHeight="1" thickBot="1" x14ac:dyDescent="0.3">
      <c r="A3" s="4" t="s">
        <v>1865</v>
      </c>
      <c r="N3" s="58" t="s">
        <v>1866</v>
      </c>
    </row>
    <row r="4" spans="1:14" ht="23.25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23.2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23.25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56" t="s">
        <v>8</v>
      </c>
      <c r="L6" s="56" t="s">
        <v>67</v>
      </c>
      <c r="M6" s="56" t="s">
        <v>10</v>
      </c>
      <c r="N6" s="112"/>
    </row>
    <row r="7" spans="1:14" ht="23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2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22.5" customHeight="1" x14ac:dyDescent="0.2">
      <c r="A9" s="13" t="s">
        <v>143</v>
      </c>
      <c r="B9" s="14">
        <v>59</v>
      </c>
      <c r="C9" s="14">
        <v>30</v>
      </c>
      <c r="D9" s="14">
        <v>89</v>
      </c>
      <c r="E9" s="14">
        <v>13</v>
      </c>
      <c r="F9" s="14">
        <v>3</v>
      </c>
      <c r="G9" s="14">
        <v>16</v>
      </c>
      <c r="H9" s="14">
        <v>0</v>
      </c>
      <c r="I9" s="14">
        <v>0</v>
      </c>
      <c r="J9" s="14">
        <v>0</v>
      </c>
      <c r="K9" s="14">
        <f>SUM(B9,E9,H9)</f>
        <v>72</v>
      </c>
      <c r="L9" s="14">
        <f t="shared" ref="L9:M12" si="0">SUM(C9,F9,I9)</f>
        <v>33</v>
      </c>
      <c r="M9" s="14">
        <f t="shared" si="0"/>
        <v>105</v>
      </c>
      <c r="N9" s="15" t="s">
        <v>29</v>
      </c>
    </row>
    <row r="10" spans="1:14" ht="33" customHeight="1" x14ac:dyDescent="0.2">
      <c r="A10" s="13" t="s">
        <v>142</v>
      </c>
      <c r="B10" s="14">
        <v>1</v>
      </c>
      <c r="C10" s="14">
        <v>1</v>
      </c>
      <c r="D10" s="14">
        <v>2</v>
      </c>
      <c r="E10" s="14">
        <v>1</v>
      </c>
      <c r="F10" s="14">
        <v>2</v>
      </c>
      <c r="G10" s="14">
        <v>3</v>
      </c>
      <c r="H10" s="14">
        <v>4</v>
      </c>
      <c r="I10" s="14">
        <v>0</v>
      </c>
      <c r="J10" s="14">
        <v>4</v>
      </c>
      <c r="K10" s="14">
        <f>SUM(B10,E10,H10)</f>
        <v>6</v>
      </c>
      <c r="L10" s="14">
        <f>SUM(C10,F10,I10)</f>
        <v>3</v>
      </c>
      <c r="M10" s="14">
        <f>SUM(K10:L10)</f>
        <v>9</v>
      </c>
      <c r="N10" s="26" t="s">
        <v>893</v>
      </c>
    </row>
    <row r="11" spans="1:14" ht="22.5" customHeight="1" x14ac:dyDescent="0.2">
      <c r="A11" s="13" t="s">
        <v>36</v>
      </c>
      <c r="B11" s="14">
        <v>78</v>
      </c>
      <c r="C11" s="14">
        <v>17</v>
      </c>
      <c r="D11" s="14">
        <v>95</v>
      </c>
      <c r="E11" s="14">
        <v>11</v>
      </c>
      <c r="F11" s="14">
        <v>3</v>
      </c>
      <c r="G11" s="14">
        <v>14</v>
      </c>
      <c r="H11" s="14">
        <v>4</v>
      </c>
      <c r="I11" s="14">
        <v>5</v>
      </c>
      <c r="J11" s="14">
        <v>9</v>
      </c>
      <c r="K11" s="14">
        <f t="shared" ref="K11:K12" si="1">SUM(B11,E11,H11)</f>
        <v>93</v>
      </c>
      <c r="L11" s="14">
        <f t="shared" si="0"/>
        <v>25</v>
      </c>
      <c r="M11" s="14">
        <f t="shared" si="0"/>
        <v>118</v>
      </c>
      <c r="N11" s="15" t="s">
        <v>37</v>
      </c>
    </row>
    <row r="12" spans="1:14" ht="22.5" customHeight="1" x14ac:dyDescent="0.2">
      <c r="A12" s="13" t="s">
        <v>604</v>
      </c>
      <c r="B12" s="14">
        <v>69</v>
      </c>
      <c r="C12" s="14">
        <v>43</v>
      </c>
      <c r="D12" s="14">
        <v>112</v>
      </c>
      <c r="E12" s="14">
        <v>8</v>
      </c>
      <c r="F12" s="14">
        <v>7</v>
      </c>
      <c r="G12" s="14">
        <v>15</v>
      </c>
      <c r="H12" s="14">
        <v>15</v>
      </c>
      <c r="I12" s="14">
        <v>2</v>
      </c>
      <c r="J12" s="14">
        <v>17</v>
      </c>
      <c r="K12" s="14">
        <f t="shared" si="1"/>
        <v>92</v>
      </c>
      <c r="L12" s="14">
        <f t="shared" si="0"/>
        <v>52</v>
      </c>
      <c r="M12" s="14">
        <f t="shared" si="0"/>
        <v>144</v>
      </c>
      <c r="N12" s="15" t="s">
        <v>378</v>
      </c>
    </row>
    <row r="13" spans="1:14" ht="22.5" customHeight="1" x14ac:dyDescent="0.2">
      <c r="A13" s="13" t="s">
        <v>647</v>
      </c>
      <c r="B13" s="14">
        <f t="shared" ref="B13:M13" si="2">SUM(B9:B12)</f>
        <v>207</v>
      </c>
      <c r="C13" s="14">
        <f t="shared" si="2"/>
        <v>91</v>
      </c>
      <c r="D13" s="14">
        <f t="shared" si="2"/>
        <v>298</v>
      </c>
      <c r="E13" s="14">
        <f t="shared" si="2"/>
        <v>33</v>
      </c>
      <c r="F13" s="14">
        <f t="shared" si="2"/>
        <v>15</v>
      </c>
      <c r="G13" s="14">
        <f t="shared" si="2"/>
        <v>48</v>
      </c>
      <c r="H13" s="14">
        <f t="shared" si="2"/>
        <v>23</v>
      </c>
      <c r="I13" s="14">
        <f t="shared" si="2"/>
        <v>7</v>
      </c>
      <c r="J13" s="14">
        <f t="shared" si="2"/>
        <v>30</v>
      </c>
      <c r="K13" s="14">
        <f t="shared" si="2"/>
        <v>263</v>
      </c>
      <c r="L13" s="14">
        <f t="shared" si="2"/>
        <v>113</v>
      </c>
      <c r="M13" s="14">
        <f t="shared" si="2"/>
        <v>376</v>
      </c>
      <c r="N13" s="15" t="s">
        <v>57</v>
      </c>
    </row>
    <row r="14" spans="1:14" ht="22.5" customHeight="1" x14ac:dyDescent="0.2">
      <c r="A14" s="13" t="s">
        <v>58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 t="s">
        <v>59</v>
      </c>
    </row>
    <row r="15" spans="1:14" ht="22.5" customHeight="1" x14ac:dyDescent="0.2">
      <c r="A15" s="13" t="s">
        <v>143</v>
      </c>
      <c r="B15" s="14">
        <v>7</v>
      </c>
      <c r="C15" s="14">
        <v>2</v>
      </c>
      <c r="D15" s="14">
        <v>9</v>
      </c>
      <c r="E15" s="14">
        <v>9</v>
      </c>
      <c r="F15" s="14">
        <v>3</v>
      </c>
      <c r="G15" s="14">
        <v>12</v>
      </c>
      <c r="H15" s="14">
        <v>0</v>
      </c>
      <c r="I15" s="14">
        <v>0</v>
      </c>
      <c r="J15" s="14">
        <v>0</v>
      </c>
      <c r="K15" s="14">
        <f>SUM(H15,E15,B15)</f>
        <v>16</v>
      </c>
      <c r="L15" s="14">
        <f t="shared" ref="L15:M17" si="3">SUM(I15,F15,C15)</f>
        <v>5</v>
      </c>
      <c r="M15" s="14">
        <f t="shared" si="3"/>
        <v>21</v>
      </c>
      <c r="N15" s="15" t="s">
        <v>29</v>
      </c>
    </row>
    <row r="16" spans="1:14" ht="22.5" customHeight="1" x14ac:dyDescent="0.2">
      <c r="A16" s="13" t="s">
        <v>36</v>
      </c>
      <c r="B16" s="14">
        <v>71</v>
      </c>
      <c r="C16" s="14">
        <v>32</v>
      </c>
      <c r="D16" s="14">
        <v>103</v>
      </c>
      <c r="E16" s="14">
        <v>0</v>
      </c>
      <c r="F16" s="14">
        <v>0</v>
      </c>
      <c r="G16" s="14">
        <v>0</v>
      </c>
      <c r="H16" s="14">
        <v>5</v>
      </c>
      <c r="I16" s="14">
        <v>5</v>
      </c>
      <c r="J16" s="14">
        <v>10</v>
      </c>
      <c r="K16" s="14">
        <f t="shared" ref="K16:K17" si="4">SUM(H16,E16,B16)</f>
        <v>76</v>
      </c>
      <c r="L16" s="14">
        <f t="shared" si="3"/>
        <v>37</v>
      </c>
      <c r="M16" s="14">
        <f t="shared" si="3"/>
        <v>113</v>
      </c>
      <c r="N16" s="15" t="s">
        <v>37</v>
      </c>
    </row>
    <row r="17" spans="1:14" ht="22.5" customHeight="1" x14ac:dyDescent="0.2">
      <c r="A17" s="13" t="s">
        <v>604</v>
      </c>
      <c r="B17" s="14">
        <v>66</v>
      </c>
      <c r="C17" s="14">
        <v>32</v>
      </c>
      <c r="D17" s="14">
        <v>98</v>
      </c>
      <c r="E17" s="14">
        <v>2</v>
      </c>
      <c r="F17" s="14">
        <v>1</v>
      </c>
      <c r="G17" s="14">
        <v>3</v>
      </c>
      <c r="H17" s="14">
        <v>2</v>
      </c>
      <c r="I17" s="14">
        <v>3</v>
      </c>
      <c r="J17" s="14">
        <v>5</v>
      </c>
      <c r="K17" s="14">
        <f t="shared" si="4"/>
        <v>70</v>
      </c>
      <c r="L17" s="14">
        <f t="shared" si="3"/>
        <v>36</v>
      </c>
      <c r="M17" s="14">
        <f t="shared" si="3"/>
        <v>106</v>
      </c>
      <c r="N17" s="15" t="s">
        <v>378</v>
      </c>
    </row>
    <row r="18" spans="1:14" ht="22.5" customHeight="1" thickBot="1" x14ac:dyDescent="0.25">
      <c r="A18" s="13" t="s">
        <v>903</v>
      </c>
      <c r="B18" s="14">
        <f>SUM(B15:B17)</f>
        <v>144</v>
      </c>
      <c r="C18" s="14">
        <f t="shared" ref="C18:M18" si="5">SUM(C15:C17)</f>
        <v>66</v>
      </c>
      <c r="D18" s="14">
        <f t="shared" si="5"/>
        <v>210</v>
      </c>
      <c r="E18" s="14">
        <f t="shared" si="5"/>
        <v>11</v>
      </c>
      <c r="F18" s="14">
        <f t="shared" si="5"/>
        <v>4</v>
      </c>
      <c r="G18" s="14">
        <f t="shared" si="5"/>
        <v>15</v>
      </c>
      <c r="H18" s="14">
        <f t="shared" si="5"/>
        <v>7</v>
      </c>
      <c r="I18" s="14">
        <f t="shared" si="5"/>
        <v>8</v>
      </c>
      <c r="J18" s="14">
        <f t="shared" si="5"/>
        <v>15</v>
      </c>
      <c r="K18" s="14">
        <f t="shared" si="5"/>
        <v>162</v>
      </c>
      <c r="L18" s="14">
        <f t="shared" si="5"/>
        <v>78</v>
      </c>
      <c r="M18" s="14">
        <f t="shared" si="5"/>
        <v>240</v>
      </c>
      <c r="N18" s="15" t="s">
        <v>105</v>
      </c>
    </row>
    <row r="19" spans="1:14" ht="22.5" customHeight="1" thickBot="1" x14ac:dyDescent="0.25">
      <c r="A19" s="19" t="s">
        <v>261</v>
      </c>
      <c r="B19" s="20">
        <f>SUM(B13,B18)</f>
        <v>351</v>
      </c>
      <c r="C19" s="20">
        <f t="shared" ref="C19:M19" si="6">SUM(C13,C18)</f>
        <v>157</v>
      </c>
      <c r="D19" s="20">
        <f t="shared" si="6"/>
        <v>508</v>
      </c>
      <c r="E19" s="20">
        <f t="shared" si="6"/>
        <v>44</v>
      </c>
      <c r="F19" s="20">
        <f t="shared" si="6"/>
        <v>19</v>
      </c>
      <c r="G19" s="20">
        <f t="shared" si="6"/>
        <v>63</v>
      </c>
      <c r="H19" s="20">
        <f t="shared" si="6"/>
        <v>30</v>
      </c>
      <c r="I19" s="20">
        <f t="shared" si="6"/>
        <v>15</v>
      </c>
      <c r="J19" s="20">
        <f t="shared" si="6"/>
        <v>45</v>
      </c>
      <c r="K19" s="20">
        <f t="shared" si="6"/>
        <v>425</v>
      </c>
      <c r="L19" s="20">
        <f t="shared" si="6"/>
        <v>191</v>
      </c>
      <c r="M19" s="20">
        <f t="shared" si="6"/>
        <v>616</v>
      </c>
      <c r="N19" s="57" t="s">
        <v>63</v>
      </c>
    </row>
    <row r="20" spans="1:14" ht="15" thickTop="1" x14ac:dyDescent="0.2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184"/>
  <sheetViews>
    <sheetView rightToLeft="1" view="pageBreakPreview" zoomScale="85" zoomScaleSheetLayoutView="85" workbookViewId="0">
      <selection activeCell="D273" sqref="D273"/>
    </sheetView>
  </sheetViews>
  <sheetFormatPr defaultRowHeight="14.25" x14ac:dyDescent="0.2"/>
  <cols>
    <col min="1" max="1" width="30.375" customWidth="1"/>
    <col min="2" max="10" width="8.625" customWidth="1"/>
    <col min="11" max="11" width="30.375" customWidth="1"/>
    <col min="12" max="13" width="7.25" customWidth="1"/>
  </cols>
  <sheetData>
    <row r="1" spans="1:11" ht="36.75" customHeight="1" x14ac:dyDescent="0.25">
      <c r="A1" s="117" t="s">
        <v>332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41.25" customHeight="1" x14ac:dyDescent="0.25">
      <c r="A2" s="114" t="s">
        <v>361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8" customHeight="1" thickBot="1" x14ac:dyDescent="0.3">
      <c r="A3" s="4" t="s">
        <v>145</v>
      </c>
      <c r="K3" s="25" t="s">
        <v>273</v>
      </c>
    </row>
    <row r="4" spans="1:11" ht="20.100000000000001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0.100000000000001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0.100000000000001" customHeight="1" x14ac:dyDescent="0.25">
      <c r="A6" s="112"/>
      <c r="B6" s="5" t="s">
        <v>8</v>
      </c>
      <c r="C6" s="5" t="s">
        <v>9</v>
      </c>
      <c r="D6" s="5" t="s">
        <v>10</v>
      </c>
      <c r="E6" s="5" t="s">
        <v>8</v>
      </c>
      <c r="F6" s="5" t="s">
        <v>9</v>
      </c>
      <c r="G6" s="5" t="s">
        <v>10</v>
      </c>
      <c r="H6" s="5" t="s">
        <v>8</v>
      </c>
      <c r="I6" s="5" t="s">
        <v>9</v>
      </c>
      <c r="J6" s="5" t="s">
        <v>10</v>
      </c>
      <c r="K6" s="112"/>
    </row>
    <row r="7" spans="1:11" ht="20.100000000000001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0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0.25" customHeight="1" x14ac:dyDescent="0.2">
      <c r="A9" s="13" t="s">
        <v>15</v>
      </c>
      <c r="B9" s="14">
        <v>768</v>
      </c>
      <c r="C9" s="14">
        <v>986</v>
      </c>
      <c r="D9" s="14">
        <f>SUM(B9:C9)</f>
        <v>1754</v>
      </c>
      <c r="E9" s="14">
        <v>0</v>
      </c>
      <c r="F9" s="14">
        <v>0</v>
      </c>
      <c r="G9" s="14">
        <f>SUM(E9:F9)</f>
        <v>0</v>
      </c>
      <c r="H9" s="14">
        <f>SUM(E9,B9)</f>
        <v>768</v>
      </c>
      <c r="I9" s="14">
        <f t="shared" ref="I9" si="0">SUM(F9,C9)</f>
        <v>986</v>
      </c>
      <c r="J9" s="14">
        <f>SUM(H9:I9)</f>
        <v>1754</v>
      </c>
      <c r="K9" s="15" t="s">
        <v>16</v>
      </c>
    </row>
    <row r="10" spans="1:11" ht="20.25" customHeight="1" x14ac:dyDescent="0.2">
      <c r="A10" s="13" t="s">
        <v>355</v>
      </c>
      <c r="B10" s="14">
        <v>278</v>
      </c>
      <c r="C10" s="14">
        <v>476</v>
      </c>
      <c r="D10" s="14">
        <f t="shared" ref="D10:D26" si="1">SUM(B10:C10)</f>
        <v>754</v>
      </c>
      <c r="E10" s="14">
        <v>2</v>
      </c>
      <c r="F10" s="14">
        <v>0</v>
      </c>
      <c r="G10" s="14">
        <f t="shared" ref="G10:G26" si="2">SUM(E10:F10)</f>
        <v>2</v>
      </c>
      <c r="H10" s="14">
        <f t="shared" ref="H10:H26" si="3">SUM(B10,E10)</f>
        <v>280</v>
      </c>
      <c r="I10" s="14">
        <f t="shared" ref="I10:I26" si="4">SUM(C10,F10)</f>
        <v>476</v>
      </c>
      <c r="J10" s="14">
        <f t="shared" ref="J10:J26" si="5">SUM(H10:I10)</f>
        <v>756</v>
      </c>
      <c r="K10" s="15" t="s">
        <v>17</v>
      </c>
    </row>
    <row r="11" spans="1:11" ht="20.25" customHeight="1" x14ac:dyDescent="0.2">
      <c r="A11" s="13" t="s">
        <v>18</v>
      </c>
      <c r="B11" s="14">
        <v>258</v>
      </c>
      <c r="C11" s="14">
        <v>688</v>
      </c>
      <c r="D11" s="14">
        <f t="shared" si="1"/>
        <v>946</v>
      </c>
      <c r="E11" s="14">
        <v>1</v>
      </c>
      <c r="F11" s="14">
        <v>1</v>
      </c>
      <c r="G11" s="14">
        <f t="shared" si="2"/>
        <v>2</v>
      </c>
      <c r="H11" s="14">
        <f t="shared" si="3"/>
        <v>259</v>
      </c>
      <c r="I11" s="14">
        <f t="shared" si="4"/>
        <v>689</v>
      </c>
      <c r="J11" s="14">
        <f t="shared" si="5"/>
        <v>948</v>
      </c>
      <c r="K11" s="15" t="s">
        <v>19</v>
      </c>
    </row>
    <row r="12" spans="1:11" ht="20.25" customHeight="1" x14ac:dyDescent="0.2">
      <c r="A12" s="13" t="s">
        <v>20</v>
      </c>
      <c r="B12" s="14">
        <v>291</v>
      </c>
      <c r="C12" s="14">
        <v>737</v>
      </c>
      <c r="D12" s="14">
        <f t="shared" si="1"/>
        <v>1028</v>
      </c>
      <c r="E12" s="14">
        <v>2</v>
      </c>
      <c r="F12" s="14">
        <v>2</v>
      </c>
      <c r="G12" s="14">
        <f t="shared" si="2"/>
        <v>4</v>
      </c>
      <c r="H12" s="14">
        <f t="shared" si="3"/>
        <v>293</v>
      </c>
      <c r="I12" s="14">
        <f t="shared" si="4"/>
        <v>739</v>
      </c>
      <c r="J12" s="14">
        <f t="shared" si="5"/>
        <v>1032</v>
      </c>
      <c r="K12" s="15" t="s">
        <v>21</v>
      </c>
    </row>
    <row r="13" spans="1:11" ht="20.25" customHeight="1" x14ac:dyDescent="0.2">
      <c r="A13" s="13" t="s">
        <v>22</v>
      </c>
      <c r="B13" s="14">
        <v>106</v>
      </c>
      <c r="C13" s="14">
        <v>338</v>
      </c>
      <c r="D13" s="14">
        <f t="shared" si="1"/>
        <v>444</v>
      </c>
      <c r="E13" s="14">
        <v>0</v>
      </c>
      <c r="F13" s="14">
        <v>2</v>
      </c>
      <c r="G13" s="14">
        <f t="shared" si="2"/>
        <v>2</v>
      </c>
      <c r="H13" s="14">
        <f t="shared" si="3"/>
        <v>106</v>
      </c>
      <c r="I13" s="14">
        <f t="shared" si="4"/>
        <v>340</v>
      </c>
      <c r="J13" s="14">
        <f t="shared" si="5"/>
        <v>446</v>
      </c>
      <c r="K13" s="15" t="s">
        <v>23</v>
      </c>
    </row>
    <row r="14" spans="1:11" ht="20.25" customHeight="1" x14ac:dyDescent="0.2">
      <c r="A14" s="8" t="s">
        <v>24</v>
      </c>
      <c r="B14" s="7">
        <v>939</v>
      </c>
      <c r="C14" s="7">
        <v>1259</v>
      </c>
      <c r="D14" s="7">
        <f t="shared" si="1"/>
        <v>2198</v>
      </c>
      <c r="E14" s="7">
        <v>0</v>
      </c>
      <c r="F14" s="7">
        <v>0</v>
      </c>
      <c r="G14" s="7">
        <f t="shared" si="2"/>
        <v>0</v>
      </c>
      <c r="H14" s="7">
        <f t="shared" si="3"/>
        <v>939</v>
      </c>
      <c r="I14" s="7">
        <f t="shared" si="4"/>
        <v>1259</v>
      </c>
      <c r="J14" s="7">
        <f t="shared" si="5"/>
        <v>2198</v>
      </c>
      <c r="K14" s="9" t="s">
        <v>25</v>
      </c>
    </row>
    <row r="15" spans="1:11" ht="20.25" customHeight="1" x14ac:dyDescent="0.2">
      <c r="A15" s="13" t="s">
        <v>26</v>
      </c>
      <c r="B15" s="14">
        <v>117</v>
      </c>
      <c r="C15" s="14">
        <v>403</v>
      </c>
      <c r="D15" s="14">
        <f t="shared" si="1"/>
        <v>520</v>
      </c>
      <c r="E15" s="14">
        <v>1</v>
      </c>
      <c r="F15" s="14">
        <v>2</v>
      </c>
      <c r="G15" s="14">
        <f t="shared" si="2"/>
        <v>3</v>
      </c>
      <c r="H15" s="14">
        <f t="shared" si="3"/>
        <v>118</v>
      </c>
      <c r="I15" s="14">
        <f t="shared" si="4"/>
        <v>405</v>
      </c>
      <c r="J15" s="14">
        <f t="shared" si="5"/>
        <v>523</v>
      </c>
      <c r="K15" s="15" t="s">
        <v>27</v>
      </c>
    </row>
    <row r="16" spans="1:11" ht="20.25" customHeight="1" x14ac:dyDescent="0.2">
      <c r="A16" s="13" t="s">
        <v>28</v>
      </c>
      <c r="B16" s="14">
        <v>1604</v>
      </c>
      <c r="C16" s="14">
        <v>1531</v>
      </c>
      <c r="D16" s="14">
        <f t="shared" si="1"/>
        <v>3135</v>
      </c>
      <c r="E16" s="14">
        <v>0</v>
      </c>
      <c r="F16" s="14">
        <v>0</v>
      </c>
      <c r="G16" s="14">
        <f t="shared" si="2"/>
        <v>0</v>
      </c>
      <c r="H16" s="14">
        <f t="shared" si="3"/>
        <v>1604</v>
      </c>
      <c r="I16" s="14">
        <f t="shared" si="4"/>
        <v>1531</v>
      </c>
      <c r="J16" s="14">
        <f t="shared" si="5"/>
        <v>3135</v>
      </c>
      <c r="K16" s="15" t="s">
        <v>29</v>
      </c>
    </row>
    <row r="17" spans="1:11" ht="20.25" customHeight="1" x14ac:dyDescent="0.2">
      <c r="A17" s="13" t="s">
        <v>30</v>
      </c>
      <c r="B17" s="14">
        <v>432</v>
      </c>
      <c r="C17" s="14">
        <v>390</v>
      </c>
      <c r="D17" s="14">
        <f t="shared" si="1"/>
        <v>822</v>
      </c>
      <c r="E17" s="14">
        <v>2</v>
      </c>
      <c r="F17" s="14">
        <v>2</v>
      </c>
      <c r="G17" s="14">
        <f t="shared" si="2"/>
        <v>4</v>
      </c>
      <c r="H17" s="14">
        <f t="shared" si="3"/>
        <v>434</v>
      </c>
      <c r="I17" s="14">
        <f t="shared" si="4"/>
        <v>392</v>
      </c>
      <c r="J17" s="14">
        <f t="shared" si="5"/>
        <v>826</v>
      </c>
      <c r="K17" s="15" t="s">
        <v>31</v>
      </c>
    </row>
    <row r="18" spans="1:11" ht="20.25" customHeight="1" x14ac:dyDescent="0.2">
      <c r="A18" s="13" t="s">
        <v>32</v>
      </c>
      <c r="B18" s="14">
        <v>815</v>
      </c>
      <c r="C18" s="14">
        <v>1812</v>
      </c>
      <c r="D18" s="14">
        <f t="shared" si="1"/>
        <v>2627</v>
      </c>
      <c r="E18" s="14">
        <v>0</v>
      </c>
      <c r="F18" s="14">
        <v>1</v>
      </c>
      <c r="G18" s="14">
        <f t="shared" si="2"/>
        <v>1</v>
      </c>
      <c r="H18" s="14">
        <f t="shared" si="3"/>
        <v>815</v>
      </c>
      <c r="I18" s="14">
        <f t="shared" si="4"/>
        <v>1813</v>
      </c>
      <c r="J18" s="14">
        <f t="shared" si="5"/>
        <v>2628</v>
      </c>
      <c r="K18" s="15" t="s">
        <v>33</v>
      </c>
    </row>
    <row r="19" spans="1:11" ht="20.25" customHeight="1" x14ac:dyDescent="0.2">
      <c r="A19" s="13" t="s">
        <v>34</v>
      </c>
      <c r="B19" s="14">
        <v>0</v>
      </c>
      <c r="C19" s="14">
        <v>1182</v>
      </c>
      <c r="D19" s="14">
        <f t="shared" si="1"/>
        <v>1182</v>
      </c>
      <c r="E19" s="14">
        <v>0</v>
      </c>
      <c r="F19" s="14">
        <v>6</v>
      </c>
      <c r="G19" s="14">
        <f t="shared" si="2"/>
        <v>6</v>
      </c>
      <c r="H19" s="14">
        <f t="shared" si="3"/>
        <v>0</v>
      </c>
      <c r="I19" s="14">
        <f t="shared" si="4"/>
        <v>1188</v>
      </c>
      <c r="J19" s="14">
        <f t="shared" si="5"/>
        <v>1188</v>
      </c>
      <c r="K19" s="15" t="s">
        <v>35</v>
      </c>
    </row>
    <row r="20" spans="1:11" ht="20.25" customHeight="1" x14ac:dyDescent="0.2">
      <c r="A20" s="13" t="s">
        <v>36</v>
      </c>
      <c r="B20" s="14">
        <v>1722</v>
      </c>
      <c r="C20" s="14">
        <v>1648</v>
      </c>
      <c r="D20" s="14">
        <f t="shared" si="1"/>
        <v>3370</v>
      </c>
      <c r="E20" s="14">
        <v>0</v>
      </c>
      <c r="F20" s="14">
        <v>0</v>
      </c>
      <c r="G20" s="14">
        <f t="shared" si="2"/>
        <v>0</v>
      </c>
      <c r="H20" s="14">
        <f t="shared" si="3"/>
        <v>1722</v>
      </c>
      <c r="I20" s="14">
        <f t="shared" si="4"/>
        <v>1648</v>
      </c>
      <c r="J20" s="14">
        <f t="shared" si="5"/>
        <v>3370</v>
      </c>
      <c r="K20" s="15" t="s">
        <v>37</v>
      </c>
    </row>
    <row r="21" spans="1:11" ht="38.25" customHeight="1" x14ac:dyDescent="0.2">
      <c r="A21" s="8" t="s">
        <v>38</v>
      </c>
      <c r="B21" s="7">
        <v>1387</v>
      </c>
      <c r="C21" s="7">
        <v>2008</v>
      </c>
      <c r="D21" s="7">
        <f t="shared" si="1"/>
        <v>3395</v>
      </c>
      <c r="E21" s="7">
        <v>0</v>
      </c>
      <c r="F21" s="7">
        <v>0</v>
      </c>
      <c r="G21" s="7">
        <f t="shared" si="2"/>
        <v>0</v>
      </c>
      <c r="H21" s="7">
        <f t="shared" si="3"/>
        <v>1387</v>
      </c>
      <c r="I21" s="7">
        <f t="shared" si="4"/>
        <v>2008</v>
      </c>
      <c r="J21" s="7">
        <f t="shared" si="5"/>
        <v>3395</v>
      </c>
      <c r="K21" s="97" t="s">
        <v>365</v>
      </c>
    </row>
    <row r="22" spans="1:11" ht="20.25" customHeight="1" x14ac:dyDescent="0.2">
      <c r="A22" s="13" t="s">
        <v>39</v>
      </c>
      <c r="B22" s="14">
        <v>1039</v>
      </c>
      <c r="C22" s="14">
        <v>1351</v>
      </c>
      <c r="D22" s="14">
        <f t="shared" si="1"/>
        <v>2390</v>
      </c>
      <c r="E22" s="14">
        <v>1</v>
      </c>
      <c r="F22" s="14">
        <v>4</v>
      </c>
      <c r="G22" s="14">
        <f t="shared" si="2"/>
        <v>5</v>
      </c>
      <c r="H22" s="14">
        <f t="shared" si="3"/>
        <v>1040</v>
      </c>
      <c r="I22" s="14">
        <f t="shared" si="4"/>
        <v>1355</v>
      </c>
      <c r="J22" s="14">
        <f t="shared" si="5"/>
        <v>2395</v>
      </c>
      <c r="K22" s="15" t="s">
        <v>40</v>
      </c>
    </row>
    <row r="23" spans="1:11" ht="20.25" customHeight="1" x14ac:dyDescent="0.2">
      <c r="A23" s="13" t="s">
        <v>41</v>
      </c>
      <c r="B23" s="14">
        <v>0</v>
      </c>
      <c r="C23" s="14">
        <v>3925</v>
      </c>
      <c r="D23" s="14">
        <f t="shared" si="1"/>
        <v>3925</v>
      </c>
      <c r="E23" s="14">
        <v>0</v>
      </c>
      <c r="F23" s="14">
        <v>6</v>
      </c>
      <c r="G23" s="14">
        <f t="shared" si="2"/>
        <v>6</v>
      </c>
      <c r="H23" s="14">
        <f t="shared" si="3"/>
        <v>0</v>
      </c>
      <c r="I23" s="14">
        <f t="shared" si="4"/>
        <v>3931</v>
      </c>
      <c r="J23" s="14">
        <f t="shared" si="5"/>
        <v>3931</v>
      </c>
      <c r="K23" s="15" t="s">
        <v>42</v>
      </c>
    </row>
    <row r="24" spans="1:11" ht="20.25" customHeight="1" x14ac:dyDescent="0.2">
      <c r="A24" s="13" t="s">
        <v>108</v>
      </c>
      <c r="B24" s="14">
        <v>719</v>
      </c>
      <c r="C24" s="14">
        <v>275</v>
      </c>
      <c r="D24" s="14">
        <f t="shared" si="1"/>
        <v>994</v>
      </c>
      <c r="E24" s="14">
        <v>0</v>
      </c>
      <c r="F24" s="14">
        <v>0</v>
      </c>
      <c r="G24" s="14">
        <f t="shared" si="2"/>
        <v>0</v>
      </c>
      <c r="H24" s="14">
        <f t="shared" si="3"/>
        <v>719</v>
      </c>
      <c r="I24" s="14">
        <f t="shared" si="4"/>
        <v>275</v>
      </c>
      <c r="J24" s="14">
        <f t="shared" si="5"/>
        <v>994</v>
      </c>
      <c r="K24" s="15" t="s">
        <v>117</v>
      </c>
    </row>
    <row r="25" spans="1:11" ht="20.25" customHeight="1" x14ac:dyDescent="0.2">
      <c r="A25" s="13" t="s">
        <v>109</v>
      </c>
      <c r="B25" s="14">
        <v>0</v>
      </c>
      <c r="C25" s="14">
        <v>299</v>
      </c>
      <c r="D25" s="14">
        <f t="shared" si="1"/>
        <v>299</v>
      </c>
      <c r="E25" s="14">
        <v>0</v>
      </c>
      <c r="F25" s="14">
        <v>0</v>
      </c>
      <c r="G25" s="14">
        <f t="shared" si="2"/>
        <v>0</v>
      </c>
      <c r="H25" s="14">
        <f t="shared" si="3"/>
        <v>0</v>
      </c>
      <c r="I25" s="14">
        <f t="shared" si="4"/>
        <v>299</v>
      </c>
      <c r="J25" s="14">
        <f t="shared" si="5"/>
        <v>299</v>
      </c>
      <c r="K25" s="15" t="s">
        <v>118</v>
      </c>
    </row>
    <row r="26" spans="1:11" ht="20.25" customHeight="1" thickBot="1" x14ac:dyDescent="0.25">
      <c r="A26" s="22" t="s">
        <v>43</v>
      </c>
      <c r="B26" s="23">
        <v>1466</v>
      </c>
      <c r="C26" s="23">
        <v>2164</v>
      </c>
      <c r="D26" s="23">
        <f t="shared" si="1"/>
        <v>3630</v>
      </c>
      <c r="E26" s="23">
        <v>1</v>
      </c>
      <c r="F26" s="23">
        <v>1</v>
      </c>
      <c r="G26" s="23">
        <f t="shared" si="2"/>
        <v>2</v>
      </c>
      <c r="H26" s="23">
        <f t="shared" si="3"/>
        <v>1467</v>
      </c>
      <c r="I26" s="23">
        <f t="shared" si="4"/>
        <v>2165</v>
      </c>
      <c r="J26" s="23">
        <f t="shared" si="5"/>
        <v>3632</v>
      </c>
      <c r="K26" s="24" t="s">
        <v>152</v>
      </c>
    </row>
    <row r="27" spans="1:11" ht="18.75" customHeight="1" thickTop="1" x14ac:dyDescent="0.2"/>
    <row r="28" spans="1:11" s="76" customFormat="1" ht="18.75" customHeight="1" x14ac:dyDescent="0.2"/>
    <row r="29" spans="1:11" s="76" customFormat="1" ht="18.75" customHeight="1" x14ac:dyDescent="0.2"/>
    <row r="30" spans="1:11" s="92" customFormat="1" ht="18.75" customHeight="1" x14ac:dyDescent="0.2"/>
    <row r="31" spans="1:11" s="92" customFormat="1" ht="18.75" customHeight="1" x14ac:dyDescent="0.2"/>
    <row r="32" spans="1:11" s="92" customFormat="1" ht="18.75" customHeight="1" x14ac:dyDescent="0.2"/>
    <row r="33" spans="1:11" s="92" customFormat="1" ht="18.75" customHeight="1" x14ac:dyDescent="0.2"/>
    <row r="34" spans="1:11" s="92" customFormat="1" ht="18.75" customHeight="1" x14ac:dyDescent="0.2"/>
    <row r="35" spans="1:11" s="92" customFormat="1" ht="18.75" customHeight="1" x14ac:dyDescent="0.2"/>
    <row r="36" spans="1:11" s="76" customFormat="1" ht="18.75" customHeight="1" x14ac:dyDescent="0.2"/>
    <row r="37" spans="1:11" ht="26.25" customHeight="1" thickBot="1" x14ac:dyDescent="0.3">
      <c r="A37" s="4" t="s">
        <v>146</v>
      </c>
      <c r="K37" s="3" t="s">
        <v>274</v>
      </c>
    </row>
    <row r="38" spans="1:11" ht="18" customHeight="1" thickTop="1" x14ac:dyDescent="0.25">
      <c r="A38" s="111" t="s">
        <v>0</v>
      </c>
      <c r="B38" s="110" t="s">
        <v>1</v>
      </c>
      <c r="C38" s="110"/>
      <c r="D38" s="110"/>
      <c r="E38" s="110" t="s">
        <v>2</v>
      </c>
      <c r="F38" s="110"/>
      <c r="G38" s="110"/>
      <c r="H38" s="110" t="s">
        <v>3</v>
      </c>
      <c r="I38" s="110"/>
      <c r="J38" s="110"/>
      <c r="K38" s="111" t="s">
        <v>4</v>
      </c>
    </row>
    <row r="39" spans="1:11" ht="18" customHeight="1" x14ac:dyDescent="0.25">
      <c r="A39" s="112"/>
      <c r="B39" s="109" t="s">
        <v>5</v>
      </c>
      <c r="C39" s="109"/>
      <c r="D39" s="109"/>
      <c r="E39" s="109" t="s">
        <v>6</v>
      </c>
      <c r="F39" s="109"/>
      <c r="G39" s="109"/>
      <c r="H39" s="109" t="s">
        <v>7</v>
      </c>
      <c r="I39" s="109"/>
      <c r="J39" s="109"/>
      <c r="K39" s="112"/>
    </row>
    <row r="40" spans="1:11" ht="18" customHeight="1" x14ac:dyDescent="0.25">
      <c r="A40" s="112"/>
      <c r="B40" s="5" t="s">
        <v>8</v>
      </c>
      <c r="C40" s="5" t="s">
        <v>9</v>
      </c>
      <c r="D40" s="5" t="s">
        <v>10</v>
      </c>
      <c r="E40" s="5" t="s">
        <v>8</v>
      </c>
      <c r="F40" s="5" t="s">
        <v>9</v>
      </c>
      <c r="G40" s="5" t="s">
        <v>10</v>
      </c>
      <c r="H40" s="5" t="s">
        <v>8</v>
      </c>
      <c r="I40" s="5" t="s">
        <v>9</v>
      </c>
      <c r="J40" s="5" t="s">
        <v>10</v>
      </c>
      <c r="K40" s="112"/>
    </row>
    <row r="41" spans="1:11" ht="18" customHeight="1" thickBot="1" x14ac:dyDescent="0.3">
      <c r="A41" s="113"/>
      <c r="B41" s="6" t="s">
        <v>11</v>
      </c>
      <c r="C41" s="6" t="s">
        <v>12</v>
      </c>
      <c r="D41" s="6" t="s">
        <v>7</v>
      </c>
      <c r="E41" s="6" t="s">
        <v>11</v>
      </c>
      <c r="F41" s="6" t="s">
        <v>12</v>
      </c>
      <c r="G41" s="6" t="s">
        <v>7</v>
      </c>
      <c r="H41" s="6" t="s">
        <v>11</v>
      </c>
      <c r="I41" s="6" t="s">
        <v>12</v>
      </c>
      <c r="J41" s="6" t="s">
        <v>7</v>
      </c>
      <c r="K41" s="113"/>
    </row>
    <row r="42" spans="1:11" ht="18" customHeight="1" x14ac:dyDescent="0.2">
      <c r="A42" s="8" t="s">
        <v>44</v>
      </c>
      <c r="B42" s="7">
        <v>918</v>
      </c>
      <c r="C42" s="7">
        <v>1393</v>
      </c>
      <c r="D42" s="7">
        <f>SUM(B42:C42)</f>
        <v>2311</v>
      </c>
      <c r="E42" s="7">
        <v>0</v>
      </c>
      <c r="F42" s="7">
        <v>1</v>
      </c>
      <c r="G42" s="7">
        <f>SUM(E42:F42)</f>
        <v>1</v>
      </c>
      <c r="H42" s="7">
        <f>SUM(E42,B42)</f>
        <v>918</v>
      </c>
      <c r="I42" s="7">
        <f>SUM(F42,C42)</f>
        <v>1394</v>
      </c>
      <c r="J42" s="7">
        <f>SUM(H42:I42)</f>
        <v>2312</v>
      </c>
      <c r="K42" s="9" t="s">
        <v>45</v>
      </c>
    </row>
    <row r="43" spans="1:11" ht="18" customHeight="1" x14ac:dyDescent="0.2">
      <c r="A43" s="13" t="s">
        <v>46</v>
      </c>
      <c r="B43" s="14">
        <v>553</v>
      </c>
      <c r="C43" s="14">
        <v>228</v>
      </c>
      <c r="D43" s="14">
        <f t="shared" ref="D43:D47" si="6">SUM(B43:C43)</f>
        <v>781</v>
      </c>
      <c r="E43" s="14">
        <v>0</v>
      </c>
      <c r="F43" s="14">
        <v>0</v>
      </c>
      <c r="G43" s="14">
        <f>SUM(E43:F43)</f>
        <v>0</v>
      </c>
      <c r="H43" s="14">
        <f t="shared" ref="H43:H47" si="7">SUM(E43,B43)</f>
        <v>553</v>
      </c>
      <c r="I43" s="14">
        <f t="shared" ref="I43:I47" si="8">SUM(F43,C43)</f>
        <v>228</v>
      </c>
      <c r="J43" s="14">
        <f t="shared" ref="J43:J47" si="9">SUM(H43:I43)</f>
        <v>781</v>
      </c>
      <c r="K43" s="15" t="s">
        <v>47</v>
      </c>
    </row>
    <row r="44" spans="1:11" ht="18" customHeight="1" x14ac:dyDescent="0.2">
      <c r="A44" s="13" t="s">
        <v>48</v>
      </c>
      <c r="B44" s="14">
        <v>168</v>
      </c>
      <c r="C44" s="14">
        <v>458</v>
      </c>
      <c r="D44" s="14">
        <f t="shared" si="6"/>
        <v>626</v>
      </c>
      <c r="E44" s="14">
        <v>1</v>
      </c>
      <c r="F44" s="14">
        <v>0</v>
      </c>
      <c r="G44" s="14">
        <v>1</v>
      </c>
      <c r="H44" s="14">
        <f t="shared" si="7"/>
        <v>169</v>
      </c>
      <c r="I44" s="14">
        <f t="shared" si="8"/>
        <v>458</v>
      </c>
      <c r="J44" s="14">
        <f t="shared" si="9"/>
        <v>627</v>
      </c>
      <c r="K44" s="15" t="s">
        <v>49</v>
      </c>
    </row>
    <row r="45" spans="1:11" ht="18" customHeight="1" x14ac:dyDescent="0.2">
      <c r="A45" s="13" t="s">
        <v>50</v>
      </c>
      <c r="B45" s="14">
        <v>353</v>
      </c>
      <c r="C45" s="14">
        <v>610</v>
      </c>
      <c r="D45" s="14">
        <f t="shared" si="6"/>
        <v>963</v>
      </c>
      <c r="E45" s="14">
        <v>0</v>
      </c>
      <c r="F45" s="14">
        <v>1</v>
      </c>
      <c r="G45" s="14">
        <v>1</v>
      </c>
      <c r="H45" s="14">
        <f t="shared" si="7"/>
        <v>353</v>
      </c>
      <c r="I45" s="14">
        <f t="shared" si="8"/>
        <v>611</v>
      </c>
      <c r="J45" s="14">
        <f t="shared" si="9"/>
        <v>964</v>
      </c>
      <c r="K45" s="15" t="s">
        <v>51</v>
      </c>
    </row>
    <row r="46" spans="1:11" ht="18" customHeight="1" x14ac:dyDescent="0.2">
      <c r="A46" s="13" t="s">
        <v>52</v>
      </c>
      <c r="B46" s="14">
        <v>583</v>
      </c>
      <c r="C46" s="14">
        <v>568</v>
      </c>
      <c r="D46" s="14">
        <f t="shared" si="6"/>
        <v>1151</v>
      </c>
      <c r="E46" s="14">
        <v>0</v>
      </c>
      <c r="F46" s="14">
        <v>0</v>
      </c>
      <c r="G46" s="14">
        <v>0</v>
      </c>
      <c r="H46" s="14">
        <f t="shared" si="7"/>
        <v>583</v>
      </c>
      <c r="I46" s="14">
        <f t="shared" si="8"/>
        <v>568</v>
      </c>
      <c r="J46" s="14">
        <f t="shared" si="9"/>
        <v>1151</v>
      </c>
      <c r="K46" s="15" t="s">
        <v>53</v>
      </c>
    </row>
    <row r="47" spans="1:11" ht="18" customHeight="1" x14ac:dyDescent="0.2">
      <c r="A47" s="13" t="s">
        <v>54</v>
      </c>
      <c r="B47" s="14">
        <v>939</v>
      </c>
      <c r="C47" s="14">
        <v>1016</v>
      </c>
      <c r="D47" s="14">
        <f t="shared" si="6"/>
        <v>1955</v>
      </c>
      <c r="E47" s="14">
        <v>0</v>
      </c>
      <c r="F47" s="14">
        <v>1</v>
      </c>
      <c r="G47" s="14">
        <v>1</v>
      </c>
      <c r="H47" s="14">
        <f t="shared" si="7"/>
        <v>939</v>
      </c>
      <c r="I47" s="14">
        <f t="shared" si="8"/>
        <v>1017</v>
      </c>
      <c r="J47" s="14">
        <f t="shared" si="9"/>
        <v>1956</v>
      </c>
      <c r="K47" s="15" t="s">
        <v>55</v>
      </c>
    </row>
    <row r="48" spans="1:11" ht="18" customHeight="1" x14ac:dyDescent="0.2">
      <c r="A48" s="13" t="s">
        <v>56</v>
      </c>
      <c r="B48" s="14">
        <f t="shared" ref="B48:J48" si="10">SUM(B42:B47,B9:B26)</f>
        <v>15455</v>
      </c>
      <c r="C48" s="14">
        <f t="shared" si="10"/>
        <v>25745</v>
      </c>
      <c r="D48" s="14">
        <f t="shared" si="10"/>
        <v>41200</v>
      </c>
      <c r="E48" s="14">
        <f t="shared" si="10"/>
        <v>11</v>
      </c>
      <c r="F48" s="14">
        <f t="shared" si="10"/>
        <v>30</v>
      </c>
      <c r="G48" s="14">
        <f t="shared" si="10"/>
        <v>41</v>
      </c>
      <c r="H48" s="14">
        <f t="shared" si="10"/>
        <v>15466</v>
      </c>
      <c r="I48" s="14">
        <f t="shared" si="10"/>
        <v>25775</v>
      </c>
      <c r="J48" s="14">
        <f t="shared" si="10"/>
        <v>41241</v>
      </c>
      <c r="K48" s="15" t="s">
        <v>57</v>
      </c>
    </row>
    <row r="49" spans="1:11" ht="18" customHeight="1" x14ac:dyDescent="0.2">
      <c r="A49" s="8" t="s">
        <v>58</v>
      </c>
      <c r="B49" s="7"/>
      <c r="C49" s="7"/>
      <c r="D49" s="7"/>
      <c r="E49" s="7"/>
      <c r="F49" s="7"/>
      <c r="G49" s="7"/>
      <c r="H49" s="7"/>
      <c r="I49" s="7"/>
      <c r="J49" s="7"/>
      <c r="K49" s="9" t="s">
        <v>59</v>
      </c>
    </row>
    <row r="50" spans="1:11" ht="18" customHeight="1" x14ac:dyDescent="0.2">
      <c r="A50" s="13" t="s">
        <v>22</v>
      </c>
      <c r="B50" s="14">
        <v>339</v>
      </c>
      <c r="C50" s="14">
        <v>32</v>
      </c>
      <c r="D50" s="14">
        <f>SUM(B50:C50)</f>
        <v>371</v>
      </c>
      <c r="E50" s="14">
        <v>6</v>
      </c>
      <c r="F50" s="14">
        <v>3</v>
      </c>
      <c r="G50" s="14">
        <f>SUM(E50:F50)</f>
        <v>9</v>
      </c>
      <c r="H50" s="14">
        <f>SUM(E50,B50)</f>
        <v>345</v>
      </c>
      <c r="I50" s="14">
        <f>SUM(F50,C50)</f>
        <v>35</v>
      </c>
      <c r="J50" s="14">
        <f>SUM(H50:I50)</f>
        <v>380</v>
      </c>
      <c r="K50" s="15" t="s">
        <v>23</v>
      </c>
    </row>
    <row r="51" spans="1:11" ht="18" customHeight="1" x14ac:dyDescent="0.2">
      <c r="A51" s="13" t="s">
        <v>26</v>
      </c>
      <c r="B51" s="14">
        <v>95</v>
      </c>
      <c r="C51" s="14">
        <v>105</v>
      </c>
      <c r="D51" s="14">
        <f>SUM(B51:C51)</f>
        <v>200</v>
      </c>
      <c r="E51" s="14">
        <v>0</v>
      </c>
      <c r="F51" s="14">
        <v>0</v>
      </c>
      <c r="G51" s="14">
        <f>SUM(E51:F51)</f>
        <v>0</v>
      </c>
      <c r="H51" s="14">
        <f>SUM(E51,B51)</f>
        <v>95</v>
      </c>
      <c r="I51" s="14">
        <f>SUM(F51,C51)</f>
        <v>105</v>
      </c>
      <c r="J51" s="14">
        <f>SUM(H51:I51)</f>
        <v>200</v>
      </c>
      <c r="K51" s="15" t="s">
        <v>27</v>
      </c>
    </row>
    <row r="52" spans="1:11" ht="18" customHeight="1" x14ac:dyDescent="0.2">
      <c r="A52" s="13" t="s">
        <v>106</v>
      </c>
      <c r="B52" s="14">
        <v>990</v>
      </c>
      <c r="C52" s="14">
        <v>1172</v>
      </c>
      <c r="D52" s="14">
        <f t="shared" ref="D52:D62" si="11">SUM(B52:C52)</f>
        <v>2162</v>
      </c>
      <c r="E52" s="14">
        <v>0</v>
      </c>
      <c r="F52" s="14">
        <v>0</v>
      </c>
      <c r="G52" s="14">
        <f t="shared" ref="G52:G63" si="12">SUM(E52:F52)</f>
        <v>0</v>
      </c>
      <c r="H52" s="14">
        <f t="shared" ref="H52:H63" si="13">SUM(E52,B52)</f>
        <v>990</v>
      </c>
      <c r="I52" s="14">
        <f t="shared" ref="I52:I63" si="14">SUM(F52,C52)</f>
        <v>1172</v>
      </c>
      <c r="J52" s="14">
        <f t="shared" ref="J52:J63" si="15">SUM(H52:I52)</f>
        <v>2162</v>
      </c>
      <c r="K52" s="15" t="s">
        <v>60</v>
      </c>
    </row>
    <row r="53" spans="1:11" ht="18" customHeight="1" x14ac:dyDescent="0.2">
      <c r="A53" s="8" t="s">
        <v>34</v>
      </c>
      <c r="B53" s="7">
        <v>0</v>
      </c>
      <c r="C53" s="7">
        <v>4</v>
      </c>
      <c r="D53" s="7">
        <f t="shared" si="11"/>
        <v>4</v>
      </c>
      <c r="E53" s="7">
        <v>0</v>
      </c>
      <c r="F53" s="7">
        <v>0</v>
      </c>
      <c r="G53" s="7">
        <f t="shared" si="12"/>
        <v>0</v>
      </c>
      <c r="H53" s="7">
        <f t="shared" si="13"/>
        <v>0</v>
      </c>
      <c r="I53" s="7">
        <f t="shared" si="14"/>
        <v>4</v>
      </c>
      <c r="J53" s="7">
        <f t="shared" si="15"/>
        <v>4</v>
      </c>
      <c r="K53" s="9" t="s">
        <v>65</v>
      </c>
    </row>
    <row r="54" spans="1:11" ht="18" customHeight="1" x14ac:dyDescent="0.2">
      <c r="A54" s="13" t="s">
        <v>36</v>
      </c>
      <c r="B54" s="14">
        <v>1762</v>
      </c>
      <c r="C54" s="14">
        <v>1110</v>
      </c>
      <c r="D54" s="14">
        <f t="shared" si="11"/>
        <v>2872</v>
      </c>
      <c r="E54" s="14">
        <v>0</v>
      </c>
      <c r="F54" s="14">
        <v>0</v>
      </c>
      <c r="G54" s="14">
        <f t="shared" si="12"/>
        <v>0</v>
      </c>
      <c r="H54" s="14">
        <f t="shared" si="13"/>
        <v>1762</v>
      </c>
      <c r="I54" s="14">
        <f t="shared" si="14"/>
        <v>1110</v>
      </c>
      <c r="J54" s="14">
        <f t="shared" si="15"/>
        <v>2872</v>
      </c>
      <c r="K54" s="15" t="s">
        <v>37</v>
      </c>
    </row>
    <row r="55" spans="1:11" ht="36" customHeight="1" x14ac:dyDescent="0.2">
      <c r="A55" s="13" t="s">
        <v>38</v>
      </c>
      <c r="B55" s="14">
        <v>1255</v>
      </c>
      <c r="C55" s="14">
        <v>1148</v>
      </c>
      <c r="D55" s="14">
        <f t="shared" si="11"/>
        <v>2403</v>
      </c>
      <c r="E55" s="14">
        <v>0</v>
      </c>
      <c r="F55" s="14">
        <v>0</v>
      </c>
      <c r="G55" s="14">
        <f t="shared" si="12"/>
        <v>0</v>
      </c>
      <c r="H55" s="14">
        <f t="shared" si="13"/>
        <v>1255</v>
      </c>
      <c r="I55" s="14">
        <f t="shared" si="14"/>
        <v>1148</v>
      </c>
      <c r="J55" s="14">
        <f t="shared" si="15"/>
        <v>2403</v>
      </c>
      <c r="K55" s="26" t="s">
        <v>366</v>
      </c>
    </row>
    <row r="56" spans="1:11" ht="18" customHeight="1" x14ac:dyDescent="0.2">
      <c r="A56" s="8" t="s">
        <v>39</v>
      </c>
      <c r="B56" s="7">
        <v>762</v>
      </c>
      <c r="C56" s="7">
        <v>925</v>
      </c>
      <c r="D56" s="7">
        <f t="shared" si="11"/>
        <v>1687</v>
      </c>
      <c r="E56" s="7">
        <v>2</v>
      </c>
      <c r="F56" s="7">
        <v>3</v>
      </c>
      <c r="G56" s="7">
        <f t="shared" si="12"/>
        <v>5</v>
      </c>
      <c r="H56" s="7">
        <f t="shared" si="13"/>
        <v>764</v>
      </c>
      <c r="I56" s="7">
        <f t="shared" si="14"/>
        <v>928</v>
      </c>
      <c r="J56" s="7">
        <f t="shared" si="15"/>
        <v>1692</v>
      </c>
      <c r="K56" s="9" t="s">
        <v>40</v>
      </c>
    </row>
    <row r="57" spans="1:11" ht="18" customHeight="1" x14ac:dyDescent="0.2">
      <c r="A57" s="13" t="s">
        <v>41</v>
      </c>
      <c r="B57" s="14">
        <v>0</v>
      </c>
      <c r="C57" s="14">
        <v>518</v>
      </c>
      <c r="D57" s="14">
        <f t="shared" si="11"/>
        <v>518</v>
      </c>
      <c r="E57" s="14">
        <v>0</v>
      </c>
      <c r="F57" s="14">
        <v>2</v>
      </c>
      <c r="G57" s="14">
        <f t="shared" si="12"/>
        <v>2</v>
      </c>
      <c r="H57" s="14">
        <f t="shared" si="13"/>
        <v>0</v>
      </c>
      <c r="I57" s="14">
        <f t="shared" si="14"/>
        <v>520</v>
      </c>
      <c r="J57" s="14">
        <f t="shared" si="15"/>
        <v>520</v>
      </c>
      <c r="K57" s="15" t="s">
        <v>66</v>
      </c>
    </row>
    <row r="58" spans="1:11" ht="18" customHeight="1" x14ac:dyDescent="0.2">
      <c r="A58" s="13" t="s">
        <v>43</v>
      </c>
      <c r="B58" s="14">
        <v>136</v>
      </c>
      <c r="C58" s="14">
        <v>155</v>
      </c>
      <c r="D58" s="14">
        <f t="shared" si="11"/>
        <v>291</v>
      </c>
      <c r="E58" s="14">
        <v>0</v>
      </c>
      <c r="F58" s="14">
        <v>0</v>
      </c>
      <c r="G58" s="14">
        <f t="shared" si="12"/>
        <v>0</v>
      </c>
      <c r="H58" s="14">
        <f t="shared" si="13"/>
        <v>136</v>
      </c>
      <c r="I58" s="14">
        <f t="shared" si="14"/>
        <v>155</v>
      </c>
      <c r="J58" s="14">
        <f t="shared" si="15"/>
        <v>291</v>
      </c>
      <c r="K58" s="15" t="s">
        <v>152</v>
      </c>
    </row>
    <row r="59" spans="1:11" ht="18" customHeight="1" x14ac:dyDescent="0.2">
      <c r="A59" s="13" t="s">
        <v>44</v>
      </c>
      <c r="B59" s="14">
        <v>247</v>
      </c>
      <c r="C59" s="14">
        <v>233</v>
      </c>
      <c r="D59" s="14">
        <f t="shared" si="11"/>
        <v>480</v>
      </c>
      <c r="E59" s="14">
        <v>0</v>
      </c>
      <c r="F59" s="14">
        <v>0</v>
      </c>
      <c r="G59" s="14">
        <f t="shared" si="12"/>
        <v>0</v>
      </c>
      <c r="H59" s="14">
        <f t="shared" si="13"/>
        <v>247</v>
      </c>
      <c r="I59" s="14">
        <f t="shared" si="14"/>
        <v>233</v>
      </c>
      <c r="J59" s="14">
        <f t="shared" si="15"/>
        <v>480</v>
      </c>
      <c r="K59" s="15" t="s">
        <v>45</v>
      </c>
    </row>
    <row r="60" spans="1:11" ht="18" customHeight="1" x14ac:dyDescent="0.2">
      <c r="A60" s="13" t="s">
        <v>50</v>
      </c>
      <c r="B60" s="14">
        <v>627</v>
      </c>
      <c r="C60" s="14">
        <v>219</v>
      </c>
      <c r="D60" s="14">
        <f t="shared" si="11"/>
        <v>846</v>
      </c>
      <c r="E60" s="14">
        <v>0</v>
      </c>
      <c r="F60" s="14">
        <v>0</v>
      </c>
      <c r="G60" s="14">
        <f t="shared" si="12"/>
        <v>0</v>
      </c>
      <c r="H60" s="14">
        <f t="shared" si="13"/>
        <v>627</v>
      </c>
      <c r="I60" s="14">
        <f t="shared" si="14"/>
        <v>219</v>
      </c>
      <c r="J60" s="14">
        <f t="shared" si="15"/>
        <v>846</v>
      </c>
      <c r="K60" s="15" t="s">
        <v>51</v>
      </c>
    </row>
    <row r="61" spans="1:11" ht="18" customHeight="1" x14ac:dyDescent="0.2">
      <c r="A61" s="13" t="s">
        <v>52</v>
      </c>
      <c r="B61" s="14">
        <v>302</v>
      </c>
      <c r="C61" s="14">
        <v>279</v>
      </c>
      <c r="D61" s="14">
        <f t="shared" si="11"/>
        <v>581</v>
      </c>
      <c r="E61" s="14">
        <v>0</v>
      </c>
      <c r="F61" s="14">
        <v>0</v>
      </c>
      <c r="G61" s="14">
        <f t="shared" si="12"/>
        <v>0</v>
      </c>
      <c r="H61" s="14">
        <f t="shared" si="13"/>
        <v>302</v>
      </c>
      <c r="I61" s="14">
        <f t="shared" si="14"/>
        <v>279</v>
      </c>
      <c r="J61" s="14">
        <f t="shared" si="15"/>
        <v>581</v>
      </c>
      <c r="K61" s="15" t="s">
        <v>53</v>
      </c>
    </row>
    <row r="62" spans="1:11" ht="18" customHeight="1" x14ac:dyDescent="0.2">
      <c r="A62" s="8" t="s">
        <v>54</v>
      </c>
      <c r="B62" s="7">
        <v>542</v>
      </c>
      <c r="C62" s="7">
        <v>202</v>
      </c>
      <c r="D62" s="7">
        <f t="shared" si="11"/>
        <v>744</v>
      </c>
      <c r="E62" s="7">
        <v>0</v>
      </c>
      <c r="F62" s="7">
        <v>0</v>
      </c>
      <c r="G62" s="7">
        <f t="shared" si="12"/>
        <v>0</v>
      </c>
      <c r="H62" s="7">
        <f t="shared" si="13"/>
        <v>542</v>
      </c>
      <c r="I62" s="7">
        <f t="shared" si="14"/>
        <v>202</v>
      </c>
      <c r="J62" s="7">
        <f t="shared" si="15"/>
        <v>744</v>
      </c>
      <c r="K62" s="9" t="s">
        <v>55</v>
      </c>
    </row>
    <row r="63" spans="1:11" ht="18" customHeight="1" thickBot="1" x14ac:dyDescent="0.25">
      <c r="A63" s="16" t="s">
        <v>61</v>
      </c>
      <c r="B63" s="17">
        <f>SUM(B50:B62)</f>
        <v>7057</v>
      </c>
      <c r="C63" s="17">
        <f>SUM(C50:C62)</f>
        <v>6102</v>
      </c>
      <c r="D63" s="17">
        <f>SUM(D50:D62)</f>
        <v>13159</v>
      </c>
      <c r="E63" s="17">
        <f>SUM(E50:E62)</f>
        <v>8</v>
      </c>
      <c r="F63" s="17">
        <f>SUM(F50:F62)</f>
        <v>8</v>
      </c>
      <c r="G63" s="17">
        <f t="shared" si="12"/>
        <v>16</v>
      </c>
      <c r="H63" s="17">
        <f t="shared" si="13"/>
        <v>7065</v>
      </c>
      <c r="I63" s="17">
        <f t="shared" si="14"/>
        <v>6110</v>
      </c>
      <c r="J63" s="17">
        <f t="shared" si="15"/>
        <v>13175</v>
      </c>
      <c r="K63" s="18" t="s">
        <v>62</v>
      </c>
    </row>
    <row r="64" spans="1:11" ht="18" customHeight="1" thickBot="1" x14ac:dyDescent="0.25">
      <c r="A64" s="19" t="s">
        <v>261</v>
      </c>
      <c r="B64" s="20">
        <f t="shared" ref="B64:J64" si="16">SUM(B63,B48)</f>
        <v>22512</v>
      </c>
      <c r="C64" s="20">
        <f t="shared" si="16"/>
        <v>31847</v>
      </c>
      <c r="D64" s="20">
        <f t="shared" si="16"/>
        <v>54359</v>
      </c>
      <c r="E64" s="20">
        <f t="shared" si="16"/>
        <v>19</v>
      </c>
      <c r="F64" s="20">
        <f t="shared" si="16"/>
        <v>38</v>
      </c>
      <c r="G64" s="20">
        <f t="shared" si="16"/>
        <v>57</v>
      </c>
      <c r="H64" s="20">
        <f t="shared" si="16"/>
        <v>22531</v>
      </c>
      <c r="I64" s="20">
        <f t="shared" si="16"/>
        <v>31885</v>
      </c>
      <c r="J64" s="20">
        <f t="shared" si="16"/>
        <v>54416</v>
      </c>
      <c r="K64" s="21" t="s">
        <v>63</v>
      </c>
    </row>
    <row r="65" spans="1:11" ht="18.75" customHeight="1" thickTop="1" x14ac:dyDescent="0.2"/>
    <row r="66" spans="1:11" s="76" customFormat="1" ht="18.75" customHeight="1" x14ac:dyDescent="0.2"/>
    <row r="67" spans="1:11" s="76" customFormat="1" ht="18.75" customHeight="1" x14ac:dyDescent="0.2"/>
    <row r="68" spans="1:11" s="76" customFormat="1" ht="18.75" customHeight="1" x14ac:dyDescent="0.2"/>
    <row r="69" spans="1:11" s="92" customFormat="1" ht="18.75" customHeight="1" x14ac:dyDescent="0.2"/>
    <row r="70" spans="1:11" s="92" customFormat="1" ht="18.75" customHeight="1" x14ac:dyDescent="0.2"/>
    <row r="71" spans="1:11" s="92" customFormat="1" ht="18.75" customHeight="1" x14ac:dyDescent="0.2"/>
    <row r="72" spans="1:11" s="92" customFormat="1" ht="18.75" customHeight="1" x14ac:dyDescent="0.2"/>
    <row r="73" spans="1:11" s="92" customFormat="1" ht="18.75" customHeight="1" x14ac:dyDescent="0.2"/>
    <row r="74" spans="1:11" ht="18.75" customHeight="1" x14ac:dyDescent="0.2"/>
    <row r="75" spans="1:11" ht="32.25" customHeight="1" x14ac:dyDescent="0.25">
      <c r="A75" s="117" t="s">
        <v>362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</row>
    <row r="76" spans="1:11" ht="40.5" customHeight="1" x14ac:dyDescent="0.25">
      <c r="A76" s="114" t="s">
        <v>363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ht="23.25" customHeight="1" thickBot="1" x14ac:dyDescent="0.3">
      <c r="A77" s="4" t="s">
        <v>147</v>
      </c>
      <c r="K77" s="25" t="s">
        <v>276</v>
      </c>
    </row>
    <row r="78" spans="1:11" ht="18" customHeight="1" thickTop="1" x14ac:dyDescent="0.25">
      <c r="A78" s="111" t="s">
        <v>0</v>
      </c>
      <c r="B78" s="110" t="s">
        <v>1</v>
      </c>
      <c r="C78" s="110"/>
      <c r="D78" s="110"/>
      <c r="E78" s="110" t="s">
        <v>2</v>
      </c>
      <c r="F78" s="110"/>
      <c r="G78" s="110"/>
      <c r="H78" s="110" t="s">
        <v>3</v>
      </c>
      <c r="I78" s="110"/>
      <c r="J78" s="110"/>
      <c r="K78" s="111" t="s">
        <v>4</v>
      </c>
    </row>
    <row r="79" spans="1:11" ht="18" customHeight="1" x14ac:dyDescent="0.25">
      <c r="A79" s="112"/>
      <c r="B79" s="109" t="s">
        <v>5</v>
      </c>
      <c r="C79" s="109"/>
      <c r="D79" s="109"/>
      <c r="E79" s="109" t="s">
        <v>6</v>
      </c>
      <c r="F79" s="109"/>
      <c r="G79" s="109"/>
      <c r="H79" s="109" t="s">
        <v>7</v>
      </c>
      <c r="I79" s="109"/>
      <c r="J79" s="109"/>
      <c r="K79" s="112"/>
    </row>
    <row r="80" spans="1:11" ht="18" customHeight="1" x14ac:dyDescent="0.25">
      <c r="A80" s="112"/>
      <c r="B80" s="5" t="s">
        <v>8</v>
      </c>
      <c r="C80" s="5" t="s">
        <v>9</v>
      </c>
      <c r="D80" s="5" t="s">
        <v>10</v>
      </c>
      <c r="E80" s="5" t="s">
        <v>8</v>
      </c>
      <c r="F80" s="5" t="s">
        <v>9</v>
      </c>
      <c r="G80" s="5" t="s">
        <v>10</v>
      </c>
      <c r="H80" s="5" t="s">
        <v>8</v>
      </c>
      <c r="I80" s="5" t="s">
        <v>9</v>
      </c>
      <c r="J80" s="5" t="s">
        <v>10</v>
      </c>
      <c r="K80" s="112"/>
    </row>
    <row r="81" spans="1:11" ht="18" customHeight="1" thickBot="1" x14ac:dyDescent="0.3">
      <c r="A81" s="113"/>
      <c r="B81" s="6" t="s">
        <v>11</v>
      </c>
      <c r="C81" s="6" t="s">
        <v>12</v>
      </c>
      <c r="D81" s="6" t="s">
        <v>7</v>
      </c>
      <c r="E81" s="6" t="s">
        <v>11</v>
      </c>
      <c r="F81" s="6" t="s">
        <v>12</v>
      </c>
      <c r="G81" s="6" t="s">
        <v>7</v>
      </c>
      <c r="H81" s="6" t="s">
        <v>11</v>
      </c>
      <c r="I81" s="6" t="s">
        <v>12</v>
      </c>
      <c r="J81" s="6" t="s">
        <v>7</v>
      </c>
      <c r="K81" s="113"/>
    </row>
    <row r="82" spans="1:11" ht="18" customHeight="1" x14ac:dyDescent="0.2">
      <c r="A82" s="8" t="s">
        <v>13</v>
      </c>
      <c r="B82" s="7"/>
      <c r="C82" s="7"/>
      <c r="D82" s="7"/>
      <c r="E82" s="7"/>
      <c r="F82" s="7"/>
      <c r="G82" s="7"/>
      <c r="H82" s="7"/>
      <c r="I82" s="7"/>
      <c r="J82" s="7"/>
      <c r="K82" s="9" t="s">
        <v>14</v>
      </c>
    </row>
    <row r="83" spans="1:11" ht="18" customHeight="1" x14ac:dyDescent="0.2">
      <c r="A83" s="13" t="s">
        <v>15</v>
      </c>
      <c r="B83" s="14">
        <v>738</v>
      </c>
      <c r="C83" s="14">
        <v>963</v>
      </c>
      <c r="D83" s="14">
        <f>SUM(B83:C83)</f>
        <v>1701</v>
      </c>
      <c r="E83" s="14">
        <v>0</v>
      </c>
      <c r="F83" s="14">
        <v>0</v>
      </c>
      <c r="G83" s="14">
        <f>SUM(E83:F83)</f>
        <v>0</v>
      </c>
      <c r="H83" s="14">
        <f>SUM(E83,B83)</f>
        <v>738</v>
      </c>
      <c r="I83" s="14">
        <f>SUM(F83,C83)</f>
        <v>963</v>
      </c>
      <c r="J83" s="14">
        <f>SUM(H83:I83)</f>
        <v>1701</v>
      </c>
      <c r="K83" s="15" t="s">
        <v>16</v>
      </c>
    </row>
    <row r="84" spans="1:11" ht="18" customHeight="1" x14ac:dyDescent="0.2">
      <c r="A84" s="13" t="s">
        <v>355</v>
      </c>
      <c r="B84" s="14">
        <v>255</v>
      </c>
      <c r="C84" s="14">
        <v>453</v>
      </c>
      <c r="D84" s="14">
        <f t="shared" ref="D84:D101" si="17">SUM(B84:C84)</f>
        <v>708</v>
      </c>
      <c r="E84" s="14">
        <v>2</v>
      </c>
      <c r="F84" s="14">
        <v>0</v>
      </c>
      <c r="G84" s="14">
        <f t="shared" ref="G84:G101" si="18">SUM(E84:F84)</f>
        <v>2</v>
      </c>
      <c r="H84" s="14">
        <f t="shared" ref="H84:H101" si="19">SUM(E84,B84)</f>
        <v>257</v>
      </c>
      <c r="I84" s="14">
        <f t="shared" ref="I84:I101" si="20">SUM(F84,C84)</f>
        <v>453</v>
      </c>
      <c r="J84" s="14">
        <f t="shared" ref="J84:J101" si="21">SUM(H84:I84)</f>
        <v>710</v>
      </c>
      <c r="K84" s="15" t="s">
        <v>17</v>
      </c>
    </row>
    <row r="85" spans="1:11" ht="18" customHeight="1" x14ac:dyDescent="0.2">
      <c r="A85" s="13" t="s">
        <v>18</v>
      </c>
      <c r="B85" s="14">
        <v>239</v>
      </c>
      <c r="C85" s="14">
        <v>671</v>
      </c>
      <c r="D85" s="14">
        <f t="shared" si="17"/>
        <v>910</v>
      </c>
      <c r="E85" s="14">
        <v>1</v>
      </c>
      <c r="F85" s="14">
        <v>1</v>
      </c>
      <c r="G85" s="14">
        <f t="shared" si="18"/>
        <v>2</v>
      </c>
      <c r="H85" s="14">
        <f t="shared" si="19"/>
        <v>240</v>
      </c>
      <c r="I85" s="14">
        <f t="shared" si="20"/>
        <v>672</v>
      </c>
      <c r="J85" s="14">
        <f t="shared" si="21"/>
        <v>912</v>
      </c>
      <c r="K85" s="15" t="s">
        <v>19</v>
      </c>
    </row>
    <row r="86" spans="1:11" ht="18" customHeight="1" x14ac:dyDescent="0.2">
      <c r="A86" s="13" t="s">
        <v>20</v>
      </c>
      <c r="B86" s="14">
        <v>253</v>
      </c>
      <c r="C86" s="14">
        <v>676</v>
      </c>
      <c r="D86" s="14">
        <f t="shared" si="17"/>
        <v>929</v>
      </c>
      <c r="E86" s="14">
        <v>2</v>
      </c>
      <c r="F86" s="14">
        <v>2</v>
      </c>
      <c r="G86" s="14">
        <f t="shared" si="18"/>
        <v>4</v>
      </c>
      <c r="H86" s="14">
        <f t="shared" si="19"/>
        <v>255</v>
      </c>
      <c r="I86" s="14">
        <f t="shared" si="20"/>
        <v>678</v>
      </c>
      <c r="J86" s="14">
        <f t="shared" si="21"/>
        <v>933</v>
      </c>
      <c r="K86" s="15" t="s">
        <v>330</v>
      </c>
    </row>
    <row r="87" spans="1:11" ht="18" customHeight="1" x14ac:dyDescent="0.2">
      <c r="A87" s="13" t="s">
        <v>22</v>
      </c>
      <c r="B87" s="14">
        <v>99</v>
      </c>
      <c r="C87" s="14">
        <v>328</v>
      </c>
      <c r="D87" s="14">
        <f t="shared" si="17"/>
        <v>427</v>
      </c>
      <c r="E87" s="14">
        <v>0</v>
      </c>
      <c r="F87" s="14">
        <v>2</v>
      </c>
      <c r="G87" s="14">
        <f t="shared" si="18"/>
        <v>2</v>
      </c>
      <c r="H87" s="14">
        <f t="shared" si="19"/>
        <v>99</v>
      </c>
      <c r="I87" s="14">
        <f t="shared" si="20"/>
        <v>330</v>
      </c>
      <c r="J87" s="14">
        <f t="shared" si="21"/>
        <v>429</v>
      </c>
      <c r="K87" s="15" t="s">
        <v>23</v>
      </c>
    </row>
    <row r="88" spans="1:11" ht="18" customHeight="1" x14ac:dyDescent="0.2">
      <c r="A88" s="13" t="s">
        <v>24</v>
      </c>
      <c r="B88" s="14">
        <v>811</v>
      </c>
      <c r="C88" s="14">
        <v>1148</v>
      </c>
      <c r="D88" s="14">
        <f t="shared" si="17"/>
        <v>1959</v>
      </c>
      <c r="E88" s="14">
        <v>0</v>
      </c>
      <c r="F88" s="14">
        <v>0</v>
      </c>
      <c r="G88" s="14">
        <f t="shared" si="18"/>
        <v>0</v>
      </c>
      <c r="H88" s="14">
        <f t="shared" si="19"/>
        <v>811</v>
      </c>
      <c r="I88" s="14">
        <f t="shared" si="20"/>
        <v>1148</v>
      </c>
      <c r="J88" s="14">
        <f t="shared" si="21"/>
        <v>1959</v>
      </c>
      <c r="K88" s="15" t="s">
        <v>25</v>
      </c>
    </row>
    <row r="89" spans="1:11" ht="18" customHeight="1" x14ac:dyDescent="0.2">
      <c r="A89" s="8" t="s">
        <v>26</v>
      </c>
      <c r="B89" s="7">
        <v>85</v>
      </c>
      <c r="C89" s="7">
        <v>341</v>
      </c>
      <c r="D89" s="7">
        <f t="shared" si="17"/>
        <v>426</v>
      </c>
      <c r="E89" s="7">
        <v>1</v>
      </c>
      <c r="F89" s="7">
        <v>1</v>
      </c>
      <c r="G89" s="7">
        <f t="shared" si="18"/>
        <v>2</v>
      </c>
      <c r="H89" s="7">
        <f t="shared" si="19"/>
        <v>86</v>
      </c>
      <c r="I89" s="7">
        <f t="shared" si="20"/>
        <v>342</v>
      </c>
      <c r="J89" s="7">
        <f t="shared" si="21"/>
        <v>428</v>
      </c>
      <c r="K89" s="9" t="s">
        <v>275</v>
      </c>
    </row>
    <row r="90" spans="1:11" ht="18" customHeight="1" x14ac:dyDescent="0.2">
      <c r="A90" s="13" t="s">
        <v>28</v>
      </c>
      <c r="B90" s="14">
        <v>1064</v>
      </c>
      <c r="C90" s="14">
        <v>1112</v>
      </c>
      <c r="D90" s="14">
        <f t="shared" si="17"/>
        <v>2176</v>
      </c>
      <c r="E90" s="14">
        <v>0</v>
      </c>
      <c r="F90" s="14">
        <v>0</v>
      </c>
      <c r="G90" s="14">
        <f t="shared" si="18"/>
        <v>0</v>
      </c>
      <c r="H90" s="14">
        <f t="shared" si="19"/>
        <v>1064</v>
      </c>
      <c r="I90" s="14">
        <f t="shared" si="20"/>
        <v>1112</v>
      </c>
      <c r="J90" s="14">
        <f t="shared" si="21"/>
        <v>2176</v>
      </c>
      <c r="K90" s="15" t="s">
        <v>29</v>
      </c>
    </row>
    <row r="91" spans="1:11" ht="18" customHeight="1" x14ac:dyDescent="0.2">
      <c r="A91" s="13" t="s">
        <v>30</v>
      </c>
      <c r="B91" s="14">
        <v>341</v>
      </c>
      <c r="C91" s="14">
        <v>350</v>
      </c>
      <c r="D91" s="14">
        <f t="shared" si="17"/>
        <v>691</v>
      </c>
      <c r="E91" s="14">
        <v>2</v>
      </c>
      <c r="F91" s="14">
        <v>2</v>
      </c>
      <c r="G91" s="14">
        <f t="shared" si="18"/>
        <v>4</v>
      </c>
      <c r="H91" s="14">
        <f t="shared" si="19"/>
        <v>343</v>
      </c>
      <c r="I91" s="14">
        <f t="shared" si="20"/>
        <v>352</v>
      </c>
      <c r="J91" s="14">
        <f t="shared" si="21"/>
        <v>695</v>
      </c>
      <c r="K91" s="15" t="s">
        <v>31</v>
      </c>
    </row>
    <row r="92" spans="1:11" ht="18" customHeight="1" x14ac:dyDescent="0.2">
      <c r="A92" s="13" t="s">
        <v>32</v>
      </c>
      <c r="B92" s="14">
        <v>560</v>
      </c>
      <c r="C92" s="14">
        <v>1473</v>
      </c>
      <c r="D92" s="14">
        <f t="shared" si="17"/>
        <v>2033</v>
      </c>
      <c r="E92" s="14">
        <v>0</v>
      </c>
      <c r="F92" s="14">
        <v>1</v>
      </c>
      <c r="G92" s="14">
        <f t="shared" si="18"/>
        <v>1</v>
      </c>
      <c r="H92" s="14">
        <f t="shared" si="19"/>
        <v>560</v>
      </c>
      <c r="I92" s="14">
        <f t="shared" si="20"/>
        <v>1474</v>
      </c>
      <c r="J92" s="14">
        <f t="shared" si="21"/>
        <v>2034</v>
      </c>
      <c r="K92" s="15" t="s">
        <v>33</v>
      </c>
    </row>
    <row r="93" spans="1:11" ht="18" customHeight="1" x14ac:dyDescent="0.2">
      <c r="A93" s="8" t="s">
        <v>34</v>
      </c>
      <c r="B93" s="7">
        <v>0</v>
      </c>
      <c r="C93" s="7">
        <v>921</v>
      </c>
      <c r="D93" s="7">
        <f t="shared" si="17"/>
        <v>921</v>
      </c>
      <c r="E93" s="7">
        <v>0</v>
      </c>
      <c r="F93" s="7">
        <v>5</v>
      </c>
      <c r="G93" s="7">
        <f t="shared" si="18"/>
        <v>5</v>
      </c>
      <c r="H93" s="7">
        <f t="shared" si="19"/>
        <v>0</v>
      </c>
      <c r="I93" s="7">
        <f t="shared" si="20"/>
        <v>926</v>
      </c>
      <c r="J93" s="7">
        <f t="shared" si="21"/>
        <v>926</v>
      </c>
      <c r="K93" s="9" t="s">
        <v>35</v>
      </c>
    </row>
    <row r="94" spans="1:11" ht="26.25" customHeight="1" x14ac:dyDescent="0.2">
      <c r="A94" s="13" t="s">
        <v>36</v>
      </c>
      <c r="B94" s="14">
        <v>1454</v>
      </c>
      <c r="C94" s="14">
        <v>1539</v>
      </c>
      <c r="D94" s="14">
        <f t="shared" si="17"/>
        <v>2993</v>
      </c>
      <c r="E94" s="14">
        <v>0</v>
      </c>
      <c r="F94" s="14">
        <v>0</v>
      </c>
      <c r="G94" s="14">
        <f t="shared" si="18"/>
        <v>0</v>
      </c>
      <c r="H94" s="14">
        <f t="shared" si="19"/>
        <v>1454</v>
      </c>
      <c r="I94" s="14">
        <f t="shared" si="20"/>
        <v>1539</v>
      </c>
      <c r="J94" s="14">
        <f t="shared" si="21"/>
        <v>2993</v>
      </c>
      <c r="K94" s="15" t="s">
        <v>37</v>
      </c>
    </row>
    <row r="95" spans="1:11" ht="37.5" customHeight="1" x14ac:dyDescent="0.2">
      <c r="A95" s="13" t="s">
        <v>38</v>
      </c>
      <c r="B95" s="14">
        <v>1196</v>
      </c>
      <c r="C95" s="14">
        <v>1917</v>
      </c>
      <c r="D95" s="14">
        <f t="shared" si="17"/>
        <v>3113</v>
      </c>
      <c r="E95" s="14">
        <v>0</v>
      </c>
      <c r="F95" s="14">
        <v>0</v>
      </c>
      <c r="G95" s="14">
        <f t="shared" si="18"/>
        <v>0</v>
      </c>
      <c r="H95" s="14">
        <f t="shared" si="19"/>
        <v>1196</v>
      </c>
      <c r="I95" s="14">
        <f t="shared" si="20"/>
        <v>1917</v>
      </c>
      <c r="J95" s="14">
        <f t="shared" si="21"/>
        <v>3113</v>
      </c>
      <c r="K95" s="26" t="s">
        <v>366</v>
      </c>
    </row>
    <row r="96" spans="1:11" ht="18" customHeight="1" x14ac:dyDescent="0.2">
      <c r="A96" s="8" t="s">
        <v>39</v>
      </c>
      <c r="B96" s="7">
        <v>777</v>
      </c>
      <c r="C96" s="7">
        <v>1175</v>
      </c>
      <c r="D96" s="7">
        <f t="shared" si="17"/>
        <v>1952</v>
      </c>
      <c r="E96" s="7">
        <v>1</v>
      </c>
      <c r="F96" s="7">
        <v>4</v>
      </c>
      <c r="G96" s="7">
        <f t="shared" si="18"/>
        <v>5</v>
      </c>
      <c r="H96" s="7">
        <f t="shared" si="19"/>
        <v>778</v>
      </c>
      <c r="I96" s="7">
        <f t="shared" si="20"/>
        <v>1179</v>
      </c>
      <c r="J96" s="7">
        <f t="shared" si="21"/>
        <v>1957</v>
      </c>
      <c r="K96" s="26" t="s">
        <v>40</v>
      </c>
    </row>
    <row r="97" spans="1:11" ht="18" customHeight="1" x14ac:dyDescent="0.2">
      <c r="A97" s="13" t="s">
        <v>41</v>
      </c>
      <c r="B97" s="14">
        <v>0</v>
      </c>
      <c r="C97" s="14">
        <v>3466</v>
      </c>
      <c r="D97" s="14">
        <f t="shared" si="17"/>
        <v>3466</v>
      </c>
      <c r="E97" s="14">
        <v>0</v>
      </c>
      <c r="F97" s="14">
        <v>6</v>
      </c>
      <c r="G97" s="14">
        <f t="shared" si="18"/>
        <v>6</v>
      </c>
      <c r="H97" s="14">
        <f t="shared" si="19"/>
        <v>0</v>
      </c>
      <c r="I97" s="14">
        <f t="shared" si="20"/>
        <v>3472</v>
      </c>
      <c r="J97" s="14">
        <f t="shared" si="21"/>
        <v>3472</v>
      </c>
      <c r="K97" s="15" t="s">
        <v>42</v>
      </c>
    </row>
    <row r="98" spans="1:11" ht="18" customHeight="1" x14ac:dyDescent="0.2">
      <c r="A98" s="13" t="s">
        <v>108</v>
      </c>
      <c r="B98" s="14">
        <v>628</v>
      </c>
      <c r="C98" s="14">
        <v>269</v>
      </c>
      <c r="D98" s="14">
        <f t="shared" si="17"/>
        <v>897</v>
      </c>
      <c r="E98" s="14">
        <v>0</v>
      </c>
      <c r="F98" s="14">
        <v>0</v>
      </c>
      <c r="G98" s="14">
        <f t="shared" si="18"/>
        <v>0</v>
      </c>
      <c r="H98" s="14">
        <f t="shared" si="19"/>
        <v>628</v>
      </c>
      <c r="I98" s="14">
        <f t="shared" si="20"/>
        <v>269</v>
      </c>
      <c r="J98" s="14">
        <f t="shared" si="21"/>
        <v>897</v>
      </c>
      <c r="K98" s="15" t="s">
        <v>117</v>
      </c>
    </row>
    <row r="99" spans="1:11" ht="18" customHeight="1" x14ac:dyDescent="0.2">
      <c r="A99" s="13" t="s">
        <v>109</v>
      </c>
      <c r="B99" s="14">
        <v>0</v>
      </c>
      <c r="C99" s="14">
        <v>297</v>
      </c>
      <c r="D99" s="14">
        <f t="shared" si="17"/>
        <v>297</v>
      </c>
      <c r="E99" s="14">
        <v>0</v>
      </c>
      <c r="F99" s="14">
        <v>0</v>
      </c>
      <c r="G99" s="14">
        <f t="shared" si="18"/>
        <v>0</v>
      </c>
      <c r="H99" s="14">
        <f t="shared" si="19"/>
        <v>0</v>
      </c>
      <c r="I99" s="14">
        <f t="shared" si="20"/>
        <v>297</v>
      </c>
      <c r="J99" s="14">
        <f t="shared" si="21"/>
        <v>297</v>
      </c>
      <c r="K99" s="15" t="s">
        <v>118</v>
      </c>
    </row>
    <row r="100" spans="1:11" ht="18" customHeight="1" x14ac:dyDescent="0.2">
      <c r="A100" s="13" t="s">
        <v>43</v>
      </c>
      <c r="B100" s="14">
        <v>1084</v>
      </c>
      <c r="C100" s="14">
        <v>1934</v>
      </c>
      <c r="D100" s="14">
        <f t="shared" si="17"/>
        <v>3018</v>
      </c>
      <c r="E100" s="14">
        <v>1</v>
      </c>
      <c r="F100" s="14">
        <v>1</v>
      </c>
      <c r="G100" s="14">
        <f t="shared" si="18"/>
        <v>2</v>
      </c>
      <c r="H100" s="14">
        <f t="shared" si="19"/>
        <v>1085</v>
      </c>
      <c r="I100" s="14">
        <f t="shared" si="20"/>
        <v>1935</v>
      </c>
      <c r="J100" s="14">
        <f t="shared" si="21"/>
        <v>3020</v>
      </c>
      <c r="K100" s="15" t="s">
        <v>152</v>
      </c>
    </row>
    <row r="101" spans="1:11" ht="18" customHeight="1" thickBot="1" x14ac:dyDescent="0.25">
      <c r="A101" s="22" t="s">
        <v>44</v>
      </c>
      <c r="B101" s="23">
        <v>581</v>
      </c>
      <c r="C101" s="23">
        <v>1107</v>
      </c>
      <c r="D101" s="23">
        <f t="shared" si="17"/>
        <v>1688</v>
      </c>
      <c r="E101" s="23">
        <v>0</v>
      </c>
      <c r="F101" s="23">
        <v>0</v>
      </c>
      <c r="G101" s="23">
        <f t="shared" si="18"/>
        <v>0</v>
      </c>
      <c r="H101" s="23">
        <f t="shared" si="19"/>
        <v>581</v>
      </c>
      <c r="I101" s="23">
        <f t="shared" si="20"/>
        <v>1107</v>
      </c>
      <c r="J101" s="23">
        <f t="shared" si="21"/>
        <v>1688</v>
      </c>
      <c r="K101" s="24" t="s">
        <v>45</v>
      </c>
    </row>
    <row r="102" spans="1:11" ht="18" customHeight="1" thickTop="1" x14ac:dyDescent="0.2"/>
    <row r="103" spans="1:11" s="76" customFormat="1" ht="18" customHeight="1" x14ac:dyDescent="0.2"/>
    <row r="104" spans="1:11" s="76" customFormat="1" ht="18" customHeight="1" x14ac:dyDescent="0.2"/>
    <row r="105" spans="1:11" s="92" customFormat="1" ht="18" customHeight="1" x14ac:dyDescent="0.2"/>
    <row r="106" spans="1:11" s="92" customFormat="1" ht="18" customHeight="1" x14ac:dyDescent="0.2"/>
    <row r="107" spans="1:11" s="92" customFormat="1" ht="18" customHeight="1" x14ac:dyDescent="0.2"/>
    <row r="108" spans="1:11" s="92" customFormat="1" ht="18" customHeight="1" x14ac:dyDescent="0.2"/>
    <row r="109" spans="1:11" s="92" customFormat="1" ht="18" customHeight="1" x14ac:dyDescent="0.2"/>
    <row r="110" spans="1:11" s="92" customFormat="1" ht="18" customHeight="1" x14ac:dyDescent="0.2"/>
    <row r="111" spans="1:11" s="92" customFormat="1" ht="18" customHeight="1" x14ac:dyDescent="0.2"/>
    <row r="112" spans="1:11" ht="18" customHeight="1" x14ac:dyDescent="0.2"/>
    <row r="113" spans="1:11" ht="26.25" customHeight="1" thickBot="1" x14ac:dyDescent="0.3">
      <c r="A113" s="4" t="s">
        <v>148</v>
      </c>
      <c r="K113" s="3" t="s">
        <v>277</v>
      </c>
    </row>
    <row r="114" spans="1:11" ht="18" customHeight="1" thickTop="1" x14ac:dyDescent="0.25">
      <c r="A114" s="111" t="s">
        <v>0</v>
      </c>
      <c r="B114" s="110" t="s">
        <v>1</v>
      </c>
      <c r="C114" s="110"/>
      <c r="D114" s="110"/>
      <c r="E114" s="110" t="s">
        <v>2</v>
      </c>
      <c r="F114" s="110"/>
      <c r="G114" s="110"/>
      <c r="H114" s="110" t="s">
        <v>3</v>
      </c>
      <c r="I114" s="110"/>
      <c r="J114" s="110"/>
      <c r="K114" s="111" t="s">
        <v>4</v>
      </c>
    </row>
    <row r="115" spans="1:11" ht="18" customHeight="1" x14ac:dyDescent="0.25">
      <c r="A115" s="112"/>
      <c r="B115" s="109" t="s">
        <v>5</v>
      </c>
      <c r="C115" s="109"/>
      <c r="D115" s="109"/>
      <c r="E115" s="109" t="s">
        <v>6</v>
      </c>
      <c r="F115" s="109"/>
      <c r="G115" s="109"/>
      <c r="H115" s="109" t="s">
        <v>7</v>
      </c>
      <c r="I115" s="109"/>
      <c r="J115" s="109"/>
      <c r="K115" s="112"/>
    </row>
    <row r="116" spans="1:11" ht="21.75" customHeight="1" x14ac:dyDescent="0.25">
      <c r="A116" s="112"/>
      <c r="B116" s="5" t="s">
        <v>8</v>
      </c>
      <c r="C116" s="5" t="s">
        <v>9</v>
      </c>
      <c r="D116" s="5" t="s">
        <v>10</v>
      </c>
      <c r="E116" s="5" t="s">
        <v>8</v>
      </c>
      <c r="F116" s="5" t="s">
        <v>9</v>
      </c>
      <c r="G116" s="5" t="s">
        <v>10</v>
      </c>
      <c r="H116" s="5" t="s">
        <v>8</v>
      </c>
      <c r="I116" s="5" t="s">
        <v>9</v>
      </c>
      <c r="J116" s="5" t="s">
        <v>10</v>
      </c>
      <c r="K116" s="112"/>
    </row>
    <row r="117" spans="1:11" ht="21" customHeight="1" thickBot="1" x14ac:dyDescent="0.3">
      <c r="A117" s="113"/>
      <c r="B117" s="6" t="s">
        <v>11</v>
      </c>
      <c r="C117" s="6" t="s">
        <v>12</v>
      </c>
      <c r="D117" s="6" t="s">
        <v>7</v>
      </c>
      <c r="E117" s="6" t="s">
        <v>11</v>
      </c>
      <c r="F117" s="6" t="s">
        <v>12</v>
      </c>
      <c r="G117" s="6" t="s">
        <v>7</v>
      </c>
      <c r="H117" s="6" t="s">
        <v>11</v>
      </c>
      <c r="I117" s="6" t="s">
        <v>12</v>
      </c>
      <c r="J117" s="6" t="s">
        <v>7</v>
      </c>
      <c r="K117" s="113"/>
    </row>
    <row r="118" spans="1:11" ht="18" customHeight="1" x14ac:dyDescent="0.2">
      <c r="A118" s="8" t="s">
        <v>46</v>
      </c>
      <c r="B118" s="7">
        <v>406</v>
      </c>
      <c r="C118" s="7">
        <v>216</v>
      </c>
      <c r="D118" s="7">
        <f>SUM(B118:C118)</f>
        <v>622</v>
      </c>
      <c r="E118" s="7">
        <v>0</v>
      </c>
      <c r="F118" s="7">
        <v>0</v>
      </c>
      <c r="G118" s="7">
        <f>SUM(E118:F118)</f>
        <v>0</v>
      </c>
      <c r="H118" s="7">
        <f>SUM(E118,B118)</f>
        <v>406</v>
      </c>
      <c r="I118" s="7">
        <f>SUM(F118,C118)</f>
        <v>216</v>
      </c>
      <c r="J118" s="7">
        <f>SUM(H118:I118)</f>
        <v>622</v>
      </c>
      <c r="K118" s="9" t="s">
        <v>47</v>
      </c>
    </row>
    <row r="119" spans="1:11" ht="18" customHeight="1" x14ac:dyDescent="0.2">
      <c r="A119" s="13" t="s">
        <v>48</v>
      </c>
      <c r="B119" s="14">
        <v>161</v>
      </c>
      <c r="C119" s="14">
        <v>434</v>
      </c>
      <c r="D119" s="14">
        <f t="shared" ref="D119:D123" si="22">SUM(B119:C119)</f>
        <v>595</v>
      </c>
      <c r="E119" s="14">
        <v>1</v>
      </c>
      <c r="F119" s="14">
        <v>0</v>
      </c>
      <c r="G119" s="14">
        <f t="shared" ref="G119:G123" si="23">SUM(E119:F119)</f>
        <v>1</v>
      </c>
      <c r="H119" s="14">
        <f t="shared" ref="H119:H123" si="24">SUM(E119,B119)</f>
        <v>162</v>
      </c>
      <c r="I119" s="14">
        <f t="shared" ref="I119:I123" si="25">SUM(F119,C119)</f>
        <v>434</v>
      </c>
      <c r="J119" s="14">
        <f t="shared" ref="J119:J123" si="26">SUM(H119:I119)</f>
        <v>596</v>
      </c>
      <c r="K119" s="15" t="s">
        <v>49</v>
      </c>
    </row>
    <row r="120" spans="1:11" ht="18" customHeight="1" x14ac:dyDescent="0.2">
      <c r="A120" s="13" t="s">
        <v>50</v>
      </c>
      <c r="B120" s="14">
        <v>337</v>
      </c>
      <c r="C120" s="14">
        <v>605</v>
      </c>
      <c r="D120" s="14">
        <f t="shared" si="22"/>
        <v>942</v>
      </c>
      <c r="E120" s="14">
        <v>0</v>
      </c>
      <c r="F120" s="14">
        <v>1</v>
      </c>
      <c r="G120" s="14">
        <f t="shared" si="23"/>
        <v>1</v>
      </c>
      <c r="H120" s="14">
        <f t="shared" si="24"/>
        <v>337</v>
      </c>
      <c r="I120" s="14">
        <f t="shared" si="25"/>
        <v>606</v>
      </c>
      <c r="J120" s="14">
        <f t="shared" si="26"/>
        <v>943</v>
      </c>
      <c r="K120" s="15" t="s">
        <v>51</v>
      </c>
    </row>
    <row r="121" spans="1:11" ht="18" customHeight="1" x14ac:dyDescent="0.2">
      <c r="A121" s="13" t="s">
        <v>52</v>
      </c>
      <c r="B121" s="14">
        <v>495</v>
      </c>
      <c r="C121" s="14">
        <v>513</v>
      </c>
      <c r="D121" s="14">
        <f t="shared" si="22"/>
        <v>1008</v>
      </c>
      <c r="E121" s="14">
        <v>0</v>
      </c>
      <c r="F121" s="14">
        <v>0</v>
      </c>
      <c r="G121" s="14">
        <f t="shared" si="23"/>
        <v>0</v>
      </c>
      <c r="H121" s="14">
        <f t="shared" si="24"/>
        <v>495</v>
      </c>
      <c r="I121" s="14">
        <f t="shared" si="25"/>
        <v>513</v>
      </c>
      <c r="J121" s="14">
        <f t="shared" si="26"/>
        <v>1008</v>
      </c>
      <c r="K121" s="15" t="s">
        <v>53</v>
      </c>
    </row>
    <row r="122" spans="1:11" ht="18" customHeight="1" x14ac:dyDescent="0.2">
      <c r="A122" s="13" t="s">
        <v>54</v>
      </c>
      <c r="B122" s="14">
        <v>671</v>
      </c>
      <c r="C122" s="14">
        <v>850</v>
      </c>
      <c r="D122" s="14">
        <f t="shared" si="22"/>
        <v>1521</v>
      </c>
      <c r="E122" s="14">
        <v>0</v>
      </c>
      <c r="F122" s="14">
        <v>1</v>
      </c>
      <c r="G122" s="14">
        <f t="shared" si="23"/>
        <v>1</v>
      </c>
      <c r="H122" s="14">
        <f t="shared" si="24"/>
        <v>671</v>
      </c>
      <c r="I122" s="14">
        <f t="shared" si="25"/>
        <v>851</v>
      </c>
      <c r="J122" s="14">
        <f t="shared" si="26"/>
        <v>1522</v>
      </c>
      <c r="K122" s="15" t="s">
        <v>55</v>
      </c>
    </row>
    <row r="123" spans="1:11" ht="18" customHeight="1" x14ac:dyDescent="0.2">
      <c r="A123" s="13" t="s">
        <v>56</v>
      </c>
      <c r="B123" s="14">
        <f>SUM(B118:B122,B83:B101)</f>
        <v>12235</v>
      </c>
      <c r="C123" s="14">
        <f>SUM(C118:C122,C83:C101)</f>
        <v>22758</v>
      </c>
      <c r="D123" s="14">
        <f t="shared" si="22"/>
        <v>34993</v>
      </c>
      <c r="E123" s="14">
        <f>SUM(E118:E122,E83:E101)</f>
        <v>11</v>
      </c>
      <c r="F123" s="14">
        <f>SUM(F118:F122,F83:F101)</f>
        <v>27</v>
      </c>
      <c r="G123" s="14">
        <f t="shared" si="23"/>
        <v>38</v>
      </c>
      <c r="H123" s="14">
        <f t="shared" si="24"/>
        <v>12246</v>
      </c>
      <c r="I123" s="14">
        <f t="shared" si="25"/>
        <v>22785</v>
      </c>
      <c r="J123" s="14">
        <f t="shared" si="26"/>
        <v>35031</v>
      </c>
      <c r="K123" s="15" t="s">
        <v>57</v>
      </c>
    </row>
    <row r="124" spans="1:11" ht="18" customHeight="1" x14ac:dyDescent="0.2">
      <c r="A124" s="13" t="s">
        <v>58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5" t="s">
        <v>59</v>
      </c>
    </row>
    <row r="125" spans="1:11" ht="18" customHeight="1" x14ac:dyDescent="0.2">
      <c r="A125" s="8" t="s">
        <v>22</v>
      </c>
      <c r="B125" s="7">
        <v>231</v>
      </c>
      <c r="C125" s="7">
        <v>30</v>
      </c>
      <c r="D125" s="7">
        <f>SUM(B125:C125)</f>
        <v>261</v>
      </c>
      <c r="E125" s="7">
        <v>6</v>
      </c>
      <c r="F125" s="7">
        <v>3</v>
      </c>
      <c r="G125" s="7">
        <f>SUM(E125:F125)</f>
        <v>9</v>
      </c>
      <c r="H125" s="7">
        <f>SUM(E125,B125)</f>
        <v>237</v>
      </c>
      <c r="I125" s="7">
        <f>SUM(F125,C125)</f>
        <v>33</v>
      </c>
      <c r="J125" s="7">
        <f>SUM(H125:I125)</f>
        <v>270</v>
      </c>
      <c r="K125" s="9" t="s">
        <v>23</v>
      </c>
    </row>
    <row r="126" spans="1:11" ht="18" customHeight="1" x14ac:dyDescent="0.2">
      <c r="A126" s="13" t="s">
        <v>26</v>
      </c>
      <c r="B126" s="14">
        <v>41</v>
      </c>
      <c r="C126" s="14">
        <v>62</v>
      </c>
      <c r="D126" s="14">
        <f>SUM(B126:C126)</f>
        <v>103</v>
      </c>
      <c r="E126" s="14">
        <v>0</v>
      </c>
      <c r="F126" s="14">
        <v>0</v>
      </c>
      <c r="G126" s="14">
        <f t="shared" ref="G126:G138" si="27">SUM(E126:F126)</f>
        <v>0</v>
      </c>
      <c r="H126" s="14">
        <f>SUM(E126,B126)</f>
        <v>41</v>
      </c>
      <c r="I126" s="14">
        <f>SUM(F126,C126)</f>
        <v>62</v>
      </c>
      <c r="J126" s="14">
        <f>SUM(H126:I126)</f>
        <v>103</v>
      </c>
      <c r="K126" s="15" t="s">
        <v>275</v>
      </c>
    </row>
    <row r="127" spans="1:11" ht="18" customHeight="1" x14ac:dyDescent="0.2">
      <c r="A127" s="13" t="s">
        <v>32</v>
      </c>
      <c r="B127" s="14">
        <v>548</v>
      </c>
      <c r="C127" s="14">
        <v>742</v>
      </c>
      <c r="D127" s="14">
        <f t="shared" ref="D127:D137" si="28">SUM(B127:C127)</f>
        <v>1290</v>
      </c>
      <c r="E127" s="14">
        <v>0</v>
      </c>
      <c r="F127" s="14">
        <v>0</v>
      </c>
      <c r="G127" s="14">
        <f t="shared" si="27"/>
        <v>0</v>
      </c>
      <c r="H127" s="14">
        <f t="shared" ref="H127:H138" si="29">SUM(E127,B127)</f>
        <v>548</v>
      </c>
      <c r="I127" s="14">
        <f t="shared" ref="I127:I138" si="30">SUM(F127,C127)</f>
        <v>742</v>
      </c>
      <c r="J127" s="14">
        <f t="shared" ref="J127:J138" si="31">SUM(H127:I127)</f>
        <v>1290</v>
      </c>
      <c r="K127" s="15" t="s">
        <v>60</v>
      </c>
    </row>
    <row r="128" spans="1:11" ht="18" customHeight="1" x14ac:dyDescent="0.2">
      <c r="A128" s="13" t="s">
        <v>34</v>
      </c>
      <c r="B128" s="14">
        <v>0</v>
      </c>
      <c r="C128" s="14">
        <v>2</v>
      </c>
      <c r="D128" s="14">
        <f t="shared" si="28"/>
        <v>2</v>
      </c>
      <c r="E128" s="14">
        <v>0</v>
      </c>
      <c r="F128" s="14">
        <v>0</v>
      </c>
      <c r="G128" s="14">
        <f t="shared" si="27"/>
        <v>0</v>
      </c>
      <c r="H128" s="14">
        <f t="shared" si="29"/>
        <v>0</v>
      </c>
      <c r="I128" s="14">
        <f t="shared" si="30"/>
        <v>2</v>
      </c>
      <c r="J128" s="14">
        <f t="shared" si="31"/>
        <v>2</v>
      </c>
      <c r="K128" s="15" t="s">
        <v>65</v>
      </c>
    </row>
    <row r="129" spans="1:11" ht="18" customHeight="1" x14ac:dyDescent="0.2">
      <c r="A129" s="8" t="s">
        <v>36</v>
      </c>
      <c r="B129" s="7">
        <v>1230</v>
      </c>
      <c r="C129" s="7">
        <v>955</v>
      </c>
      <c r="D129" s="7">
        <f t="shared" si="28"/>
        <v>2185</v>
      </c>
      <c r="E129" s="7">
        <v>0</v>
      </c>
      <c r="F129" s="7">
        <v>0</v>
      </c>
      <c r="G129" s="7">
        <f t="shared" si="27"/>
        <v>0</v>
      </c>
      <c r="H129" s="7">
        <f t="shared" si="29"/>
        <v>1230</v>
      </c>
      <c r="I129" s="7">
        <f t="shared" si="30"/>
        <v>955</v>
      </c>
      <c r="J129" s="7">
        <f t="shared" si="31"/>
        <v>2185</v>
      </c>
      <c r="K129" s="9" t="s">
        <v>37</v>
      </c>
    </row>
    <row r="130" spans="1:11" ht="45" customHeight="1" x14ac:dyDescent="0.2">
      <c r="A130" s="13" t="s">
        <v>38</v>
      </c>
      <c r="B130" s="14">
        <v>988</v>
      </c>
      <c r="C130" s="14">
        <v>1020</v>
      </c>
      <c r="D130" s="14">
        <f t="shared" si="28"/>
        <v>2008</v>
      </c>
      <c r="E130" s="14">
        <v>0</v>
      </c>
      <c r="F130" s="14">
        <v>0</v>
      </c>
      <c r="G130" s="14">
        <f t="shared" si="27"/>
        <v>0</v>
      </c>
      <c r="H130" s="14">
        <f t="shared" si="29"/>
        <v>988</v>
      </c>
      <c r="I130" s="14">
        <f t="shared" si="30"/>
        <v>1020</v>
      </c>
      <c r="J130" s="14">
        <f t="shared" si="31"/>
        <v>2008</v>
      </c>
      <c r="K130" s="26" t="s">
        <v>366</v>
      </c>
    </row>
    <row r="131" spans="1:11" ht="18" customHeight="1" x14ac:dyDescent="0.2">
      <c r="A131" s="13" t="s">
        <v>39</v>
      </c>
      <c r="B131" s="14">
        <v>409</v>
      </c>
      <c r="C131" s="14">
        <v>638</v>
      </c>
      <c r="D131" s="14">
        <f t="shared" si="28"/>
        <v>1047</v>
      </c>
      <c r="E131" s="14">
        <v>0</v>
      </c>
      <c r="F131" s="14">
        <v>2</v>
      </c>
      <c r="G131" s="14">
        <f t="shared" si="27"/>
        <v>2</v>
      </c>
      <c r="H131" s="14">
        <f t="shared" si="29"/>
        <v>409</v>
      </c>
      <c r="I131" s="14">
        <f t="shared" si="30"/>
        <v>640</v>
      </c>
      <c r="J131" s="14">
        <f t="shared" si="31"/>
        <v>1049</v>
      </c>
      <c r="K131" s="15" t="s">
        <v>40</v>
      </c>
    </row>
    <row r="132" spans="1:11" ht="18" customHeight="1" x14ac:dyDescent="0.2">
      <c r="A132" s="8" t="s">
        <v>41</v>
      </c>
      <c r="B132" s="7">
        <v>0</v>
      </c>
      <c r="C132" s="7">
        <v>461</v>
      </c>
      <c r="D132" s="7">
        <f t="shared" si="28"/>
        <v>461</v>
      </c>
      <c r="E132" s="7">
        <v>0</v>
      </c>
      <c r="F132" s="7">
        <v>2</v>
      </c>
      <c r="G132" s="7">
        <f t="shared" si="27"/>
        <v>2</v>
      </c>
      <c r="H132" s="7">
        <f t="shared" si="29"/>
        <v>0</v>
      </c>
      <c r="I132" s="7">
        <f t="shared" si="30"/>
        <v>463</v>
      </c>
      <c r="J132" s="7">
        <f t="shared" si="31"/>
        <v>463</v>
      </c>
      <c r="K132" s="9" t="s">
        <v>66</v>
      </c>
    </row>
    <row r="133" spans="1:11" ht="18" customHeight="1" x14ac:dyDescent="0.2">
      <c r="A133" s="13" t="s">
        <v>43</v>
      </c>
      <c r="B133" s="14">
        <v>80</v>
      </c>
      <c r="C133" s="14">
        <v>116</v>
      </c>
      <c r="D133" s="14">
        <f t="shared" si="28"/>
        <v>196</v>
      </c>
      <c r="E133" s="14">
        <v>0</v>
      </c>
      <c r="F133" s="14">
        <v>0</v>
      </c>
      <c r="G133" s="14">
        <f t="shared" si="27"/>
        <v>0</v>
      </c>
      <c r="H133" s="14">
        <f t="shared" si="29"/>
        <v>80</v>
      </c>
      <c r="I133" s="14">
        <f t="shared" si="30"/>
        <v>116</v>
      </c>
      <c r="J133" s="14">
        <f t="shared" si="31"/>
        <v>196</v>
      </c>
      <c r="K133" s="15" t="s">
        <v>152</v>
      </c>
    </row>
    <row r="134" spans="1:11" ht="18" customHeight="1" x14ac:dyDescent="0.2">
      <c r="A134" s="13" t="s">
        <v>44</v>
      </c>
      <c r="B134" s="14">
        <v>114</v>
      </c>
      <c r="C134" s="14">
        <v>148</v>
      </c>
      <c r="D134" s="14">
        <f t="shared" si="28"/>
        <v>262</v>
      </c>
      <c r="E134" s="14">
        <v>0</v>
      </c>
      <c r="F134" s="14">
        <v>0</v>
      </c>
      <c r="G134" s="14">
        <f t="shared" si="27"/>
        <v>0</v>
      </c>
      <c r="H134" s="14">
        <f t="shared" si="29"/>
        <v>114</v>
      </c>
      <c r="I134" s="14">
        <f t="shared" si="30"/>
        <v>148</v>
      </c>
      <c r="J134" s="14">
        <f t="shared" si="31"/>
        <v>262</v>
      </c>
      <c r="K134" s="15" t="s">
        <v>45</v>
      </c>
    </row>
    <row r="135" spans="1:11" ht="18" customHeight="1" x14ac:dyDescent="0.2">
      <c r="A135" s="13" t="s">
        <v>50</v>
      </c>
      <c r="B135" s="14">
        <v>512</v>
      </c>
      <c r="C135" s="14">
        <v>203</v>
      </c>
      <c r="D135" s="14">
        <f t="shared" si="28"/>
        <v>715</v>
      </c>
      <c r="E135" s="14">
        <v>0</v>
      </c>
      <c r="F135" s="14">
        <v>0</v>
      </c>
      <c r="G135" s="14">
        <f t="shared" si="27"/>
        <v>0</v>
      </c>
      <c r="H135" s="14">
        <f t="shared" si="29"/>
        <v>512</v>
      </c>
      <c r="I135" s="14">
        <f t="shared" si="30"/>
        <v>203</v>
      </c>
      <c r="J135" s="14">
        <f t="shared" si="31"/>
        <v>715</v>
      </c>
      <c r="K135" s="15" t="s">
        <v>51</v>
      </c>
    </row>
    <row r="136" spans="1:11" ht="18" customHeight="1" x14ac:dyDescent="0.2">
      <c r="A136" s="13" t="s">
        <v>52</v>
      </c>
      <c r="B136" s="14">
        <v>277</v>
      </c>
      <c r="C136" s="14">
        <v>270</v>
      </c>
      <c r="D136" s="14">
        <f t="shared" si="28"/>
        <v>547</v>
      </c>
      <c r="E136" s="14">
        <v>0</v>
      </c>
      <c r="F136" s="14">
        <v>0</v>
      </c>
      <c r="G136" s="14">
        <f t="shared" si="27"/>
        <v>0</v>
      </c>
      <c r="H136" s="14">
        <f t="shared" si="29"/>
        <v>277</v>
      </c>
      <c r="I136" s="14">
        <f t="shared" si="30"/>
        <v>270</v>
      </c>
      <c r="J136" s="14">
        <f t="shared" si="31"/>
        <v>547</v>
      </c>
      <c r="K136" s="15" t="s">
        <v>53</v>
      </c>
    </row>
    <row r="137" spans="1:11" ht="18" customHeight="1" x14ac:dyDescent="0.2">
      <c r="A137" s="13" t="s">
        <v>54</v>
      </c>
      <c r="B137" s="14">
        <v>464</v>
      </c>
      <c r="C137" s="14">
        <v>170</v>
      </c>
      <c r="D137" s="14">
        <f t="shared" si="28"/>
        <v>634</v>
      </c>
      <c r="E137" s="14">
        <v>0</v>
      </c>
      <c r="F137" s="14">
        <v>0</v>
      </c>
      <c r="G137" s="14">
        <f t="shared" si="27"/>
        <v>0</v>
      </c>
      <c r="H137" s="14">
        <f t="shared" si="29"/>
        <v>464</v>
      </c>
      <c r="I137" s="14">
        <f t="shared" si="30"/>
        <v>170</v>
      </c>
      <c r="J137" s="14">
        <f t="shared" si="31"/>
        <v>634</v>
      </c>
      <c r="K137" s="15" t="s">
        <v>55</v>
      </c>
    </row>
    <row r="138" spans="1:11" ht="18" customHeight="1" thickBot="1" x14ac:dyDescent="0.25">
      <c r="A138" s="16" t="s">
        <v>61</v>
      </c>
      <c r="B138" s="17">
        <f>SUM(B125:B137)</f>
        <v>4894</v>
      </c>
      <c r="C138" s="17">
        <f t="shared" ref="C138:F138" si="32">SUM(C125:C137)</f>
        <v>4817</v>
      </c>
      <c r="D138" s="17">
        <f t="shared" si="32"/>
        <v>9711</v>
      </c>
      <c r="E138" s="17">
        <f t="shared" si="32"/>
        <v>6</v>
      </c>
      <c r="F138" s="17">
        <f t="shared" si="32"/>
        <v>7</v>
      </c>
      <c r="G138" s="17">
        <f t="shared" si="27"/>
        <v>13</v>
      </c>
      <c r="H138" s="17">
        <f t="shared" si="29"/>
        <v>4900</v>
      </c>
      <c r="I138" s="17">
        <f t="shared" si="30"/>
        <v>4824</v>
      </c>
      <c r="J138" s="17">
        <f t="shared" si="31"/>
        <v>9724</v>
      </c>
      <c r="K138" s="18" t="s">
        <v>62</v>
      </c>
    </row>
    <row r="139" spans="1:11" ht="21" customHeight="1" thickBot="1" x14ac:dyDescent="0.25">
      <c r="A139" s="19" t="s">
        <v>261</v>
      </c>
      <c r="B139" s="20">
        <f t="shared" ref="B139:J139" si="33">SUM(B138,B123)</f>
        <v>17129</v>
      </c>
      <c r="C139" s="20">
        <f t="shared" si="33"/>
        <v>27575</v>
      </c>
      <c r="D139" s="20">
        <f t="shared" si="33"/>
        <v>44704</v>
      </c>
      <c r="E139" s="20">
        <f t="shared" si="33"/>
        <v>17</v>
      </c>
      <c r="F139" s="20">
        <f t="shared" si="33"/>
        <v>34</v>
      </c>
      <c r="G139" s="20">
        <f t="shared" si="33"/>
        <v>51</v>
      </c>
      <c r="H139" s="20">
        <f t="shared" si="33"/>
        <v>17146</v>
      </c>
      <c r="I139" s="20">
        <f t="shared" si="33"/>
        <v>27609</v>
      </c>
      <c r="J139" s="20">
        <f t="shared" si="33"/>
        <v>44755</v>
      </c>
      <c r="K139" s="61" t="s">
        <v>63</v>
      </c>
    </row>
    <row r="140" spans="1:11" ht="18.95" customHeight="1" thickTop="1" x14ac:dyDescent="0.2"/>
    <row r="141" spans="1:11" ht="18.95" customHeight="1" x14ac:dyDescent="0.2"/>
    <row r="142" spans="1:11" ht="18.95" customHeight="1" x14ac:dyDescent="0.2"/>
    <row r="143" spans="1:11" ht="18.95" customHeight="1" x14ac:dyDescent="0.2"/>
    <row r="144" spans="1:11" ht="18.95" customHeight="1" x14ac:dyDescent="0.2"/>
    <row r="145" ht="18.95" customHeight="1" x14ac:dyDescent="0.2"/>
    <row r="146" ht="18.95" customHeight="1" x14ac:dyDescent="0.2"/>
    <row r="147" ht="18.95" customHeight="1" x14ac:dyDescent="0.2"/>
    <row r="148" ht="18.95" customHeight="1" x14ac:dyDescent="0.2"/>
    <row r="149" ht="18.95" customHeight="1" x14ac:dyDescent="0.2"/>
    <row r="150" ht="18.95" customHeight="1" x14ac:dyDescent="0.2"/>
    <row r="151" ht="18.95" customHeight="1" x14ac:dyDescent="0.2"/>
    <row r="152" ht="18.95" customHeight="1" x14ac:dyDescent="0.2"/>
    <row r="153" ht="18.95" customHeight="1" x14ac:dyDescent="0.2"/>
    <row r="154" ht="18.95" customHeight="1" x14ac:dyDescent="0.2"/>
    <row r="155" ht="18.95" customHeight="1" x14ac:dyDescent="0.2"/>
    <row r="156" ht="18.95" customHeight="1" x14ac:dyDescent="0.2"/>
    <row r="157" ht="18.95" customHeight="1" x14ac:dyDescent="0.2"/>
    <row r="158" ht="18.95" customHeight="1" x14ac:dyDescent="0.2"/>
    <row r="159" ht="18.95" customHeight="1" x14ac:dyDescent="0.2"/>
    <row r="160" ht="18.95" customHeight="1" x14ac:dyDescent="0.2"/>
    <row r="161" ht="18.95" customHeight="1" x14ac:dyDescent="0.2"/>
    <row r="162" ht="18.95" customHeight="1" x14ac:dyDescent="0.2"/>
    <row r="163" ht="18.95" customHeight="1" x14ac:dyDescent="0.2"/>
    <row r="164" ht="18.95" customHeight="1" x14ac:dyDescent="0.2"/>
    <row r="165" ht="18.95" customHeight="1" x14ac:dyDescent="0.2"/>
    <row r="166" ht="18.95" customHeight="1" x14ac:dyDescent="0.2"/>
    <row r="167" ht="18.95" customHeight="1" x14ac:dyDescent="0.2"/>
    <row r="168" ht="18.95" customHeight="1" x14ac:dyDescent="0.2"/>
    <row r="169" ht="18.95" customHeight="1" x14ac:dyDescent="0.2"/>
    <row r="170" ht="18.95" customHeight="1" x14ac:dyDescent="0.2"/>
    <row r="171" ht="18.95" customHeight="1" x14ac:dyDescent="0.2"/>
    <row r="172" ht="18.95" customHeight="1" x14ac:dyDescent="0.2"/>
    <row r="173" ht="18.95" customHeight="1" x14ac:dyDescent="0.2"/>
    <row r="174" ht="18.95" customHeight="1" x14ac:dyDescent="0.2"/>
    <row r="175" ht="18.95" customHeight="1" x14ac:dyDescent="0.2"/>
    <row r="176" ht="18.95" customHeight="1" x14ac:dyDescent="0.2"/>
    <row r="177" ht="18.95" customHeight="1" x14ac:dyDescent="0.2"/>
    <row r="178" ht="18.95" customHeight="1" x14ac:dyDescent="0.2"/>
    <row r="179" ht="18.95" customHeight="1" x14ac:dyDescent="0.2"/>
    <row r="180" ht="18.95" customHeight="1" x14ac:dyDescent="0.2"/>
    <row r="181" ht="18.95" customHeight="1" x14ac:dyDescent="0.2"/>
    <row r="182" ht="18.95" customHeight="1" x14ac:dyDescent="0.2"/>
    <row r="183" ht="18.95" customHeight="1" x14ac:dyDescent="0.2"/>
    <row r="184" ht="18.95" customHeight="1" x14ac:dyDescent="0.2"/>
  </sheetData>
  <mergeCells count="36">
    <mergeCell ref="A1:K1"/>
    <mergeCell ref="A4:A7"/>
    <mergeCell ref="B4:D4"/>
    <mergeCell ref="E4:G4"/>
    <mergeCell ref="H4:J4"/>
    <mergeCell ref="K4:K7"/>
    <mergeCell ref="B5:D5"/>
    <mergeCell ref="E5:G5"/>
    <mergeCell ref="H5:J5"/>
    <mergeCell ref="A2:K2"/>
    <mergeCell ref="A38:A41"/>
    <mergeCell ref="B38:D38"/>
    <mergeCell ref="E38:G38"/>
    <mergeCell ref="H38:J38"/>
    <mergeCell ref="K38:K41"/>
    <mergeCell ref="B39:D39"/>
    <mergeCell ref="E39:G39"/>
    <mergeCell ref="H39:J39"/>
    <mergeCell ref="A75:K75"/>
    <mergeCell ref="A76:K76"/>
    <mergeCell ref="A78:A81"/>
    <mergeCell ref="B78:D78"/>
    <mergeCell ref="E78:G78"/>
    <mergeCell ref="H78:J78"/>
    <mergeCell ref="K78:K81"/>
    <mergeCell ref="B79:D79"/>
    <mergeCell ref="E79:G79"/>
    <mergeCell ref="H79:J79"/>
    <mergeCell ref="A114:A117"/>
    <mergeCell ref="B114:D114"/>
    <mergeCell ref="E114:G114"/>
    <mergeCell ref="H114:J114"/>
    <mergeCell ref="K114:K117"/>
    <mergeCell ref="B115:D115"/>
    <mergeCell ref="E115:G115"/>
    <mergeCell ref="H115:J115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firstPageNumber="33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9"/>
  <sheetViews>
    <sheetView rightToLeft="1" view="pageBreakPreview" topLeftCell="A43" zoomScale="80" zoomScaleSheetLayoutView="80" workbookViewId="0">
      <selection sqref="A1:N1"/>
    </sheetView>
  </sheetViews>
  <sheetFormatPr defaultRowHeight="14.25" x14ac:dyDescent="0.2"/>
  <cols>
    <col min="1" max="1" width="20.75" customWidth="1"/>
    <col min="2" max="10" width="9.875" customWidth="1"/>
    <col min="11" max="11" width="38.25" customWidth="1"/>
  </cols>
  <sheetData>
    <row r="1" spans="1:11" ht="28.5" customHeight="1" x14ac:dyDescent="0.2">
      <c r="A1" s="118" t="s">
        <v>904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0.5" customHeight="1" x14ac:dyDescent="0.25">
      <c r="A2" s="114" t="s">
        <v>905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8" customHeight="1" thickBot="1" x14ac:dyDescent="0.3">
      <c r="A3" s="4" t="s">
        <v>1867</v>
      </c>
      <c r="K3" s="58" t="s">
        <v>1868</v>
      </c>
    </row>
    <row r="4" spans="1:11" ht="22.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2.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2.5" customHeight="1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22.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2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2.5" customHeight="1" x14ac:dyDescent="0.2">
      <c r="A9" s="13" t="s">
        <v>143</v>
      </c>
      <c r="B9" s="14">
        <v>189</v>
      </c>
      <c r="C9" s="14">
        <v>209</v>
      </c>
      <c r="D9" s="14">
        <v>398</v>
      </c>
      <c r="E9" s="14">
        <v>0</v>
      </c>
      <c r="F9" s="14">
        <v>0</v>
      </c>
      <c r="G9" s="14">
        <v>0</v>
      </c>
      <c r="H9" s="14">
        <f>SUM(E9,B9)</f>
        <v>189</v>
      </c>
      <c r="I9" s="14">
        <f t="shared" ref="I9:J12" si="0">SUM(F9,C9)</f>
        <v>209</v>
      </c>
      <c r="J9" s="14">
        <f t="shared" si="0"/>
        <v>398</v>
      </c>
      <c r="K9" s="15" t="s">
        <v>29</v>
      </c>
    </row>
    <row r="10" spans="1:11" ht="38.25" customHeight="1" x14ac:dyDescent="0.2">
      <c r="A10" s="55" t="s">
        <v>142</v>
      </c>
      <c r="B10" s="14">
        <v>30</v>
      </c>
      <c r="C10" s="14">
        <v>19</v>
      </c>
      <c r="D10" s="14">
        <v>49</v>
      </c>
      <c r="E10" s="14">
        <v>0</v>
      </c>
      <c r="F10" s="14">
        <v>0</v>
      </c>
      <c r="G10" s="14">
        <v>0</v>
      </c>
      <c r="H10" s="14">
        <v>30</v>
      </c>
      <c r="I10" s="14">
        <v>19</v>
      </c>
      <c r="J10" s="14">
        <v>49</v>
      </c>
      <c r="K10" s="26" t="s">
        <v>893</v>
      </c>
    </row>
    <row r="11" spans="1:11" ht="22.5" customHeight="1" x14ac:dyDescent="0.2">
      <c r="A11" s="13" t="s">
        <v>140</v>
      </c>
      <c r="B11" s="14">
        <v>431</v>
      </c>
      <c r="C11" s="14">
        <v>379</v>
      </c>
      <c r="D11" s="14">
        <v>810</v>
      </c>
      <c r="E11" s="14">
        <v>0</v>
      </c>
      <c r="F11" s="14">
        <v>0</v>
      </c>
      <c r="G11" s="14">
        <v>0</v>
      </c>
      <c r="H11" s="14">
        <f t="shared" ref="H11:H12" si="1">SUM(E11,B11)</f>
        <v>431</v>
      </c>
      <c r="I11" s="14">
        <f t="shared" si="0"/>
        <v>379</v>
      </c>
      <c r="J11" s="14">
        <f t="shared" si="0"/>
        <v>810</v>
      </c>
      <c r="K11" s="15" t="s">
        <v>37</v>
      </c>
    </row>
    <row r="12" spans="1:11" ht="22.5" customHeight="1" x14ac:dyDescent="0.2">
      <c r="A12" s="13" t="s">
        <v>604</v>
      </c>
      <c r="B12" s="14">
        <v>621</v>
      </c>
      <c r="C12" s="14">
        <v>1180</v>
      </c>
      <c r="D12" s="14">
        <v>1801</v>
      </c>
      <c r="E12" s="14">
        <v>0</v>
      </c>
      <c r="F12" s="14">
        <v>0</v>
      </c>
      <c r="G12" s="14">
        <v>0</v>
      </c>
      <c r="H12" s="14">
        <f t="shared" si="1"/>
        <v>621</v>
      </c>
      <c r="I12" s="14">
        <f t="shared" si="0"/>
        <v>1180</v>
      </c>
      <c r="J12" s="14">
        <f t="shared" si="0"/>
        <v>1801</v>
      </c>
      <c r="K12" s="15" t="s">
        <v>378</v>
      </c>
    </row>
    <row r="13" spans="1:11" ht="22.5" customHeight="1" x14ac:dyDescent="0.2">
      <c r="A13" s="13" t="s">
        <v>906</v>
      </c>
      <c r="B13" s="14">
        <f>SUM(B9:B12)</f>
        <v>1271</v>
      </c>
      <c r="C13" s="14">
        <f t="shared" ref="C13:J13" si="2">SUM(C9:C12)</f>
        <v>1787</v>
      </c>
      <c r="D13" s="14">
        <f t="shared" si="2"/>
        <v>3058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4">
        <f t="shared" si="2"/>
        <v>1271</v>
      </c>
      <c r="I13" s="14">
        <f t="shared" si="2"/>
        <v>1787</v>
      </c>
      <c r="J13" s="14">
        <f t="shared" si="2"/>
        <v>3058</v>
      </c>
      <c r="K13" s="15" t="s">
        <v>57</v>
      </c>
    </row>
    <row r="14" spans="1:11" ht="22.5" customHeight="1" x14ac:dyDescent="0.2">
      <c r="A14" s="13" t="s">
        <v>669</v>
      </c>
      <c r="B14" s="14"/>
      <c r="C14" s="14"/>
      <c r="D14" s="14"/>
      <c r="E14" s="14"/>
      <c r="F14" s="14"/>
      <c r="G14" s="14"/>
      <c r="H14" s="14"/>
      <c r="I14" s="14"/>
      <c r="J14" s="14"/>
      <c r="K14" s="15" t="s">
        <v>59</v>
      </c>
    </row>
    <row r="15" spans="1:11" ht="22.5" customHeight="1" x14ac:dyDescent="0.2">
      <c r="A15" s="13" t="s">
        <v>143</v>
      </c>
      <c r="B15" s="14">
        <v>115</v>
      </c>
      <c r="C15" s="14">
        <v>9</v>
      </c>
      <c r="D15" s="14">
        <v>124</v>
      </c>
      <c r="E15" s="14">
        <v>0</v>
      </c>
      <c r="F15" s="14">
        <v>0</v>
      </c>
      <c r="G15" s="14">
        <v>0</v>
      </c>
      <c r="H15" s="14">
        <f>SUM(E15,B15)</f>
        <v>115</v>
      </c>
      <c r="I15" s="14">
        <f t="shared" ref="I15:J18" si="3">SUM(F15,C15)</f>
        <v>9</v>
      </c>
      <c r="J15" s="14">
        <f t="shared" si="3"/>
        <v>124</v>
      </c>
      <c r="K15" s="15" t="s">
        <v>29</v>
      </c>
    </row>
    <row r="16" spans="1:11" ht="22.5" customHeight="1" x14ac:dyDescent="0.2">
      <c r="A16" s="13" t="s">
        <v>140</v>
      </c>
      <c r="B16" s="14">
        <v>375</v>
      </c>
      <c r="C16" s="14">
        <v>161</v>
      </c>
      <c r="D16" s="14">
        <v>536</v>
      </c>
      <c r="E16" s="14">
        <v>0</v>
      </c>
      <c r="F16" s="14">
        <v>0</v>
      </c>
      <c r="G16" s="14">
        <v>0</v>
      </c>
      <c r="H16" s="14">
        <f t="shared" ref="H16:H18" si="4">SUM(E16,B16)</f>
        <v>375</v>
      </c>
      <c r="I16" s="14">
        <f t="shared" si="3"/>
        <v>161</v>
      </c>
      <c r="J16" s="14">
        <f t="shared" si="3"/>
        <v>536</v>
      </c>
      <c r="K16" s="15" t="s">
        <v>37</v>
      </c>
    </row>
    <row r="17" spans="1:11" ht="22.5" customHeight="1" x14ac:dyDescent="0.2">
      <c r="A17" s="13" t="s">
        <v>604</v>
      </c>
      <c r="B17" s="14">
        <v>420</v>
      </c>
      <c r="C17" s="14">
        <v>477</v>
      </c>
      <c r="D17" s="14">
        <v>897</v>
      </c>
      <c r="E17" s="14">
        <v>0</v>
      </c>
      <c r="F17" s="14">
        <v>0</v>
      </c>
      <c r="G17" s="14">
        <v>0</v>
      </c>
      <c r="H17" s="14">
        <f t="shared" si="4"/>
        <v>420</v>
      </c>
      <c r="I17" s="14">
        <f t="shared" si="3"/>
        <v>477</v>
      </c>
      <c r="J17" s="14">
        <f t="shared" si="3"/>
        <v>897</v>
      </c>
      <c r="K17" s="15" t="s">
        <v>378</v>
      </c>
    </row>
    <row r="18" spans="1:11" ht="22.5" customHeight="1" thickBot="1" x14ac:dyDescent="0.25">
      <c r="A18" s="13" t="s">
        <v>770</v>
      </c>
      <c r="B18" s="14">
        <f>SUM(B15:B17)</f>
        <v>910</v>
      </c>
      <c r="C18" s="14">
        <f>SUM(C15:C17)</f>
        <v>647</v>
      </c>
      <c r="D18" s="14">
        <f t="shared" ref="D18" si="5">SUM(B18:C18)</f>
        <v>1557</v>
      </c>
      <c r="E18" s="14">
        <v>0</v>
      </c>
      <c r="F18" s="14">
        <v>0</v>
      </c>
      <c r="G18" s="14">
        <v>0</v>
      </c>
      <c r="H18" s="14">
        <f t="shared" si="4"/>
        <v>910</v>
      </c>
      <c r="I18" s="14">
        <f t="shared" si="3"/>
        <v>647</v>
      </c>
      <c r="J18" s="14">
        <f t="shared" si="3"/>
        <v>1557</v>
      </c>
      <c r="K18" s="15" t="s">
        <v>105</v>
      </c>
    </row>
    <row r="19" spans="1:11" ht="22.5" customHeight="1" thickBot="1" x14ac:dyDescent="0.25">
      <c r="A19" s="19" t="s">
        <v>261</v>
      </c>
      <c r="B19" s="20">
        <f>SUM(B13,B18)</f>
        <v>2181</v>
      </c>
      <c r="C19" s="20">
        <f t="shared" ref="C19:J19" si="6">SUM(C13,C18)</f>
        <v>2434</v>
      </c>
      <c r="D19" s="20">
        <f t="shared" si="6"/>
        <v>4615</v>
      </c>
      <c r="E19" s="20">
        <f t="shared" si="6"/>
        <v>0</v>
      </c>
      <c r="F19" s="20">
        <f t="shared" si="6"/>
        <v>0</v>
      </c>
      <c r="G19" s="20">
        <f t="shared" si="6"/>
        <v>0</v>
      </c>
      <c r="H19" s="20">
        <f t="shared" si="6"/>
        <v>2181</v>
      </c>
      <c r="I19" s="20">
        <f t="shared" si="6"/>
        <v>2434</v>
      </c>
      <c r="J19" s="20">
        <f t="shared" si="6"/>
        <v>4615</v>
      </c>
      <c r="K19" s="57" t="s">
        <v>63</v>
      </c>
    </row>
    <row r="20" spans="1:11" ht="15" thickTop="1" x14ac:dyDescent="0.2"/>
    <row r="27" spans="1:11" s="92" customFormat="1" x14ac:dyDescent="0.2"/>
    <row r="28" spans="1:11" s="92" customFormat="1" x14ac:dyDescent="0.2"/>
    <row r="29" spans="1:11" s="92" customFormat="1" x14ac:dyDescent="0.2"/>
    <row r="30" spans="1:11" s="92" customFormat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40" spans="1:11" ht="30" customHeight="1" x14ac:dyDescent="0.2">
      <c r="A40" s="118" t="s">
        <v>907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42" customHeight="1" x14ac:dyDescent="0.25">
      <c r="A41" s="114" t="s">
        <v>908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ht="27.75" customHeight="1" thickBot="1" x14ac:dyDescent="0.3">
      <c r="A42" s="4" t="s">
        <v>1869</v>
      </c>
      <c r="B42" s="4"/>
      <c r="C42" s="4"/>
      <c r="D42" s="4"/>
      <c r="E42" s="4"/>
      <c r="F42" s="4"/>
      <c r="G42" s="4"/>
      <c r="H42" s="4"/>
      <c r="I42" s="4"/>
      <c r="J42" s="4"/>
      <c r="K42" s="58" t="s">
        <v>1870</v>
      </c>
    </row>
    <row r="43" spans="1:11" ht="22.5" customHeight="1" thickTop="1" x14ac:dyDescent="0.25">
      <c r="A43" s="111" t="s">
        <v>0</v>
      </c>
      <c r="B43" s="110" t="s">
        <v>1</v>
      </c>
      <c r="C43" s="110"/>
      <c r="D43" s="110"/>
      <c r="E43" s="110" t="s">
        <v>2</v>
      </c>
      <c r="F43" s="110"/>
      <c r="G43" s="110"/>
      <c r="H43" s="110" t="s">
        <v>3</v>
      </c>
      <c r="I43" s="110"/>
      <c r="J43" s="110"/>
      <c r="K43" s="111" t="s">
        <v>4</v>
      </c>
    </row>
    <row r="44" spans="1:11" ht="22.5" customHeight="1" x14ac:dyDescent="0.25">
      <c r="A44" s="112"/>
      <c r="B44" s="109" t="s">
        <v>5</v>
      </c>
      <c r="C44" s="109"/>
      <c r="D44" s="109"/>
      <c r="E44" s="109" t="s">
        <v>6</v>
      </c>
      <c r="F44" s="109"/>
      <c r="G44" s="109"/>
      <c r="H44" s="109" t="s">
        <v>7</v>
      </c>
      <c r="I44" s="109"/>
      <c r="J44" s="109"/>
      <c r="K44" s="112"/>
    </row>
    <row r="45" spans="1:11" ht="22.5" customHeight="1" x14ac:dyDescent="0.25">
      <c r="A45" s="112"/>
      <c r="B45" s="31" t="s">
        <v>8</v>
      </c>
      <c r="C45" s="31" t="s">
        <v>67</v>
      </c>
      <c r="D45" s="31" t="s">
        <v>10</v>
      </c>
      <c r="E45" s="31" t="s">
        <v>8</v>
      </c>
      <c r="F45" s="31" t="s">
        <v>67</v>
      </c>
      <c r="G45" s="31" t="s">
        <v>10</v>
      </c>
      <c r="H45" s="31" t="s">
        <v>8</v>
      </c>
      <c r="I45" s="31" t="s">
        <v>67</v>
      </c>
      <c r="J45" s="31" t="s">
        <v>10</v>
      </c>
      <c r="K45" s="112"/>
    </row>
    <row r="46" spans="1:11" ht="22.5" customHeight="1" thickBot="1" x14ac:dyDescent="0.3">
      <c r="A46" s="113"/>
      <c r="B46" s="6" t="s">
        <v>11</v>
      </c>
      <c r="C46" s="6" t="s">
        <v>12</v>
      </c>
      <c r="D46" s="6" t="s">
        <v>7</v>
      </c>
      <c r="E46" s="6" t="s">
        <v>11</v>
      </c>
      <c r="F46" s="6" t="s">
        <v>12</v>
      </c>
      <c r="G46" s="6" t="s">
        <v>7</v>
      </c>
      <c r="H46" s="6" t="s">
        <v>11</v>
      </c>
      <c r="I46" s="6" t="s">
        <v>12</v>
      </c>
      <c r="J46" s="6" t="s">
        <v>7</v>
      </c>
      <c r="K46" s="113"/>
    </row>
    <row r="47" spans="1:11" ht="22.5" customHeight="1" x14ac:dyDescent="0.2">
      <c r="A47" s="13" t="s">
        <v>13</v>
      </c>
      <c r="B47" s="14"/>
      <c r="C47" s="14"/>
      <c r="D47" s="14"/>
      <c r="E47" s="14"/>
      <c r="F47" s="14"/>
      <c r="G47" s="14"/>
      <c r="H47" s="14"/>
      <c r="I47" s="14"/>
      <c r="J47" s="14"/>
      <c r="K47" s="15" t="s">
        <v>14</v>
      </c>
    </row>
    <row r="48" spans="1:11" ht="22.5" customHeight="1" x14ac:dyDescent="0.2">
      <c r="A48" s="13" t="s">
        <v>143</v>
      </c>
      <c r="B48" s="14">
        <v>140</v>
      </c>
      <c r="C48" s="14">
        <v>191</v>
      </c>
      <c r="D48" s="14">
        <v>331</v>
      </c>
      <c r="E48" s="14">
        <v>0</v>
      </c>
      <c r="F48" s="14">
        <v>0</v>
      </c>
      <c r="G48" s="14">
        <v>0</v>
      </c>
      <c r="H48" s="14">
        <f>SUM(B48,E48)</f>
        <v>140</v>
      </c>
      <c r="I48" s="14">
        <f t="shared" ref="I48:J52" si="7">SUM(C48,F48)</f>
        <v>191</v>
      </c>
      <c r="J48" s="14">
        <f t="shared" si="7"/>
        <v>331</v>
      </c>
      <c r="K48" s="15" t="s">
        <v>29</v>
      </c>
    </row>
    <row r="49" spans="1:11" ht="39.75" customHeight="1" x14ac:dyDescent="0.2">
      <c r="A49" s="55" t="s">
        <v>142</v>
      </c>
      <c r="B49" s="14">
        <v>29</v>
      </c>
      <c r="C49" s="14">
        <v>18</v>
      </c>
      <c r="D49" s="14">
        <v>47</v>
      </c>
      <c r="E49" s="14">
        <v>0</v>
      </c>
      <c r="F49" s="14">
        <v>0</v>
      </c>
      <c r="G49" s="14">
        <v>0</v>
      </c>
      <c r="H49" s="14">
        <v>29</v>
      </c>
      <c r="I49" s="14">
        <v>18</v>
      </c>
      <c r="J49" s="14">
        <v>47</v>
      </c>
      <c r="K49" s="26" t="s">
        <v>893</v>
      </c>
    </row>
    <row r="50" spans="1:11" ht="22.5" customHeight="1" x14ac:dyDescent="0.2">
      <c r="A50" s="13" t="s">
        <v>140</v>
      </c>
      <c r="B50" s="14">
        <v>374</v>
      </c>
      <c r="C50" s="14">
        <v>342</v>
      </c>
      <c r="D50" s="14">
        <v>716</v>
      </c>
      <c r="E50" s="14">
        <v>0</v>
      </c>
      <c r="F50" s="14">
        <v>0</v>
      </c>
      <c r="G50" s="14">
        <v>0</v>
      </c>
      <c r="H50" s="14">
        <f t="shared" ref="H50:H52" si="8">SUM(B50,E50)</f>
        <v>374</v>
      </c>
      <c r="I50" s="14">
        <f t="shared" si="7"/>
        <v>342</v>
      </c>
      <c r="J50" s="14">
        <f t="shared" si="7"/>
        <v>716</v>
      </c>
      <c r="K50" s="15" t="s">
        <v>37</v>
      </c>
    </row>
    <row r="51" spans="1:11" ht="22.5" customHeight="1" x14ac:dyDescent="0.2">
      <c r="A51" s="13" t="s">
        <v>604</v>
      </c>
      <c r="B51" s="14">
        <v>561</v>
      </c>
      <c r="C51" s="14">
        <v>1148</v>
      </c>
      <c r="D51" s="14">
        <v>1709</v>
      </c>
      <c r="E51" s="14">
        <v>0</v>
      </c>
      <c r="F51" s="14">
        <v>0</v>
      </c>
      <c r="G51" s="14">
        <v>0</v>
      </c>
      <c r="H51" s="14">
        <f t="shared" si="8"/>
        <v>561</v>
      </c>
      <c r="I51" s="14">
        <f t="shared" si="7"/>
        <v>1148</v>
      </c>
      <c r="J51" s="14">
        <f t="shared" si="7"/>
        <v>1709</v>
      </c>
      <c r="K51" s="15" t="s">
        <v>378</v>
      </c>
    </row>
    <row r="52" spans="1:11" ht="22.5" customHeight="1" x14ac:dyDescent="0.2">
      <c r="A52" s="13" t="s">
        <v>906</v>
      </c>
      <c r="B52" s="14">
        <f>SUM(B48:B51)</f>
        <v>1104</v>
      </c>
      <c r="C52" s="14">
        <f t="shared" ref="C52:D52" si="9">SUM(C48:C51)</f>
        <v>1699</v>
      </c>
      <c r="D52" s="14">
        <f t="shared" si="9"/>
        <v>2803</v>
      </c>
      <c r="E52" s="14">
        <v>0</v>
      </c>
      <c r="F52" s="14">
        <v>0</v>
      </c>
      <c r="G52" s="14">
        <v>0</v>
      </c>
      <c r="H52" s="14">
        <f t="shared" si="8"/>
        <v>1104</v>
      </c>
      <c r="I52" s="14">
        <f t="shared" si="7"/>
        <v>1699</v>
      </c>
      <c r="J52" s="14">
        <f t="shared" si="7"/>
        <v>2803</v>
      </c>
      <c r="K52" s="15" t="s">
        <v>57</v>
      </c>
    </row>
    <row r="53" spans="1:11" ht="22.5" customHeight="1" x14ac:dyDescent="0.2">
      <c r="A53" s="13" t="s">
        <v>669</v>
      </c>
      <c r="B53" s="14"/>
      <c r="C53" s="14"/>
      <c r="D53" s="14"/>
      <c r="E53" s="14"/>
      <c r="F53" s="14"/>
      <c r="G53" s="14"/>
      <c r="H53" s="14"/>
      <c r="I53" s="14"/>
      <c r="J53" s="14"/>
      <c r="K53" s="15" t="s">
        <v>59</v>
      </c>
    </row>
    <row r="54" spans="1:11" ht="22.5" customHeight="1" x14ac:dyDescent="0.2">
      <c r="A54" s="13" t="s">
        <v>143</v>
      </c>
      <c r="B54" s="14">
        <v>109</v>
      </c>
      <c r="C54" s="14">
        <v>9</v>
      </c>
      <c r="D54" s="14">
        <v>118</v>
      </c>
      <c r="E54" s="14">
        <v>0</v>
      </c>
      <c r="F54" s="14">
        <v>0</v>
      </c>
      <c r="G54" s="14">
        <v>0</v>
      </c>
      <c r="H54" s="14">
        <f>SUM(E54,B54)</f>
        <v>109</v>
      </c>
      <c r="I54" s="14">
        <f t="shared" ref="I54:J56" si="10">SUM(F54,C54)</f>
        <v>9</v>
      </c>
      <c r="J54" s="14">
        <f t="shared" si="10"/>
        <v>118</v>
      </c>
      <c r="K54" s="15" t="s">
        <v>29</v>
      </c>
    </row>
    <row r="55" spans="1:11" ht="22.5" customHeight="1" x14ac:dyDescent="0.2">
      <c r="A55" s="13" t="s">
        <v>140</v>
      </c>
      <c r="B55" s="14">
        <v>301</v>
      </c>
      <c r="C55" s="14">
        <v>132</v>
      </c>
      <c r="D55" s="14">
        <v>433</v>
      </c>
      <c r="E55" s="14">
        <v>0</v>
      </c>
      <c r="F55" s="14">
        <v>0</v>
      </c>
      <c r="G55" s="14">
        <v>0</v>
      </c>
      <c r="H55" s="14">
        <f t="shared" ref="H55:H56" si="11">SUM(E55,B55)</f>
        <v>301</v>
      </c>
      <c r="I55" s="14">
        <f t="shared" si="10"/>
        <v>132</v>
      </c>
      <c r="J55" s="14">
        <f t="shared" si="10"/>
        <v>433</v>
      </c>
      <c r="K55" s="15" t="s">
        <v>37</v>
      </c>
    </row>
    <row r="56" spans="1:11" ht="22.5" customHeight="1" x14ac:dyDescent="0.2">
      <c r="A56" s="13" t="s">
        <v>604</v>
      </c>
      <c r="B56" s="14">
        <v>369</v>
      </c>
      <c r="C56" s="14">
        <v>452</v>
      </c>
      <c r="D56" s="14">
        <v>821</v>
      </c>
      <c r="E56" s="14">
        <v>0</v>
      </c>
      <c r="F56" s="14">
        <v>0</v>
      </c>
      <c r="G56" s="14">
        <v>0</v>
      </c>
      <c r="H56" s="14">
        <f t="shared" si="11"/>
        <v>369</v>
      </c>
      <c r="I56" s="14">
        <f t="shared" si="10"/>
        <v>452</v>
      </c>
      <c r="J56" s="14">
        <f t="shared" si="10"/>
        <v>821</v>
      </c>
      <c r="K56" s="15" t="s">
        <v>378</v>
      </c>
    </row>
    <row r="57" spans="1:11" ht="22.5" customHeight="1" thickBot="1" x14ac:dyDescent="0.25">
      <c r="A57" s="13" t="s">
        <v>843</v>
      </c>
      <c r="B57" s="14">
        <f>SUM(B54:B56)</f>
        <v>779</v>
      </c>
      <c r="C57" s="14">
        <f t="shared" ref="C57:J57" si="12">SUM(C54:C56)</f>
        <v>593</v>
      </c>
      <c r="D57" s="14">
        <f t="shared" si="12"/>
        <v>1372</v>
      </c>
      <c r="E57" s="14">
        <f t="shared" si="12"/>
        <v>0</v>
      </c>
      <c r="F57" s="14">
        <f t="shared" si="12"/>
        <v>0</v>
      </c>
      <c r="G57" s="14">
        <f t="shared" si="12"/>
        <v>0</v>
      </c>
      <c r="H57" s="14">
        <f t="shared" si="12"/>
        <v>779</v>
      </c>
      <c r="I57" s="14">
        <f t="shared" si="12"/>
        <v>593</v>
      </c>
      <c r="J57" s="14">
        <f t="shared" si="12"/>
        <v>1372</v>
      </c>
      <c r="K57" s="15" t="s">
        <v>105</v>
      </c>
    </row>
    <row r="58" spans="1:11" ht="22.5" customHeight="1" thickBot="1" x14ac:dyDescent="0.25">
      <c r="A58" s="19" t="s">
        <v>261</v>
      </c>
      <c r="B58" s="20">
        <f>SUM(B52,B57)</f>
        <v>1883</v>
      </c>
      <c r="C58" s="20">
        <f t="shared" ref="C58:J58" si="13">SUM(C52,C57)</f>
        <v>2292</v>
      </c>
      <c r="D58" s="20">
        <f t="shared" si="13"/>
        <v>4175</v>
      </c>
      <c r="E58" s="20">
        <f t="shared" si="13"/>
        <v>0</v>
      </c>
      <c r="F58" s="20">
        <f t="shared" si="13"/>
        <v>0</v>
      </c>
      <c r="G58" s="20">
        <f t="shared" si="13"/>
        <v>0</v>
      </c>
      <c r="H58" s="20">
        <f t="shared" si="13"/>
        <v>1883</v>
      </c>
      <c r="I58" s="20">
        <f t="shared" si="13"/>
        <v>2292</v>
      </c>
      <c r="J58" s="20">
        <f t="shared" si="13"/>
        <v>4175</v>
      </c>
      <c r="K58" s="57" t="s">
        <v>63</v>
      </c>
    </row>
    <row r="59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0:K40"/>
    <mergeCell ref="A41:K41"/>
    <mergeCell ref="A43:A46"/>
    <mergeCell ref="B43:D43"/>
    <mergeCell ref="E43:G43"/>
    <mergeCell ref="H43:J43"/>
    <mergeCell ref="K43:K46"/>
    <mergeCell ref="B44:D44"/>
    <mergeCell ref="E44:G44"/>
    <mergeCell ref="H44:J44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15"/>
  <sheetViews>
    <sheetView rightToLeft="1" view="pageBreakPreview" topLeftCell="A97" zoomScale="80" zoomScaleSheetLayoutView="80" workbookViewId="0">
      <selection sqref="A1:N1"/>
    </sheetView>
  </sheetViews>
  <sheetFormatPr defaultRowHeight="14.25" x14ac:dyDescent="0.2"/>
  <cols>
    <col min="1" max="1" width="22" customWidth="1"/>
    <col min="2" max="2" width="9.125" customWidth="1"/>
    <col min="3" max="3" width="9.875" customWidth="1"/>
    <col min="4" max="4" width="8.25" customWidth="1"/>
    <col min="5" max="5" width="8.375" customWidth="1"/>
    <col min="6" max="6" width="10.25" customWidth="1"/>
    <col min="7" max="7" width="9" customWidth="1"/>
    <col min="8" max="10" width="10.25" customWidth="1"/>
    <col min="11" max="11" width="40.5" customWidth="1"/>
  </cols>
  <sheetData>
    <row r="1" spans="1:11" ht="24" customHeight="1" x14ac:dyDescent="0.2">
      <c r="A1" s="118" t="s">
        <v>909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4.5" customHeight="1" x14ac:dyDescent="0.25">
      <c r="A2" s="114" t="s">
        <v>910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3">
      <c r="A3" s="4" t="s">
        <v>1871</v>
      </c>
      <c r="K3" s="38" t="s">
        <v>934</v>
      </c>
    </row>
    <row r="4" spans="1:11" ht="16.5" thickTop="1" x14ac:dyDescent="0.25">
      <c r="A4" s="111" t="s">
        <v>911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5.9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5.95" customHeight="1" x14ac:dyDescent="0.2">
      <c r="A9" s="13" t="s">
        <v>15</v>
      </c>
      <c r="B9" s="14">
        <v>20</v>
      </c>
      <c r="C9" s="14">
        <v>49</v>
      </c>
      <c r="D9" s="14">
        <f>SUM(B9:C9)</f>
        <v>69</v>
      </c>
      <c r="E9" s="14">
        <v>0</v>
      </c>
      <c r="F9" s="14">
        <v>0</v>
      </c>
      <c r="G9" s="14">
        <f>SUM(E9:F9)</f>
        <v>0</v>
      </c>
      <c r="H9" s="14">
        <f>SUM(B9,E9)</f>
        <v>20</v>
      </c>
      <c r="I9" s="14">
        <f t="shared" ref="I9:I25" si="0">SUM(C9,F9)</f>
        <v>49</v>
      </c>
      <c r="J9" s="14">
        <f>SUM(H9:I9)</f>
        <v>69</v>
      </c>
      <c r="K9" s="15" t="s">
        <v>16</v>
      </c>
    </row>
    <row r="10" spans="1:11" ht="15.95" customHeight="1" x14ac:dyDescent="0.2">
      <c r="A10" s="13" t="s">
        <v>18</v>
      </c>
      <c r="B10" s="14">
        <v>27</v>
      </c>
      <c r="C10" s="14">
        <v>35</v>
      </c>
      <c r="D10" s="14">
        <f t="shared" ref="D10:D25" si="1">SUM(B10:C10)</f>
        <v>62</v>
      </c>
      <c r="E10" s="14">
        <v>0</v>
      </c>
      <c r="F10" s="14">
        <v>0</v>
      </c>
      <c r="G10" s="14">
        <f t="shared" ref="G10:G25" si="2">SUM(E10:F10)</f>
        <v>0</v>
      </c>
      <c r="H10" s="14">
        <f t="shared" ref="H10:H25" si="3">SUM(B10,E10)</f>
        <v>27</v>
      </c>
      <c r="I10" s="14">
        <f t="shared" si="0"/>
        <v>35</v>
      </c>
      <c r="J10" s="14">
        <f t="shared" ref="J10:J25" si="4">SUM(H10:I10)</f>
        <v>62</v>
      </c>
      <c r="K10" s="15" t="s">
        <v>19</v>
      </c>
    </row>
    <row r="11" spans="1:11" ht="15.95" customHeight="1" x14ac:dyDescent="0.2">
      <c r="A11" s="13" t="s">
        <v>22</v>
      </c>
      <c r="B11" s="14">
        <v>18</v>
      </c>
      <c r="C11" s="14">
        <v>64</v>
      </c>
      <c r="D11" s="14">
        <f t="shared" si="1"/>
        <v>82</v>
      </c>
      <c r="E11" s="14">
        <v>0</v>
      </c>
      <c r="F11" s="14">
        <v>0</v>
      </c>
      <c r="G11" s="14">
        <f t="shared" si="2"/>
        <v>0</v>
      </c>
      <c r="H11" s="14">
        <f t="shared" si="3"/>
        <v>18</v>
      </c>
      <c r="I11" s="14">
        <f t="shared" si="0"/>
        <v>64</v>
      </c>
      <c r="J11" s="14">
        <f t="shared" si="4"/>
        <v>82</v>
      </c>
      <c r="K11" s="15" t="s">
        <v>23</v>
      </c>
    </row>
    <row r="12" spans="1:11" ht="15.95" customHeight="1" x14ac:dyDescent="0.2">
      <c r="A12" s="13" t="s">
        <v>24</v>
      </c>
      <c r="B12" s="14">
        <v>72</v>
      </c>
      <c r="C12" s="14">
        <v>78</v>
      </c>
      <c r="D12" s="14">
        <f t="shared" si="1"/>
        <v>150</v>
      </c>
      <c r="E12" s="14">
        <v>0</v>
      </c>
      <c r="F12" s="14">
        <v>0</v>
      </c>
      <c r="G12" s="14">
        <f t="shared" si="2"/>
        <v>0</v>
      </c>
      <c r="H12" s="14">
        <f t="shared" si="3"/>
        <v>72</v>
      </c>
      <c r="I12" s="14">
        <f t="shared" si="0"/>
        <v>78</v>
      </c>
      <c r="J12" s="14">
        <f t="shared" si="4"/>
        <v>150</v>
      </c>
      <c r="K12" s="15" t="s">
        <v>25</v>
      </c>
    </row>
    <row r="13" spans="1:11" ht="15.95" customHeight="1" x14ac:dyDescent="0.2">
      <c r="A13" s="13" t="s">
        <v>28</v>
      </c>
      <c r="B13" s="14">
        <v>113</v>
      </c>
      <c r="C13" s="14">
        <v>98</v>
      </c>
      <c r="D13" s="14">
        <f t="shared" si="1"/>
        <v>211</v>
      </c>
      <c r="E13" s="14">
        <v>0</v>
      </c>
      <c r="F13" s="14">
        <v>0</v>
      </c>
      <c r="G13" s="14">
        <f t="shared" si="2"/>
        <v>0</v>
      </c>
      <c r="H13" s="14">
        <f t="shared" si="3"/>
        <v>113</v>
      </c>
      <c r="I13" s="14">
        <f t="shared" si="0"/>
        <v>98</v>
      </c>
      <c r="J13" s="14">
        <f t="shared" si="4"/>
        <v>211</v>
      </c>
      <c r="K13" s="15" t="s">
        <v>29</v>
      </c>
    </row>
    <row r="14" spans="1:11" ht="15.95" customHeight="1" x14ac:dyDescent="0.2">
      <c r="A14" s="13" t="s">
        <v>912</v>
      </c>
      <c r="B14" s="14">
        <v>20</v>
      </c>
      <c r="C14" s="14">
        <v>8</v>
      </c>
      <c r="D14" s="14">
        <f t="shared" si="1"/>
        <v>28</v>
      </c>
      <c r="E14" s="14">
        <v>0</v>
      </c>
      <c r="F14" s="14">
        <v>0</v>
      </c>
      <c r="G14" s="14">
        <f t="shared" si="2"/>
        <v>0</v>
      </c>
      <c r="H14" s="14">
        <f t="shared" si="3"/>
        <v>20</v>
      </c>
      <c r="I14" s="14">
        <f t="shared" si="0"/>
        <v>8</v>
      </c>
      <c r="J14" s="14">
        <f t="shared" si="4"/>
        <v>28</v>
      </c>
      <c r="K14" s="15" t="s">
        <v>913</v>
      </c>
    </row>
    <row r="15" spans="1:11" ht="15.95" customHeight="1" x14ac:dyDescent="0.2">
      <c r="A15" s="13" t="s">
        <v>30</v>
      </c>
      <c r="B15" s="14">
        <v>34</v>
      </c>
      <c r="C15" s="14">
        <v>26</v>
      </c>
      <c r="D15" s="14">
        <f t="shared" si="1"/>
        <v>60</v>
      </c>
      <c r="E15" s="14">
        <v>0</v>
      </c>
      <c r="F15" s="14">
        <v>0</v>
      </c>
      <c r="G15" s="14">
        <f t="shared" si="2"/>
        <v>0</v>
      </c>
      <c r="H15" s="14">
        <f t="shared" si="3"/>
        <v>34</v>
      </c>
      <c r="I15" s="14">
        <f t="shared" si="0"/>
        <v>26</v>
      </c>
      <c r="J15" s="14">
        <f t="shared" si="4"/>
        <v>60</v>
      </c>
      <c r="K15" s="15" t="s">
        <v>828</v>
      </c>
    </row>
    <row r="16" spans="1:11" ht="15.95" customHeight="1" x14ac:dyDescent="0.2">
      <c r="A16" s="13" t="s">
        <v>32</v>
      </c>
      <c r="B16" s="14">
        <v>119</v>
      </c>
      <c r="C16" s="14">
        <v>280</v>
      </c>
      <c r="D16" s="14">
        <f t="shared" si="1"/>
        <v>399</v>
      </c>
      <c r="E16" s="14">
        <v>0</v>
      </c>
      <c r="F16" s="14">
        <v>0</v>
      </c>
      <c r="G16" s="14">
        <f t="shared" si="2"/>
        <v>0</v>
      </c>
      <c r="H16" s="14">
        <f t="shared" si="3"/>
        <v>119</v>
      </c>
      <c r="I16" s="14">
        <f t="shared" si="0"/>
        <v>280</v>
      </c>
      <c r="J16" s="14">
        <f t="shared" si="4"/>
        <v>399</v>
      </c>
      <c r="K16" s="15" t="s">
        <v>914</v>
      </c>
    </row>
    <row r="17" spans="1:11" ht="15.95" customHeight="1" x14ac:dyDescent="0.2">
      <c r="A17" s="13" t="s">
        <v>36</v>
      </c>
      <c r="B17" s="14">
        <v>119</v>
      </c>
      <c r="C17" s="14">
        <v>81</v>
      </c>
      <c r="D17" s="14">
        <f t="shared" si="1"/>
        <v>200</v>
      </c>
      <c r="E17" s="14">
        <v>0</v>
      </c>
      <c r="F17" s="14">
        <v>0</v>
      </c>
      <c r="G17" s="14">
        <f t="shared" si="2"/>
        <v>0</v>
      </c>
      <c r="H17" s="14">
        <f t="shared" si="3"/>
        <v>119</v>
      </c>
      <c r="I17" s="14">
        <f t="shared" si="0"/>
        <v>81</v>
      </c>
      <c r="J17" s="14">
        <f t="shared" si="4"/>
        <v>200</v>
      </c>
      <c r="K17" s="15" t="s">
        <v>37</v>
      </c>
    </row>
    <row r="18" spans="1:11" ht="15.95" customHeight="1" x14ac:dyDescent="0.2">
      <c r="A18" s="13" t="s">
        <v>139</v>
      </c>
      <c r="B18" s="14">
        <v>184</v>
      </c>
      <c r="C18" s="14">
        <v>526</v>
      </c>
      <c r="D18" s="14">
        <f t="shared" si="1"/>
        <v>710</v>
      </c>
      <c r="E18" s="14">
        <v>0</v>
      </c>
      <c r="F18" s="14">
        <v>0</v>
      </c>
      <c r="G18" s="14">
        <f t="shared" si="2"/>
        <v>0</v>
      </c>
      <c r="H18" s="14">
        <f t="shared" si="3"/>
        <v>184</v>
      </c>
      <c r="I18" s="14">
        <f t="shared" si="0"/>
        <v>526</v>
      </c>
      <c r="J18" s="14">
        <f t="shared" si="4"/>
        <v>710</v>
      </c>
      <c r="K18" s="15" t="s">
        <v>915</v>
      </c>
    </row>
    <row r="19" spans="1:11" ht="15.95" customHeight="1" x14ac:dyDescent="0.2">
      <c r="A19" s="13" t="s">
        <v>137</v>
      </c>
      <c r="B19" s="14">
        <v>126</v>
      </c>
      <c r="C19" s="14">
        <v>190</v>
      </c>
      <c r="D19" s="14">
        <f t="shared" si="1"/>
        <v>316</v>
      </c>
      <c r="E19" s="14">
        <v>0</v>
      </c>
      <c r="F19" s="14">
        <v>0</v>
      </c>
      <c r="G19" s="14">
        <f t="shared" si="2"/>
        <v>0</v>
      </c>
      <c r="H19" s="14">
        <f t="shared" si="3"/>
        <v>126</v>
      </c>
      <c r="I19" s="14">
        <f t="shared" si="0"/>
        <v>190</v>
      </c>
      <c r="J19" s="14">
        <f t="shared" si="4"/>
        <v>316</v>
      </c>
      <c r="K19" s="15" t="s">
        <v>916</v>
      </c>
    </row>
    <row r="20" spans="1:11" ht="15.95" customHeight="1" x14ac:dyDescent="0.2">
      <c r="A20" s="13" t="s">
        <v>917</v>
      </c>
      <c r="B20" s="14">
        <v>138</v>
      </c>
      <c r="C20" s="14">
        <v>152</v>
      </c>
      <c r="D20" s="14">
        <f t="shared" si="1"/>
        <v>290</v>
      </c>
      <c r="E20" s="14">
        <v>0</v>
      </c>
      <c r="F20" s="14">
        <v>0</v>
      </c>
      <c r="G20" s="14">
        <f t="shared" si="2"/>
        <v>0</v>
      </c>
      <c r="H20" s="14">
        <f t="shared" si="3"/>
        <v>138</v>
      </c>
      <c r="I20" s="14">
        <f t="shared" si="0"/>
        <v>152</v>
      </c>
      <c r="J20" s="14">
        <f t="shared" si="4"/>
        <v>290</v>
      </c>
      <c r="K20" s="15" t="s">
        <v>918</v>
      </c>
    </row>
    <row r="21" spans="1:11" ht="15.95" customHeight="1" x14ac:dyDescent="0.2">
      <c r="A21" s="13" t="s">
        <v>377</v>
      </c>
      <c r="B21" s="14">
        <v>54</v>
      </c>
      <c r="C21" s="14">
        <v>122</v>
      </c>
      <c r="D21" s="14">
        <f t="shared" si="1"/>
        <v>176</v>
      </c>
      <c r="E21" s="14">
        <v>0</v>
      </c>
      <c r="F21" s="14">
        <v>0</v>
      </c>
      <c r="G21" s="14">
        <f t="shared" si="2"/>
        <v>0</v>
      </c>
      <c r="H21" s="14">
        <f t="shared" si="3"/>
        <v>54</v>
      </c>
      <c r="I21" s="14">
        <f t="shared" si="0"/>
        <v>122</v>
      </c>
      <c r="J21" s="14">
        <f t="shared" si="4"/>
        <v>176</v>
      </c>
      <c r="K21" s="15" t="s">
        <v>378</v>
      </c>
    </row>
    <row r="22" spans="1:11" ht="15.95" customHeight="1" x14ac:dyDescent="0.2">
      <c r="A22" s="13" t="s">
        <v>108</v>
      </c>
      <c r="B22" s="14">
        <v>72</v>
      </c>
      <c r="C22" s="14">
        <v>50</v>
      </c>
      <c r="D22" s="14">
        <f t="shared" si="1"/>
        <v>122</v>
      </c>
      <c r="E22" s="14">
        <v>0</v>
      </c>
      <c r="F22" s="14">
        <v>0</v>
      </c>
      <c r="G22" s="14">
        <f t="shared" si="2"/>
        <v>0</v>
      </c>
      <c r="H22" s="14">
        <f t="shared" si="3"/>
        <v>72</v>
      </c>
      <c r="I22" s="14">
        <f t="shared" si="0"/>
        <v>50</v>
      </c>
      <c r="J22" s="14">
        <f t="shared" si="4"/>
        <v>122</v>
      </c>
      <c r="K22" s="15" t="s">
        <v>590</v>
      </c>
    </row>
    <row r="23" spans="1:11" ht="15.95" customHeight="1" x14ac:dyDescent="0.2">
      <c r="A23" s="13" t="s">
        <v>869</v>
      </c>
      <c r="B23" s="14">
        <v>126</v>
      </c>
      <c r="C23" s="14">
        <v>220</v>
      </c>
      <c r="D23" s="14">
        <f t="shared" si="1"/>
        <v>346</v>
      </c>
      <c r="E23" s="14">
        <v>0</v>
      </c>
      <c r="F23" s="14">
        <v>0</v>
      </c>
      <c r="G23" s="14">
        <f t="shared" si="2"/>
        <v>0</v>
      </c>
      <c r="H23" s="14">
        <f t="shared" si="3"/>
        <v>126</v>
      </c>
      <c r="I23" s="14">
        <f t="shared" si="0"/>
        <v>220</v>
      </c>
      <c r="J23" s="14">
        <f t="shared" si="4"/>
        <v>346</v>
      </c>
      <c r="K23" s="15" t="s">
        <v>152</v>
      </c>
    </row>
    <row r="24" spans="1:11" ht="15.95" customHeight="1" x14ac:dyDescent="0.2">
      <c r="A24" s="13" t="s">
        <v>131</v>
      </c>
      <c r="B24" s="14">
        <v>371</v>
      </c>
      <c r="C24" s="14">
        <v>208</v>
      </c>
      <c r="D24" s="14">
        <f t="shared" si="1"/>
        <v>579</v>
      </c>
      <c r="E24" s="14">
        <v>0</v>
      </c>
      <c r="F24" s="14">
        <v>0</v>
      </c>
      <c r="G24" s="14">
        <f t="shared" si="2"/>
        <v>0</v>
      </c>
      <c r="H24" s="14">
        <f t="shared" si="3"/>
        <v>371</v>
      </c>
      <c r="I24" s="14">
        <f t="shared" si="0"/>
        <v>208</v>
      </c>
      <c r="J24" s="14">
        <f t="shared" si="4"/>
        <v>579</v>
      </c>
      <c r="K24" s="15" t="s">
        <v>130</v>
      </c>
    </row>
    <row r="25" spans="1:11" ht="15.95" customHeight="1" x14ac:dyDescent="0.2">
      <c r="A25" s="13" t="s">
        <v>56</v>
      </c>
      <c r="B25" s="14">
        <f>SUM(B9:B24)</f>
        <v>1613</v>
      </c>
      <c r="C25" s="14">
        <f t="shared" ref="C25:F25" si="5">SUM(C9:C24)</f>
        <v>2187</v>
      </c>
      <c r="D25" s="14">
        <f t="shared" si="1"/>
        <v>3800</v>
      </c>
      <c r="E25" s="14">
        <f t="shared" ref="E25" si="6">SUM(E9:E24)</f>
        <v>0</v>
      </c>
      <c r="F25" s="14">
        <f t="shared" si="5"/>
        <v>0</v>
      </c>
      <c r="G25" s="14">
        <f t="shared" si="2"/>
        <v>0</v>
      </c>
      <c r="H25" s="14">
        <f t="shared" si="3"/>
        <v>1613</v>
      </c>
      <c r="I25" s="14">
        <f t="shared" si="0"/>
        <v>2187</v>
      </c>
      <c r="J25" s="14">
        <f t="shared" si="4"/>
        <v>3800</v>
      </c>
      <c r="K25" s="15" t="s">
        <v>379</v>
      </c>
    </row>
    <row r="26" spans="1:11" ht="15.95" customHeight="1" x14ac:dyDescent="0.2">
      <c r="A26" s="13" t="s">
        <v>58</v>
      </c>
      <c r="B26" s="14"/>
      <c r="C26" s="14"/>
      <c r="D26" s="14"/>
      <c r="E26" s="14"/>
      <c r="F26" s="14"/>
      <c r="G26" s="14"/>
      <c r="H26" s="14"/>
      <c r="I26" s="14"/>
      <c r="J26" s="14"/>
      <c r="K26" s="15" t="s">
        <v>919</v>
      </c>
    </row>
    <row r="27" spans="1:11" ht="15.95" customHeight="1" x14ac:dyDescent="0.2">
      <c r="A27" s="13" t="s">
        <v>22</v>
      </c>
      <c r="B27" s="14">
        <v>142</v>
      </c>
      <c r="C27" s="14">
        <v>44</v>
      </c>
      <c r="D27" s="14">
        <f>SUM(B27:C27)</f>
        <v>186</v>
      </c>
      <c r="E27" s="14">
        <v>0</v>
      </c>
      <c r="F27" s="14">
        <v>0</v>
      </c>
      <c r="G27" s="14">
        <f>SUM(E27:F27)</f>
        <v>0</v>
      </c>
      <c r="H27" s="14">
        <f>SUM(B27,E27)</f>
        <v>142</v>
      </c>
      <c r="I27" s="14">
        <f t="shared" ref="I27:J36" si="7">SUM(C27,F27)</f>
        <v>44</v>
      </c>
      <c r="J27" s="14">
        <f t="shared" si="7"/>
        <v>186</v>
      </c>
      <c r="K27" s="15" t="s">
        <v>23</v>
      </c>
    </row>
    <row r="28" spans="1:11" ht="15.95" customHeight="1" x14ac:dyDescent="0.2">
      <c r="A28" s="13" t="s">
        <v>24</v>
      </c>
      <c r="B28" s="14">
        <v>201</v>
      </c>
      <c r="C28" s="14">
        <v>47</v>
      </c>
      <c r="D28" s="14">
        <f t="shared" ref="D28:D36" si="8">SUM(B28:C28)</f>
        <v>248</v>
      </c>
      <c r="E28" s="14">
        <v>0</v>
      </c>
      <c r="F28" s="14">
        <v>0</v>
      </c>
      <c r="G28" s="14">
        <f t="shared" ref="G28:G36" si="9">SUM(E28:F28)</f>
        <v>0</v>
      </c>
      <c r="H28" s="14">
        <f t="shared" ref="H28:H36" si="10">SUM(B28,E28)</f>
        <v>201</v>
      </c>
      <c r="I28" s="14">
        <f t="shared" si="7"/>
        <v>47</v>
      </c>
      <c r="J28" s="14">
        <f t="shared" si="7"/>
        <v>248</v>
      </c>
      <c r="K28" s="15" t="s">
        <v>25</v>
      </c>
    </row>
    <row r="29" spans="1:11" ht="15.95" customHeight="1" x14ac:dyDescent="0.2">
      <c r="A29" s="13" t="s">
        <v>28</v>
      </c>
      <c r="B29" s="14">
        <v>19</v>
      </c>
      <c r="C29" s="14">
        <v>0</v>
      </c>
      <c r="D29" s="14">
        <f t="shared" si="8"/>
        <v>19</v>
      </c>
      <c r="E29" s="14">
        <v>0</v>
      </c>
      <c r="F29" s="14">
        <v>0</v>
      </c>
      <c r="G29" s="14">
        <f t="shared" si="9"/>
        <v>0</v>
      </c>
      <c r="H29" s="14">
        <f t="shared" si="10"/>
        <v>19</v>
      </c>
      <c r="I29" s="14">
        <f t="shared" si="7"/>
        <v>0</v>
      </c>
      <c r="J29" s="14">
        <f t="shared" si="7"/>
        <v>19</v>
      </c>
      <c r="K29" s="15" t="s">
        <v>29</v>
      </c>
    </row>
    <row r="30" spans="1:11" ht="15.95" customHeight="1" x14ac:dyDescent="0.2">
      <c r="A30" s="13" t="s">
        <v>32</v>
      </c>
      <c r="B30" s="14">
        <v>143</v>
      </c>
      <c r="C30" s="14">
        <v>111</v>
      </c>
      <c r="D30" s="14">
        <f t="shared" si="8"/>
        <v>254</v>
      </c>
      <c r="E30" s="14">
        <v>0</v>
      </c>
      <c r="F30" s="14">
        <v>0</v>
      </c>
      <c r="G30" s="14">
        <f t="shared" si="9"/>
        <v>0</v>
      </c>
      <c r="H30" s="14">
        <f t="shared" si="10"/>
        <v>143</v>
      </c>
      <c r="I30" s="14">
        <f t="shared" si="7"/>
        <v>111</v>
      </c>
      <c r="J30" s="14">
        <f t="shared" si="7"/>
        <v>254</v>
      </c>
      <c r="K30" s="15" t="s">
        <v>914</v>
      </c>
    </row>
    <row r="31" spans="1:11" ht="15.95" customHeight="1" x14ac:dyDescent="0.2">
      <c r="A31" s="13" t="s">
        <v>36</v>
      </c>
      <c r="B31" s="14">
        <v>163</v>
      </c>
      <c r="C31" s="14">
        <v>62</v>
      </c>
      <c r="D31" s="14">
        <f t="shared" si="8"/>
        <v>225</v>
      </c>
      <c r="E31" s="14">
        <v>0</v>
      </c>
      <c r="F31" s="14">
        <v>0</v>
      </c>
      <c r="G31" s="14">
        <f t="shared" si="9"/>
        <v>0</v>
      </c>
      <c r="H31" s="14">
        <f t="shared" si="10"/>
        <v>163</v>
      </c>
      <c r="I31" s="14">
        <f t="shared" si="7"/>
        <v>62</v>
      </c>
      <c r="J31" s="14">
        <f t="shared" si="7"/>
        <v>225</v>
      </c>
      <c r="K31" s="15" t="s">
        <v>37</v>
      </c>
    </row>
    <row r="32" spans="1:11" ht="15.95" customHeight="1" x14ac:dyDescent="0.2">
      <c r="A32" s="13" t="s">
        <v>139</v>
      </c>
      <c r="B32" s="14">
        <v>229</v>
      </c>
      <c r="C32" s="14">
        <v>258</v>
      </c>
      <c r="D32" s="14">
        <f t="shared" si="8"/>
        <v>487</v>
      </c>
      <c r="E32" s="14">
        <v>0</v>
      </c>
      <c r="F32" s="14">
        <v>0</v>
      </c>
      <c r="G32" s="14">
        <f t="shared" si="9"/>
        <v>0</v>
      </c>
      <c r="H32" s="14">
        <f t="shared" si="10"/>
        <v>229</v>
      </c>
      <c r="I32" s="14">
        <f t="shared" si="7"/>
        <v>258</v>
      </c>
      <c r="J32" s="14">
        <f t="shared" si="7"/>
        <v>487</v>
      </c>
      <c r="K32" s="15" t="s">
        <v>915</v>
      </c>
    </row>
    <row r="33" spans="1:11" ht="15.95" customHeight="1" x14ac:dyDescent="0.2">
      <c r="A33" s="13" t="s">
        <v>137</v>
      </c>
      <c r="B33" s="14">
        <v>58</v>
      </c>
      <c r="C33" s="14">
        <v>40</v>
      </c>
      <c r="D33" s="14">
        <f t="shared" si="8"/>
        <v>98</v>
      </c>
      <c r="E33" s="14">
        <v>0</v>
      </c>
      <c r="F33" s="14">
        <v>0</v>
      </c>
      <c r="G33" s="14">
        <f t="shared" si="9"/>
        <v>0</v>
      </c>
      <c r="H33" s="14">
        <f t="shared" si="10"/>
        <v>58</v>
      </c>
      <c r="I33" s="14">
        <f t="shared" si="7"/>
        <v>40</v>
      </c>
      <c r="J33" s="14">
        <f t="shared" si="7"/>
        <v>98</v>
      </c>
      <c r="K33" s="15" t="s">
        <v>831</v>
      </c>
    </row>
    <row r="34" spans="1:11" ht="15.95" customHeight="1" x14ac:dyDescent="0.2">
      <c r="A34" s="13" t="s">
        <v>108</v>
      </c>
      <c r="B34" s="14">
        <v>236</v>
      </c>
      <c r="C34" s="14">
        <v>56</v>
      </c>
      <c r="D34" s="14">
        <f t="shared" si="8"/>
        <v>292</v>
      </c>
      <c r="E34" s="14">
        <v>0</v>
      </c>
      <c r="F34" s="14">
        <v>0</v>
      </c>
      <c r="G34" s="14">
        <f t="shared" si="9"/>
        <v>0</v>
      </c>
      <c r="H34" s="14">
        <f t="shared" si="10"/>
        <v>236</v>
      </c>
      <c r="I34" s="14">
        <f t="shared" si="7"/>
        <v>56</v>
      </c>
      <c r="J34" s="14">
        <f t="shared" si="7"/>
        <v>292</v>
      </c>
      <c r="K34" s="15" t="s">
        <v>765</v>
      </c>
    </row>
    <row r="35" spans="1:11" ht="15.95" customHeight="1" x14ac:dyDescent="0.2">
      <c r="A35" s="13" t="s">
        <v>43</v>
      </c>
      <c r="B35" s="14">
        <v>15</v>
      </c>
      <c r="C35" s="14">
        <v>15</v>
      </c>
      <c r="D35" s="14">
        <f t="shared" si="8"/>
        <v>30</v>
      </c>
      <c r="E35" s="14">
        <v>0</v>
      </c>
      <c r="F35" s="14">
        <v>0</v>
      </c>
      <c r="G35" s="14">
        <f t="shared" si="9"/>
        <v>0</v>
      </c>
      <c r="H35" s="14">
        <f t="shared" si="10"/>
        <v>15</v>
      </c>
      <c r="I35" s="14">
        <f t="shared" si="7"/>
        <v>15</v>
      </c>
      <c r="J35" s="14">
        <f t="shared" si="7"/>
        <v>30</v>
      </c>
      <c r="K35" s="15" t="s">
        <v>152</v>
      </c>
    </row>
    <row r="36" spans="1:11" ht="15.95" customHeight="1" x14ac:dyDescent="0.2">
      <c r="A36" s="13" t="s">
        <v>131</v>
      </c>
      <c r="B36" s="14">
        <v>510</v>
      </c>
      <c r="C36" s="14">
        <v>188</v>
      </c>
      <c r="D36" s="14">
        <f t="shared" si="8"/>
        <v>698</v>
      </c>
      <c r="E36" s="14">
        <v>0</v>
      </c>
      <c r="F36" s="14">
        <v>0</v>
      </c>
      <c r="G36" s="14">
        <f t="shared" si="9"/>
        <v>0</v>
      </c>
      <c r="H36" s="14">
        <f t="shared" si="10"/>
        <v>510</v>
      </c>
      <c r="I36" s="14">
        <f t="shared" si="7"/>
        <v>188</v>
      </c>
      <c r="J36" s="14">
        <f t="shared" si="7"/>
        <v>698</v>
      </c>
      <c r="K36" s="15" t="s">
        <v>130</v>
      </c>
    </row>
    <row r="37" spans="1:11" ht="15.95" customHeight="1" thickBot="1" x14ac:dyDescent="0.25">
      <c r="A37" s="13" t="s">
        <v>61</v>
      </c>
      <c r="B37" s="14">
        <f t="shared" ref="B37:J37" si="11">SUM(B27:B36)</f>
        <v>1716</v>
      </c>
      <c r="C37" s="14">
        <f t="shared" si="11"/>
        <v>821</v>
      </c>
      <c r="D37" s="14">
        <f t="shared" si="11"/>
        <v>2537</v>
      </c>
      <c r="E37" s="14">
        <f t="shared" si="11"/>
        <v>0</v>
      </c>
      <c r="F37" s="14">
        <f t="shared" si="11"/>
        <v>0</v>
      </c>
      <c r="G37" s="14">
        <f t="shared" si="11"/>
        <v>0</v>
      </c>
      <c r="H37" s="14">
        <f t="shared" si="11"/>
        <v>1716</v>
      </c>
      <c r="I37" s="14">
        <f t="shared" si="11"/>
        <v>821</v>
      </c>
      <c r="J37" s="14">
        <f t="shared" si="11"/>
        <v>2537</v>
      </c>
      <c r="K37" s="15" t="s">
        <v>381</v>
      </c>
    </row>
    <row r="38" spans="1:11" ht="15.95" customHeight="1" thickBot="1" x14ac:dyDescent="0.25">
      <c r="A38" s="19" t="s">
        <v>261</v>
      </c>
      <c r="B38" s="20">
        <f t="shared" ref="B38:J38" si="12">SUM(B37,B25)</f>
        <v>3329</v>
      </c>
      <c r="C38" s="20">
        <f t="shared" si="12"/>
        <v>3008</v>
      </c>
      <c r="D38" s="20">
        <f t="shared" si="12"/>
        <v>6337</v>
      </c>
      <c r="E38" s="20">
        <f t="shared" si="12"/>
        <v>0</v>
      </c>
      <c r="F38" s="20">
        <f t="shared" si="12"/>
        <v>0</v>
      </c>
      <c r="G38" s="20">
        <f t="shared" si="12"/>
        <v>0</v>
      </c>
      <c r="H38" s="20">
        <f t="shared" si="12"/>
        <v>3329</v>
      </c>
      <c r="I38" s="20">
        <f t="shared" si="12"/>
        <v>3008</v>
      </c>
      <c r="J38" s="20">
        <f t="shared" si="12"/>
        <v>6337</v>
      </c>
      <c r="K38" s="57" t="s">
        <v>63</v>
      </c>
    </row>
    <row r="39" spans="1:11" ht="18.75" customHeight="1" thickTop="1" x14ac:dyDescent="0.2"/>
    <row r="40" spans="1:11" s="92" customFormat="1" ht="18.75" customHeight="1" x14ac:dyDescent="0.2"/>
    <row r="41" spans="1:11" s="92" customFormat="1" ht="18.75" customHeight="1" x14ac:dyDescent="0.2"/>
    <row r="42" spans="1:11" s="92" customFormat="1" ht="18.75" customHeight="1" x14ac:dyDescent="0.2"/>
    <row r="43" spans="1:11" s="92" customFormat="1" ht="18.75" customHeight="1" x14ac:dyDescent="0.2"/>
    <row r="44" spans="1:11" ht="18.75" customHeight="1" x14ac:dyDescent="0.2"/>
    <row r="45" spans="1:11" ht="32.25" customHeight="1" x14ac:dyDescent="0.2">
      <c r="A45" s="118" t="s">
        <v>920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t="32.25" customHeight="1" x14ac:dyDescent="0.25">
      <c r="A46" s="114" t="s">
        <v>921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</row>
    <row r="47" spans="1:11" ht="16.5" thickBot="1" x14ac:dyDescent="0.3">
      <c r="A47" s="4" t="s">
        <v>1872</v>
      </c>
      <c r="K47" s="38" t="s">
        <v>943</v>
      </c>
    </row>
    <row r="48" spans="1:11" ht="16.5" thickTop="1" x14ac:dyDescent="0.25">
      <c r="A48" s="111" t="s">
        <v>911</v>
      </c>
      <c r="B48" s="110" t="s">
        <v>1</v>
      </c>
      <c r="C48" s="110"/>
      <c r="D48" s="110"/>
      <c r="E48" s="110" t="s">
        <v>2</v>
      </c>
      <c r="F48" s="110"/>
      <c r="G48" s="110"/>
      <c r="H48" s="110" t="s">
        <v>3</v>
      </c>
      <c r="I48" s="110"/>
      <c r="J48" s="110"/>
      <c r="K48" s="111" t="s">
        <v>4</v>
      </c>
    </row>
    <row r="49" spans="1:11" ht="15.75" x14ac:dyDescent="0.25">
      <c r="A49" s="112"/>
      <c r="B49" s="109" t="s">
        <v>5</v>
      </c>
      <c r="C49" s="109"/>
      <c r="D49" s="109"/>
      <c r="E49" s="109" t="s">
        <v>6</v>
      </c>
      <c r="F49" s="109"/>
      <c r="G49" s="109"/>
      <c r="H49" s="109" t="s">
        <v>7</v>
      </c>
      <c r="I49" s="109"/>
      <c r="J49" s="109"/>
      <c r="K49" s="112"/>
    </row>
    <row r="50" spans="1:11" ht="15.75" x14ac:dyDescent="0.25">
      <c r="A50" s="112"/>
      <c r="B50" s="31" t="s">
        <v>8</v>
      </c>
      <c r="C50" s="31" t="s">
        <v>67</v>
      </c>
      <c r="D50" s="31" t="s">
        <v>10</v>
      </c>
      <c r="E50" s="31" t="s">
        <v>8</v>
      </c>
      <c r="F50" s="31" t="s">
        <v>67</v>
      </c>
      <c r="G50" s="31" t="s">
        <v>10</v>
      </c>
      <c r="H50" s="31" t="s">
        <v>8</v>
      </c>
      <c r="I50" s="31" t="s">
        <v>67</v>
      </c>
      <c r="J50" s="31" t="s">
        <v>10</v>
      </c>
      <c r="K50" s="112"/>
    </row>
    <row r="51" spans="1:11" ht="16.5" customHeight="1" thickBot="1" x14ac:dyDescent="0.3">
      <c r="A51" s="113"/>
      <c r="B51" s="6" t="s">
        <v>11</v>
      </c>
      <c r="C51" s="6" t="s">
        <v>12</v>
      </c>
      <c r="D51" s="6" t="s">
        <v>7</v>
      </c>
      <c r="E51" s="6" t="s">
        <v>11</v>
      </c>
      <c r="F51" s="6" t="s">
        <v>12</v>
      </c>
      <c r="G51" s="6" t="s">
        <v>7</v>
      </c>
      <c r="H51" s="6" t="s">
        <v>11</v>
      </c>
      <c r="I51" s="6" t="s">
        <v>12</v>
      </c>
      <c r="J51" s="6" t="s">
        <v>7</v>
      </c>
      <c r="K51" s="113"/>
    </row>
    <row r="52" spans="1:11" ht="15.95" customHeight="1" x14ac:dyDescent="0.2">
      <c r="A52" s="13" t="s">
        <v>13</v>
      </c>
      <c r="B52" s="14"/>
      <c r="C52" s="14"/>
      <c r="D52" s="14"/>
      <c r="E52" s="14"/>
      <c r="F52" s="14"/>
      <c r="G52" s="14"/>
      <c r="H52" s="14"/>
      <c r="I52" s="14"/>
      <c r="J52" s="14"/>
      <c r="K52" s="15" t="s">
        <v>14</v>
      </c>
    </row>
    <row r="53" spans="1:11" ht="15.95" customHeight="1" x14ac:dyDescent="0.2">
      <c r="A53" s="13" t="s">
        <v>15</v>
      </c>
      <c r="B53" s="14">
        <v>210</v>
      </c>
      <c r="C53" s="14">
        <v>348</v>
      </c>
      <c r="D53" s="14">
        <f>SUM(B53:C53)</f>
        <v>558</v>
      </c>
      <c r="E53" s="14">
        <v>0</v>
      </c>
      <c r="F53" s="14">
        <v>0</v>
      </c>
      <c r="G53" s="14">
        <f>SUM(E53:F53)</f>
        <v>0</v>
      </c>
      <c r="H53" s="14">
        <f>SUM(B53,E53)</f>
        <v>210</v>
      </c>
      <c r="I53" s="14">
        <f t="shared" ref="I53:J68" si="13">SUM(C53,F53)</f>
        <v>348</v>
      </c>
      <c r="J53" s="14">
        <f t="shared" si="13"/>
        <v>558</v>
      </c>
      <c r="K53" s="15" t="s">
        <v>16</v>
      </c>
    </row>
    <row r="54" spans="1:11" ht="15.95" customHeight="1" x14ac:dyDescent="0.2">
      <c r="A54" s="13" t="s">
        <v>18</v>
      </c>
      <c r="B54" s="14">
        <v>87</v>
      </c>
      <c r="C54" s="14">
        <v>130</v>
      </c>
      <c r="D54" s="14">
        <f t="shared" ref="D54:D69" si="14">SUM(B54:C54)</f>
        <v>217</v>
      </c>
      <c r="E54" s="14">
        <v>0</v>
      </c>
      <c r="F54" s="14">
        <v>0</v>
      </c>
      <c r="G54" s="14">
        <f t="shared" ref="G54:G68" si="15">SUM(E54:F54)</f>
        <v>0</v>
      </c>
      <c r="H54" s="14">
        <f t="shared" ref="H54:H68" si="16">SUM(B54,E54)</f>
        <v>87</v>
      </c>
      <c r="I54" s="14">
        <f t="shared" si="13"/>
        <v>130</v>
      </c>
      <c r="J54" s="14">
        <f t="shared" si="13"/>
        <v>217</v>
      </c>
      <c r="K54" s="15" t="s">
        <v>19</v>
      </c>
    </row>
    <row r="55" spans="1:11" ht="15.95" customHeight="1" x14ac:dyDescent="0.2">
      <c r="A55" s="13" t="s">
        <v>22</v>
      </c>
      <c r="B55" s="14">
        <v>66</v>
      </c>
      <c r="C55" s="14">
        <v>250</v>
      </c>
      <c r="D55" s="14">
        <f t="shared" si="14"/>
        <v>316</v>
      </c>
      <c r="E55" s="14">
        <v>0</v>
      </c>
      <c r="F55" s="14">
        <v>0</v>
      </c>
      <c r="G55" s="14">
        <f t="shared" si="15"/>
        <v>0</v>
      </c>
      <c r="H55" s="14">
        <f t="shared" si="16"/>
        <v>66</v>
      </c>
      <c r="I55" s="14">
        <f t="shared" si="13"/>
        <v>250</v>
      </c>
      <c r="J55" s="14">
        <f t="shared" si="13"/>
        <v>316</v>
      </c>
      <c r="K55" s="15" t="s">
        <v>23</v>
      </c>
    </row>
    <row r="56" spans="1:11" ht="15.95" customHeight="1" x14ac:dyDescent="0.2">
      <c r="A56" s="13" t="s">
        <v>24</v>
      </c>
      <c r="B56" s="14">
        <v>473</v>
      </c>
      <c r="C56" s="14">
        <v>454</v>
      </c>
      <c r="D56" s="14">
        <f t="shared" si="14"/>
        <v>927</v>
      </c>
      <c r="E56" s="14">
        <v>0</v>
      </c>
      <c r="F56" s="14">
        <v>0</v>
      </c>
      <c r="G56" s="14">
        <f t="shared" si="15"/>
        <v>0</v>
      </c>
      <c r="H56" s="14">
        <f t="shared" si="16"/>
        <v>473</v>
      </c>
      <c r="I56" s="14">
        <f t="shared" si="13"/>
        <v>454</v>
      </c>
      <c r="J56" s="14">
        <f t="shared" si="13"/>
        <v>927</v>
      </c>
      <c r="K56" s="15" t="s">
        <v>25</v>
      </c>
    </row>
    <row r="57" spans="1:11" ht="15.95" customHeight="1" x14ac:dyDescent="0.2">
      <c r="A57" s="13" t="s">
        <v>28</v>
      </c>
      <c r="B57" s="14">
        <v>415</v>
      </c>
      <c r="C57" s="14">
        <v>399</v>
      </c>
      <c r="D57" s="14">
        <f t="shared" si="14"/>
        <v>814</v>
      </c>
      <c r="E57" s="14">
        <v>0</v>
      </c>
      <c r="F57" s="14">
        <v>0</v>
      </c>
      <c r="G57" s="14">
        <f t="shared" si="15"/>
        <v>0</v>
      </c>
      <c r="H57" s="14">
        <f t="shared" si="16"/>
        <v>415</v>
      </c>
      <c r="I57" s="14">
        <f t="shared" si="13"/>
        <v>399</v>
      </c>
      <c r="J57" s="14">
        <f t="shared" si="13"/>
        <v>814</v>
      </c>
      <c r="K57" s="15" t="s">
        <v>29</v>
      </c>
    </row>
    <row r="58" spans="1:11" ht="15.95" customHeight="1" x14ac:dyDescent="0.2">
      <c r="A58" s="13" t="s">
        <v>912</v>
      </c>
      <c r="B58" s="14">
        <v>91</v>
      </c>
      <c r="C58" s="14">
        <v>104</v>
      </c>
      <c r="D58" s="14">
        <f t="shared" si="14"/>
        <v>195</v>
      </c>
      <c r="E58" s="14">
        <v>0</v>
      </c>
      <c r="F58" s="14">
        <v>0</v>
      </c>
      <c r="G58" s="14">
        <f t="shared" si="15"/>
        <v>0</v>
      </c>
      <c r="H58" s="14">
        <f t="shared" si="16"/>
        <v>91</v>
      </c>
      <c r="I58" s="14">
        <f t="shared" si="13"/>
        <v>104</v>
      </c>
      <c r="J58" s="14">
        <f t="shared" si="13"/>
        <v>195</v>
      </c>
      <c r="K58" s="15" t="s">
        <v>913</v>
      </c>
    </row>
    <row r="59" spans="1:11" ht="15.95" customHeight="1" x14ac:dyDescent="0.2">
      <c r="A59" s="13" t="s">
        <v>30</v>
      </c>
      <c r="B59" s="14">
        <v>109</v>
      </c>
      <c r="C59" s="14">
        <v>91</v>
      </c>
      <c r="D59" s="14">
        <f t="shared" si="14"/>
        <v>200</v>
      </c>
      <c r="E59" s="14">
        <v>0</v>
      </c>
      <c r="F59" s="14">
        <v>0</v>
      </c>
      <c r="G59" s="14">
        <f t="shared" si="15"/>
        <v>0</v>
      </c>
      <c r="H59" s="14">
        <f t="shared" si="16"/>
        <v>109</v>
      </c>
      <c r="I59" s="14">
        <f t="shared" si="13"/>
        <v>91</v>
      </c>
      <c r="J59" s="14">
        <f t="shared" si="13"/>
        <v>200</v>
      </c>
      <c r="K59" s="15" t="s">
        <v>841</v>
      </c>
    </row>
    <row r="60" spans="1:11" ht="15.95" customHeight="1" x14ac:dyDescent="0.2">
      <c r="A60" s="13" t="s">
        <v>32</v>
      </c>
      <c r="B60" s="14">
        <v>447</v>
      </c>
      <c r="C60" s="14">
        <v>889</v>
      </c>
      <c r="D60" s="14">
        <f t="shared" si="14"/>
        <v>1336</v>
      </c>
      <c r="E60" s="14">
        <v>0</v>
      </c>
      <c r="F60" s="14">
        <v>0</v>
      </c>
      <c r="G60" s="14">
        <f t="shared" si="15"/>
        <v>0</v>
      </c>
      <c r="H60" s="14">
        <f t="shared" si="16"/>
        <v>447</v>
      </c>
      <c r="I60" s="14">
        <f t="shared" si="13"/>
        <v>889</v>
      </c>
      <c r="J60" s="14">
        <f t="shared" si="13"/>
        <v>1336</v>
      </c>
      <c r="K60" s="15" t="s">
        <v>33</v>
      </c>
    </row>
    <row r="61" spans="1:11" ht="15.95" customHeight="1" x14ac:dyDescent="0.2">
      <c r="A61" s="13" t="s">
        <v>922</v>
      </c>
      <c r="B61" s="14">
        <v>396</v>
      </c>
      <c r="C61" s="14">
        <v>290</v>
      </c>
      <c r="D61" s="14">
        <f t="shared" si="14"/>
        <v>686</v>
      </c>
      <c r="E61" s="14">
        <v>0</v>
      </c>
      <c r="F61" s="14">
        <v>0</v>
      </c>
      <c r="G61" s="14">
        <f t="shared" si="15"/>
        <v>0</v>
      </c>
      <c r="H61" s="14">
        <f t="shared" si="16"/>
        <v>396</v>
      </c>
      <c r="I61" s="14">
        <f t="shared" si="13"/>
        <v>290</v>
      </c>
      <c r="J61" s="14">
        <f t="shared" si="13"/>
        <v>686</v>
      </c>
      <c r="K61" s="15" t="s">
        <v>37</v>
      </c>
    </row>
    <row r="62" spans="1:11" ht="15.95" customHeight="1" x14ac:dyDescent="0.2">
      <c r="A62" s="13" t="s">
        <v>139</v>
      </c>
      <c r="B62" s="14">
        <v>1233</v>
      </c>
      <c r="C62" s="14">
        <v>2241</v>
      </c>
      <c r="D62" s="14">
        <f t="shared" si="14"/>
        <v>3474</v>
      </c>
      <c r="E62" s="14">
        <v>0</v>
      </c>
      <c r="F62" s="14">
        <v>0</v>
      </c>
      <c r="G62" s="14">
        <f t="shared" si="15"/>
        <v>0</v>
      </c>
      <c r="H62" s="14">
        <f t="shared" si="16"/>
        <v>1233</v>
      </c>
      <c r="I62" s="14">
        <f t="shared" si="13"/>
        <v>2241</v>
      </c>
      <c r="J62" s="14">
        <f t="shared" si="13"/>
        <v>3474</v>
      </c>
      <c r="K62" s="15" t="s">
        <v>915</v>
      </c>
    </row>
    <row r="63" spans="1:11" ht="15.95" customHeight="1" x14ac:dyDescent="0.2">
      <c r="A63" s="13" t="s">
        <v>137</v>
      </c>
      <c r="B63" s="14">
        <v>382</v>
      </c>
      <c r="C63" s="14">
        <v>627</v>
      </c>
      <c r="D63" s="14">
        <f t="shared" si="14"/>
        <v>1009</v>
      </c>
      <c r="E63" s="14">
        <v>0</v>
      </c>
      <c r="F63" s="14">
        <v>0</v>
      </c>
      <c r="G63" s="14">
        <f t="shared" si="15"/>
        <v>0</v>
      </c>
      <c r="H63" s="14">
        <f t="shared" si="16"/>
        <v>382</v>
      </c>
      <c r="I63" s="14">
        <f t="shared" si="13"/>
        <v>627</v>
      </c>
      <c r="J63" s="14">
        <f t="shared" si="13"/>
        <v>1009</v>
      </c>
      <c r="K63" s="15" t="s">
        <v>916</v>
      </c>
    </row>
    <row r="64" spans="1:11" ht="15.95" customHeight="1" x14ac:dyDescent="0.2">
      <c r="A64" s="13" t="s">
        <v>917</v>
      </c>
      <c r="B64" s="14">
        <v>291</v>
      </c>
      <c r="C64" s="14">
        <v>281</v>
      </c>
      <c r="D64" s="14">
        <f t="shared" si="14"/>
        <v>572</v>
      </c>
      <c r="E64" s="14">
        <v>0</v>
      </c>
      <c r="F64" s="14">
        <v>0</v>
      </c>
      <c r="G64" s="14">
        <f t="shared" si="15"/>
        <v>0</v>
      </c>
      <c r="H64" s="14">
        <f t="shared" si="16"/>
        <v>291</v>
      </c>
      <c r="I64" s="14">
        <f t="shared" si="13"/>
        <v>281</v>
      </c>
      <c r="J64" s="14">
        <f t="shared" si="13"/>
        <v>572</v>
      </c>
      <c r="K64" s="15" t="s">
        <v>918</v>
      </c>
    </row>
    <row r="65" spans="1:11" ht="15.95" customHeight="1" x14ac:dyDescent="0.2">
      <c r="A65" s="13" t="s">
        <v>377</v>
      </c>
      <c r="B65" s="14">
        <v>54</v>
      </c>
      <c r="C65" s="14">
        <v>122</v>
      </c>
      <c r="D65" s="14">
        <f t="shared" si="14"/>
        <v>176</v>
      </c>
      <c r="E65" s="14">
        <v>0</v>
      </c>
      <c r="F65" s="14">
        <v>0</v>
      </c>
      <c r="G65" s="14">
        <f t="shared" si="15"/>
        <v>0</v>
      </c>
      <c r="H65" s="14">
        <f t="shared" si="16"/>
        <v>54</v>
      </c>
      <c r="I65" s="14">
        <f t="shared" si="13"/>
        <v>122</v>
      </c>
      <c r="J65" s="14">
        <f t="shared" si="13"/>
        <v>176</v>
      </c>
      <c r="K65" s="15" t="s">
        <v>378</v>
      </c>
    </row>
    <row r="66" spans="1:11" ht="15.95" customHeight="1" x14ac:dyDescent="0.2">
      <c r="A66" s="13" t="s">
        <v>108</v>
      </c>
      <c r="B66" s="14">
        <v>303</v>
      </c>
      <c r="C66" s="14">
        <v>165</v>
      </c>
      <c r="D66" s="14">
        <f t="shared" si="14"/>
        <v>468</v>
      </c>
      <c r="E66" s="14">
        <v>0</v>
      </c>
      <c r="F66" s="14">
        <v>0</v>
      </c>
      <c r="G66" s="14">
        <f t="shared" si="15"/>
        <v>0</v>
      </c>
      <c r="H66" s="14">
        <f t="shared" si="16"/>
        <v>303</v>
      </c>
      <c r="I66" s="14">
        <f t="shared" si="13"/>
        <v>165</v>
      </c>
      <c r="J66" s="14">
        <f t="shared" si="13"/>
        <v>468</v>
      </c>
      <c r="K66" s="15" t="s">
        <v>590</v>
      </c>
    </row>
    <row r="67" spans="1:11" ht="15.95" customHeight="1" x14ac:dyDescent="0.2">
      <c r="A67" s="13" t="s">
        <v>869</v>
      </c>
      <c r="B67" s="14">
        <v>293</v>
      </c>
      <c r="C67" s="14">
        <v>436</v>
      </c>
      <c r="D67" s="14">
        <f t="shared" si="14"/>
        <v>729</v>
      </c>
      <c r="E67" s="14">
        <v>0</v>
      </c>
      <c r="F67" s="14">
        <v>0</v>
      </c>
      <c r="G67" s="14">
        <f t="shared" si="15"/>
        <v>0</v>
      </c>
      <c r="H67" s="14">
        <f t="shared" si="16"/>
        <v>293</v>
      </c>
      <c r="I67" s="14">
        <f t="shared" si="13"/>
        <v>436</v>
      </c>
      <c r="J67" s="14">
        <f t="shared" si="13"/>
        <v>729</v>
      </c>
      <c r="K67" s="15" t="s">
        <v>152</v>
      </c>
    </row>
    <row r="68" spans="1:11" ht="15.95" customHeight="1" x14ac:dyDescent="0.2">
      <c r="A68" s="13" t="s">
        <v>131</v>
      </c>
      <c r="B68" s="14">
        <v>1194</v>
      </c>
      <c r="C68" s="14">
        <v>728</v>
      </c>
      <c r="D68" s="14">
        <f t="shared" si="14"/>
        <v>1922</v>
      </c>
      <c r="E68" s="14">
        <v>0</v>
      </c>
      <c r="F68" s="14">
        <v>0</v>
      </c>
      <c r="G68" s="14">
        <f t="shared" si="15"/>
        <v>0</v>
      </c>
      <c r="H68" s="14">
        <f t="shared" si="16"/>
        <v>1194</v>
      </c>
      <c r="I68" s="14">
        <f t="shared" si="13"/>
        <v>728</v>
      </c>
      <c r="J68" s="14">
        <f t="shared" si="13"/>
        <v>1922</v>
      </c>
      <c r="K68" s="15" t="s">
        <v>130</v>
      </c>
    </row>
    <row r="69" spans="1:11" ht="15.95" customHeight="1" x14ac:dyDescent="0.2">
      <c r="A69" s="13" t="s">
        <v>56</v>
      </c>
      <c r="B69" s="14">
        <f>SUM(B53:B68)</f>
        <v>6044</v>
      </c>
      <c r="C69" s="14">
        <f t="shared" ref="C69:J69" si="17">SUM(C53:C68)</f>
        <v>7555</v>
      </c>
      <c r="D69" s="14">
        <f t="shared" si="14"/>
        <v>13599</v>
      </c>
      <c r="E69" s="14">
        <f t="shared" si="17"/>
        <v>0</v>
      </c>
      <c r="F69" s="14">
        <f t="shared" si="17"/>
        <v>0</v>
      </c>
      <c r="G69" s="14">
        <f>SUM(E69:F69)</f>
        <v>0</v>
      </c>
      <c r="H69" s="14">
        <f t="shared" si="17"/>
        <v>6044</v>
      </c>
      <c r="I69" s="14">
        <f t="shared" si="17"/>
        <v>7555</v>
      </c>
      <c r="J69" s="14">
        <f t="shared" si="17"/>
        <v>13599</v>
      </c>
      <c r="K69" s="15" t="s">
        <v>379</v>
      </c>
    </row>
    <row r="70" spans="1:11" ht="15.95" customHeight="1" x14ac:dyDescent="0.2">
      <c r="A70" s="13" t="s">
        <v>58</v>
      </c>
      <c r="B70" s="14"/>
      <c r="C70" s="14"/>
      <c r="D70" s="14"/>
      <c r="E70" s="14"/>
      <c r="F70" s="14"/>
      <c r="G70" s="14"/>
      <c r="H70" s="14"/>
      <c r="I70" s="14"/>
      <c r="J70" s="14"/>
      <c r="K70" s="15" t="s">
        <v>919</v>
      </c>
    </row>
    <row r="71" spans="1:11" ht="15.95" customHeight="1" x14ac:dyDescent="0.2">
      <c r="A71" s="13" t="s">
        <v>22</v>
      </c>
      <c r="B71" s="14">
        <v>464</v>
      </c>
      <c r="C71" s="14">
        <v>150</v>
      </c>
      <c r="D71" s="14">
        <f>SUM(B71:C71)</f>
        <v>614</v>
      </c>
      <c r="E71" s="14">
        <v>0</v>
      </c>
      <c r="F71" s="14">
        <v>0</v>
      </c>
      <c r="G71" s="14">
        <f>SUM(E71:F71)</f>
        <v>0</v>
      </c>
      <c r="H71" s="14">
        <f>SUM(B71,E71)</f>
        <v>464</v>
      </c>
      <c r="I71" s="14">
        <f>SUM(C71,F71)</f>
        <v>150</v>
      </c>
      <c r="J71" s="14">
        <f t="shared" ref="J71:J80" si="18">SUM(D71,G71)</f>
        <v>614</v>
      </c>
      <c r="K71" s="15" t="s">
        <v>23</v>
      </c>
    </row>
    <row r="72" spans="1:11" ht="15.95" customHeight="1" x14ac:dyDescent="0.2">
      <c r="A72" s="13" t="s">
        <v>24</v>
      </c>
      <c r="B72" s="14">
        <v>426</v>
      </c>
      <c r="C72" s="14">
        <v>120</v>
      </c>
      <c r="D72" s="14">
        <f t="shared" ref="D72:D81" si="19">SUM(B72:C72)</f>
        <v>546</v>
      </c>
      <c r="E72" s="14">
        <v>0</v>
      </c>
      <c r="F72" s="14">
        <v>0</v>
      </c>
      <c r="G72" s="14">
        <f t="shared" ref="G72:G79" si="20">SUM(E72:F72)</f>
        <v>0</v>
      </c>
      <c r="H72" s="14">
        <f t="shared" ref="H72:I80" si="21">SUM(B72,E72)</f>
        <v>426</v>
      </c>
      <c r="I72" s="14">
        <f t="shared" si="21"/>
        <v>120</v>
      </c>
      <c r="J72" s="14">
        <f t="shared" si="18"/>
        <v>546</v>
      </c>
      <c r="K72" s="15" t="s">
        <v>25</v>
      </c>
    </row>
    <row r="73" spans="1:11" ht="15.95" customHeight="1" x14ac:dyDescent="0.2">
      <c r="A73" s="13" t="s">
        <v>28</v>
      </c>
      <c r="B73" s="14">
        <v>104</v>
      </c>
      <c r="C73" s="14">
        <v>18</v>
      </c>
      <c r="D73" s="14">
        <f t="shared" si="19"/>
        <v>122</v>
      </c>
      <c r="E73" s="14">
        <v>0</v>
      </c>
      <c r="F73" s="14">
        <v>0</v>
      </c>
      <c r="G73" s="14">
        <f t="shared" si="20"/>
        <v>0</v>
      </c>
      <c r="H73" s="14">
        <f t="shared" si="21"/>
        <v>104</v>
      </c>
      <c r="I73" s="14">
        <f t="shared" si="21"/>
        <v>18</v>
      </c>
      <c r="J73" s="14">
        <f t="shared" si="18"/>
        <v>122</v>
      </c>
      <c r="K73" s="15" t="s">
        <v>29</v>
      </c>
    </row>
    <row r="74" spans="1:11" ht="15.95" customHeight="1" x14ac:dyDescent="0.2">
      <c r="A74" s="13" t="s">
        <v>32</v>
      </c>
      <c r="B74" s="14">
        <v>601</v>
      </c>
      <c r="C74" s="14">
        <v>289</v>
      </c>
      <c r="D74" s="14">
        <f t="shared" si="19"/>
        <v>890</v>
      </c>
      <c r="E74" s="14">
        <v>0</v>
      </c>
      <c r="F74" s="14">
        <v>0</v>
      </c>
      <c r="G74" s="14">
        <f t="shared" si="20"/>
        <v>0</v>
      </c>
      <c r="H74" s="14">
        <f t="shared" si="21"/>
        <v>601</v>
      </c>
      <c r="I74" s="14">
        <f t="shared" si="21"/>
        <v>289</v>
      </c>
      <c r="J74" s="14">
        <f t="shared" si="18"/>
        <v>890</v>
      </c>
      <c r="K74" s="15" t="s">
        <v>914</v>
      </c>
    </row>
    <row r="75" spans="1:11" ht="15.95" customHeight="1" x14ac:dyDescent="0.2">
      <c r="A75" s="13" t="s">
        <v>922</v>
      </c>
      <c r="B75" s="14">
        <v>718</v>
      </c>
      <c r="C75" s="14">
        <v>363</v>
      </c>
      <c r="D75" s="14">
        <f t="shared" si="19"/>
        <v>1081</v>
      </c>
      <c r="E75" s="14">
        <v>0</v>
      </c>
      <c r="F75" s="14">
        <v>0</v>
      </c>
      <c r="G75" s="14">
        <f t="shared" si="20"/>
        <v>0</v>
      </c>
      <c r="H75" s="14">
        <f t="shared" si="21"/>
        <v>718</v>
      </c>
      <c r="I75" s="14">
        <f t="shared" si="21"/>
        <v>363</v>
      </c>
      <c r="J75" s="14">
        <f t="shared" si="18"/>
        <v>1081</v>
      </c>
      <c r="K75" s="15" t="s">
        <v>37</v>
      </c>
    </row>
    <row r="76" spans="1:11" ht="15.95" customHeight="1" x14ac:dyDescent="0.2">
      <c r="A76" s="13" t="s">
        <v>139</v>
      </c>
      <c r="B76" s="14">
        <v>1219</v>
      </c>
      <c r="C76" s="14">
        <v>1423</v>
      </c>
      <c r="D76" s="14">
        <f t="shared" si="19"/>
        <v>2642</v>
      </c>
      <c r="E76" s="14">
        <v>0</v>
      </c>
      <c r="F76" s="14">
        <v>0</v>
      </c>
      <c r="G76" s="14">
        <f t="shared" si="20"/>
        <v>0</v>
      </c>
      <c r="H76" s="14">
        <f t="shared" si="21"/>
        <v>1219</v>
      </c>
      <c r="I76" s="14">
        <f t="shared" si="21"/>
        <v>1423</v>
      </c>
      <c r="J76" s="14">
        <f t="shared" si="18"/>
        <v>2642</v>
      </c>
      <c r="K76" s="15" t="s">
        <v>915</v>
      </c>
    </row>
    <row r="77" spans="1:11" ht="15.95" customHeight="1" x14ac:dyDescent="0.2">
      <c r="A77" s="13" t="s">
        <v>137</v>
      </c>
      <c r="B77" s="14">
        <v>58</v>
      </c>
      <c r="C77" s="14">
        <v>40</v>
      </c>
      <c r="D77" s="14">
        <f t="shared" si="19"/>
        <v>98</v>
      </c>
      <c r="E77" s="14">
        <v>0</v>
      </c>
      <c r="F77" s="14">
        <v>0</v>
      </c>
      <c r="G77" s="14">
        <f t="shared" si="20"/>
        <v>0</v>
      </c>
      <c r="H77" s="14">
        <f t="shared" si="21"/>
        <v>58</v>
      </c>
      <c r="I77" s="14">
        <f t="shared" si="21"/>
        <v>40</v>
      </c>
      <c r="J77" s="14">
        <f t="shared" si="18"/>
        <v>98</v>
      </c>
      <c r="K77" s="15" t="s">
        <v>831</v>
      </c>
    </row>
    <row r="78" spans="1:11" ht="15.95" customHeight="1" x14ac:dyDescent="0.2">
      <c r="A78" s="13" t="s">
        <v>108</v>
      </c>
      <c r="B78" s="14">
        <v>236</v>
      </c>
      <c r="C78" s="14">
        <v>56</v>
      </c>
      <c r="D78" s="14">
        <f t="shared" si="19"/>
        <v>292</v>
      </c>
      <c r="E78" s="14">
        <v>0</v>
      </c>
      <c r="F78" s="14">
        <v>0</v>
      </c>
      <c r="G78" s="14">
        <f t="shared" si="20"/>
        <v>0</v>
      </c>
      <c r="H78" s="14">
        <f t="shared" si="21"/>
        <v>236</v>
      </c>
      <c r="I78" s="14">
        <f t="shared" si="21"/>
        <v>56</v>
      </c>
      <c r="J78" s="14">
        <f t="shared" si="18"/>
        <v>292</v>
      </c>
      <c r="K78" s="15" t="s">
        <v>765</v>
      </c>
    </row>
    <row r="79" spans="1:11" ht="15.95" customHeight="1" x14ac:dyDescent="0.2">
      <c r="A79" s="13" t="s">
        <v>43</v>
      </c>
      <c r="B79" s="14">
        <v>15</v>
      </c>
      <c r="C79" s="14">
        <v>15</v>
      </c>
      <c r="D79" s="14">
        <f t="shared" si="19"/>
        <v>30</v>
      </c>
      <c r="E79" s="14">
        <v>0</v>
      </c>
      <c r="F79" s="14">
        <v>0</v>
      </c>
      <c r="G79" s="14">
        <f t="shared" si="20"/>
        <v>0</v>
      </c>
      <c r="H79" s="14">
        <f t="shared" si="21"/>
        <v>15</v>
      </c>
      <c r="I79" s="14">
        <f t="shared" si="21"/>
        <v>15</v>
      </c>
      <c r="J79" s="14">
        <f t="shared" si="18"/>
        <v>30</v>
      </c>
      <c r="K79" s="15" t="s">
        <v>152</v>
      </c>
    </row>
    <row r="80" spans="1:11" ht="15.95" customHeight="1" x14ac:dyDescent="0.2">
      <c r="A80" s="13" t="s">
        <v>131</v>
      </c>
      <c r="B80" s="14">
        <v>2251</v>
      </c>
      <c r="C80" s="14">
        <v>680</v>
      </c>
      <c r="D80" s="14">
        <f t="shared" si="19"/>
        <v>2931</v>
      </c>
      <c r="E80" s="14">
        <v>0</v>
      </c>
      <c r="F80" s="14">
        <v>0</v>
      </c>
      <c r="G80" s="14">
        <f t="shared" ref="G80" si="22">SUM(E80:F80)</f>
        <v>0</v>
      </c>
      <c r="H80" s="14">
        <f t="shared" si="21"/>
        <v>2251</v>
      </c>
      <c r="I80" s="14">
        <f t="shared" si="21"/>
        <v>680</v>
      </c>
      <c r="J80" s="14">
        <f t="shared" si="18"/>
        <v>2931</v>
      </c>
      <c r="K80" s="15" t="s">
        <v>130</v>
      </c>
    </row>
    <row r="81" spans="1:11" ht="15.95" customHeight="1" thickBot="1" x14ac:dyDescent="0.25">
      <c r="A81" s="13" t="s">
        <v>61</v>
      </c>
      <c r="B81" s="14">
        <f>SUM(B71:B80)</f>
        <v>6092</v>
      </c>
      <c r="C81" s="14">
        <f t="shared" ref="C81:J81" si="23">SUM(C71:C80)</f>
        <v>3154</v>
      </c>
      <c r="D81" s="14">
        <f t="shared" si="19"/>
        <v>9246</v>
      </c>
      <c r="E81" s="14">
        <f t="shared" si="23"/>
        <v>0</v>
      </c>
      <c r="F81" s="14">
        <f t="shared" si="23"/>
        <v>0</v>
      </c>
      <c r="G81" s="14">
        <f t="shared" si="23"/>
        <v>0</v>
      </c>
      <c r="H81" s="14">
        <f t="shared" si="23"/>
        <v>6092</v>
      </c>
      <c r="I81" s="14">
        <f t="shared" si="23"/>
        <v>3154</v>
      </c>
      <c r="J81" s="14">
        <f t="shared" si="23"/>
        <v>9246</v>
      </c>
      <c r="K81" s="15" t="s">
        <v>381</v>
      </c>
    </row>
    <row r="82" spans="1:11" ht="15.95" customHeight="1" thickBot="1" x14ac:dyDescent="0.25">
      <c r="A82" s="19" t="s">
        <v>261</v>
      </c>
      <c r="B82" s="20">
        <f>SUM(B81,B69)</f>
        <v>12136</v>
      </c>
      <c r="C82" s="20">
        <f t="shared" ref="C82:J82" si="24">SUM(C81,C69)</f>
        <v>10709</v>
      </c>
      <c r="D82" s="20">
        <f t="shared" si="24"/>
        <v>22845</v>
      </c>
      <c r="E82" s="20">
        <f t="shared" si="24"/>
        <v>0</v>
      </c>
      <c r="F82" s="20">
        <f t="shared" si="24"/>
        <v>0</v>
      </c>
      <c r="G82" s="20">
        <f t="shared" si="24"/>
        <v>0</v>
      </c>
      <c r="H82" s="20">
        <f t="shared" si="24"/>
        <v>12136</v>
      </c>
      <c r="I82" s="20">
        <f t="shared" si="24"/>
        <v>10709</v>
      </c>
      <c r="J82" s="20">
        <f t="shared" si="24"/>
        <v>22845</v>
      </c>
      <c r="K82" s="57" t="s">
        <v>63</v>
      </c>
    </row>
    <row r="83" spans="1:11" ht="18" customHeight="1" thickTop="1" x14ac:dyDescent="0.2"/>
    <row r="84" spans="1:11" ht="15.95" customHeight="1" x14ac:dyDescent="0.2"/>
    <row r="85" spans="1:11" ht="15.95" customHeight="1" x14ac:dyDescent="0.2"/>
    <row r="86" spans="1:11" ht="29.25" customHeight="1" x14ac:dyDescent="0.2">
      <c r="A86" s="118" t="s">
        <v>923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</row>
    <row r="87" spans="1:11" ht="21.75" customHeight="1" x14ac:dyDescent="0.25">
      <c r="A87" s="114" t="s">
        <v>924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1" ht="16.5" thickBot="1" x14ac:dyDescent="0.3">
      <c r="A88" s="4" t="s">
        <v>1873</v>
      </c>
      <c r="K88" s="63" t="s">
        <v>1874</v>
      </c>
    </row>
    <row r="89" spans="1:11" ht="16.5" thickTop="1" x14ac:dyDescent="0.25">
      <c r="A89" s="111" t="s">
        <v>911</v>
      </c>
      <c r="B89" s="110" t="s">
        <v>1</v>
      </c>
      <c r="C89" s="110"/>
      <c r="D89" s="110"/>
      <c r="E89" s="110" t="s">
        <v>2</v>
      </c>
      <c r="F89" s="110"/>
      <c r="G89" s="110"/>
      <c r="H89" s="110" t="s">
        <v>3</v>
      </c>
      <c r="I89" s="110"/>
      <c r="J89" s="110"/>
      <c r="K89" s="111" t="s">
        <v>4</v>
      </c>
    </row>
    <row r="90" spans="1:11" ht="15.75" x14ac:dyDescent="0.25">
      <c r="A90" s="112"/>
      <c r="B90" s="109" t="s">
        <v>5</v>
      </c>
      <c r="C90" s="109"/>
      <c r="D90" s="109"/>
      <c r="E90" s="109" t="s">
        <v>6</v>
      </c>
      <c r="F90" s="109"/>
      <c r="G90" s="109"/>
      <c r="H90" s="109" t="s">
        <v>7</v>
      </c>
      <c r="I90" s="109"/>
      <c r="J90" s="109"/>
      <c r="K90" s="112"/>
    </row>
    <row r="91" spans="1:11" ht="15.75" x14ac:dyDescent="0.25">
      <c r="A91" s="112"/>
      <c r="B91" s="31" t="s">
        <v>8</v>
      </c>
      <c r="C91" s="31" t="s">
        <v>67</v>
      </c>
      <c r="D91" s="31" t="s">
        <v>10</v>
      </c>
      <c r="E91" s="31" t="s">
        <v>8</v>
      </c>
      <c r="F91" s="31" t="s">
        <v>67</v>
      </c>
      <c r="G91" s="31" t="s">
        <v>10</v>
      </c>
      <c r="H91" s="31" t="s">
        <v>8</v>
      </c>
      <c r="I91" s="31" t="s">
        <v>67</v>
      </c>
      <c r="J91" s="31" t="s">
        <v>10</v>
      </c>
      <c r="K91" s="112"/>
    </row>
    <row r="92" spans="1:11" ht="16.5" customHeight="1" thickBot="1" x14ac:dyDescent="0.3">
      <c r="A92" s="113"/>
      <c r="B92" s="6" t="s">
        <v>11</v>
      </c>
      <c r="C92" s="6" t="s">
        <v>12</v>
      </c>
      <c r="D92" s="6" t="s">
        <v>7</v>
      </c>
      <c r="E92" s="6" t="s">
        <v>11</v>
      </c>
      <c r="F92" s="6" t="s">
        <v>12</v>
      </c>
      <c r="G92" s="6" t="s">
        <v>7</v>
      </c>
      <c r="H92" s="6" t="s">
        <v>11</v>
      </c>
      <c r="I92" s="6" t="s">
        <v>12</v>
      </c>
      <c r="J92" s="6" t="s">
        <v>7</v>
      </c>
      <c r="K92" s="113"/>
    </row>
    <row r="93" spans="1:11" ht="21" customHeight="1" x14ac:dyDescent="0.2">
      <c r="A93" s="13" t="s">
        <v>13</v>
      </c>
      <c r="B93" s="14"/>
      <c r="C93" s="14"/>
      <c r="D93" s="14"/>
      <c r="E93" s="14"/>
      <c r="F93" s="14"/>
      <c r="G93" s="14"/>
      <c r="H93" s="14"/>
      <c r="I93" s="14"/>
      <c r="J93" s="14"/>
      <c r="K93" s="15" t="s">
        <v>14</v>
      </c>
    </row>
    <row r="94" spans="1:11" ht="21" customHeight="1" x14ac:dyDescent="0.2">
      <c r="A94" s="13" t="s">
        <v>15</v>
      </c>
      <c r="B94" s="14">
        <v>49</v>
      </c>
      <c r="C94" s="14">
        <v>21</v>
      </c>
      <c r="D94" s="14">
        <f>SUM(B94:C94)</f>
        <v>70</v>
      </c>
      <c r="E94" s="14">
        <v>0</v>
      </c>
      <c r="F94" s="14">
        <v>0</v>
      </c>
      <c r="G94" s="14">
        <f>SUM(E94:F94)</f>
        <v>0</v>
      </c>
      <c r="H94" s="14">
        <f>SUM(E94,B94)</f>
        <v>49</v>
      </c>
      <c r="I94" s="14">
        <f>SUM(F94,C94)</f>
        <v>21</v>
      </c>
      <c r="J94" s="14">
        <f>SUM(H94:I94)</f>
        <v>70</v>
      </c>
      <c r="K94" s="15" t="s">
        <v>16</v>
      </c>
    </row>
    <row r="95" spans="1:11" ht="21" customHeight="1" x14ac:dyDescent="0.2">
      <c r="A95" s="13" t="s">
        <v>18</v>
      </c>
      <c r="B95" s="14">
        <v>6</v>
      </c>
      <c r="C95" s="14">
        <v>9</v>
      </c>
      <c r="D95" s="14">
        <f t="shared" ref="D95:D105" si="25">SUM(B95:C95)</f>
        <v>15</v>
      </c>
      <c r="E95" s="14">
        <v>0</v>
      </c>
      <c r="F95" s="14">
        <v>0</v>
      </c>
      <c r="G95" s="14">
        <f t="shared" ref="G95:G105" si="26">SUM(E95:F95)</f>
        <v>0</v>
      </c>
      <c r="H95" s="14">
        <f t="shared" ref="H95:H112" si="27">SUM(E95,B95)</f>
        <v>6</v>
      </c>
      <c r="I95" s="14">
        <f t="shared" ref="I95:I112" si="28">SUM(F95,C95)</f>
        <v>9</v>
      </c>
      <c r="J95" s="14">
        <f t="shared" ref="J95:J105" si="29">SUM(H95:I95)</f>
        <v>15</v>
      </c>
      <c r="K95" s="15" t="s">
        <v>19</v>
      </c>
    </row>
    <row r="96" spans="1:11" ht="21" customHeight="1" x14ac:dyDescent="0.2">
      <c r="A96" s="13" t="s">
        <v>22</v>
      </c>
      <c r="B96" s="14">
        <v>22</v>
      </c>
      <c r="C96" s="14">
        <v>9</v>
      </c>
      <c r="D96" s="14">
        <f t="shared" si="25"/>
        <v>31</v>
      </c>
      <c r="E96" s="14">
        <v>0</v>
      </c>
      <c r="F96" s="14">
        <v>0</v>
      </c>
      <c r="G96" s="14">
        <f t="shared" si="26"/>
        <v>0</v>
      </c>
      <c r="H96" s="14">
        <f t="shared" si="27"/>
        <v>22</v>
      </c>
      <c r="I96" s="14">
        <f t="shared" si="28"/>
        <v>9</v>
      </c>
      <c r="J96" s="14">
        <f t="shared" si="29"/>
        <v>31</v>
      </c>
      <c r="K96" s="15" t="s">
        <v>23</v>
      </c>
    </row>
    <row r="97" spans="1:11" ht="21" customHeight="1" x14ac:dyDescent="0.2">
      <c r="A97" s="13" t="s">
        <v>24</v>
      </c>
      <c r="B97" s="14">
        <v>63</v>
      </c>
      <c r="C97" s="14">
        <v>9</v>
      </c>
      <c r="D97" s="14">
        <f t="shared" si="25"/>
        <v>72</v>
      </c>
      <c r="E97" s="14">
        <v>0</v>
      </c>
      <c r="F97" s="14">
        <v>0</v>
      </c>
      <c r="G97" s="14">
        <f t="shared" si="26"/>
        <v>0</v>
      </c>
      <c r="H97" s="14">
        <f t="shared" si="27"/>
        <v>63</v>
      </c>
      <c r="I97" s="14">
        <f t="shared" si="28"/>
        <v>9</v>
      </c>
      <c r="J97" s="14">
        <f t="shared" si="29"/>
        <v>72</v>
      </c>
      <c r="K97" s="15" t="s">
        <v>25</v>
      </c>
    </row>
    <row r="98" spans="1:11" ht="21" customHeight="1" x14ac:dyDescent="0.2">
      <c r="A98" s="13" t="s">
        <v>28</v>
      </c>
      <c r="B98" s="14">
        <v>36</v>
      </c>
      <c r="C98" s="14">
        <v>10</v>
      </c>
      <c r="D98" s="14">
        <f t="shared" si="25"/>
        <v>46</v>
      </c>
      <c r="E98" s="14">
        <v>0</v>
      </c>
      <c r="F98" s="14">
        <v>0</v>
      </c>
      <c r="G98" s="14">
        <v>0</v>
      </c>
      <c r="H98" s="14">
        <f t="shared" si="27"/>
        <v>36</v>
      </c>
      <c r="I98" s="14">
        <f t="shared" si="28"/>
        <v>10</v>
      </c>
      <c r="J98" s="14">
        <f t="shared" si="29"/>
        <v>46</v>
      </c>
      <c r="K98" s="15" t="s">
        <v>29</v>
      </c>
    </row>
    <row r="99" spans="1:11" ht="21" customHeight="1" x14ac:dyDescent="0.2">
      <c r="A99" s="13" t="s">
        <v>912</v>
      </c>
      <c r="B99" s="14">
        <v>8</v>
      </c>
      <c r="C99" s="14">
        <v>2</v>
      </c>
      <c r="D99" s="14">
        <f t="shared" si="25"/>
        <v>10</v>
      </c>
      <c r="E99" s="14">
        <v>0</v>
      </c>
      <c r="F99" s="14">
        <v>0</v>
      </c>
      <c r="G99" s="14">
        <f t="shared" si="26"/>
        <v>0</v>
      </c>
      <c r="H99" s="14">
        <f t="shared" si="27"/>
        <v>8</v>
      </c>
      <c r="I99" s="14">
        <f t="shared" si="28"/>
        <v>2</v>
      </c>
      <c r="J99" s="14">
        <f t="shared" si="29"/>
        <v>10</v>
      </c>
      <c r="K99" s="15" t="s">
        <v>913</v>
      </c>
    </row>
    <row r="100" spans="1:11" ht="21" customHeight="1" x14ac:dyDescent="0.2">
      <c r="A100" s="13" t="s">
        <v>30</v>
      </c>
      <c r="B100" s="14">
        <v>10</v>
      </c>
      <c r="C100" s="14">
        <v>5</v>
      </c>
      <c r="D100" s="14">
        <f t="shared" si="25"/>
        <v>15</v>
      </c>
      <c r="E100" s="14">
        <v>0</v>
      </c>
      <c r="F100" s="14">
        <v>0</v>
      </c>
      <c r="G100" s="14">
        <f t="shared" si="26"/>
        <v>0</v>
      </c>
      <c r="H100" s="14">
        <f t="shared" si="27"/>
        <v>10</v>
      </c>
      <c r="I100" s="14">
        <f t="shared" si="28"/>
        <v>5</v>
      </c>
      <c r="J100" s="14">
        <f t="shared" si="29"/>
        <v>15</v>
      </c>
      <c r="K100" s="15" t="s">
        <v>31</v>
      </c>
    </row>
    <row r="101" spans="1:11" ht="21" customHeight="1" x14ac:dyDescent="0.2">
      <c r="A101" s="13" t="s">
        <v>32</v>
      </c>
      <c r="B101" s="14">
        <v>80</v>
      </c>
      <c r="C101" s="14">
        <v>49</v>
      </c>
      <c r="D101" s="14">
        <f t="shared" si="25"/>
        <v>129</v>
      </c>
      <c r="E101" s="14">
        <v>0</v>
      </c>
      <c r="F101" s="14">
        <v>0</v>
      </c>
      <c r="G101" s="14">
        <f t="shared" si="26"/>
        <v>0</v>
      </c>
      <c r="H101" s="14">
        <f t="shared" si="27"/>
        <v>80</v>
      </c>
      <c r="I101" s="14">
        <f t="shared" si="28"/>
        <v>49</v>
      </c>
      <c r="J101" s="14">
        <f t="shared" si="29"/>
        <v>129</v>
      </c>
      <c r="K101" s="15" t="s">
        <v>33</v>
      </c>
    </row>
    <row r="102" spans="1:11" ht="21" customHeight="1" x14ac:dyDescent="0.2">
      <c r="A102" s="13" t="s">
        <v>925</v>
      </c>
      <c r="B102" s="14">
        <v>24</v>
      </c>
      <c r="C102" s="14">
        <v>7</v>
      </c>
      <c r="D102" s="14">
        <f t="shared" si="25"/>
        <v>31</v>
      </c>
      <c r="E102" s="14">
        <v>0</v>
      </c>
      <c r="F102" s="14">
        <v>0</v>
      </c>
      <c r="G102" s="14">
        <f t="shared" si="26"/>
        <v>0</v>
      </c>
      <c r="H102" s="14">
        <f t="shared" si="27"/>
        <v>24</v>
      </c>
      <c r="I102" s="14">
        <f t="shared" si="28"/>
        <v>7</v>
      </c>
      <c r="J102" s="14">
        <f t="shared" si="29"/>
        <v>31</v>
      </c>
      <c r="K102" s="15" t="s">
        <v>37</v>
      </c>
    </row>
    <row r="103" spans="1:11" ht="21" customHeight="1" x14ac:dyDescent="0.2">
      <c r="A103" s="13" t="s">
        <v>139</v>
      </c>
      <c r="B103" s="14">
        <v>86</v>
      </c>
      <c r="C103" s="14">
        <v>21</v>
      </c>
      <c r="D103" s="14">
        <f t="shared" si="25"/>
        <v>107</v>
      </c>
      <c r="E103" s="14">
        <v>0</v>
      </c>
      <c r="F103" s="14">
        <v>0</v>
      </c>
      <c r="G103" s="14">
        <f t="shared" si="26"/>
        <v>0</v>
      </c>
      <c r="H103" s="14">
        <f t="shared" si="27"/>
        <v>86</v>
      </c>
      <c r="I103" s="14">
        <f t="shared" si="28"/>
        <v>21</v>
      </c>
      <c r="J103" s="14">
        <f t="shared" si="29"/>
        <v>107</v>
      </c>
      <c r="K103" s="15" t="s">
        <v>704</v>
      </c>
    </row>
    <row r="104" spans="1:11" ht="21" customHeight="1" x14ac:dyDescent="0.2">
      <c r="A104" s="13" t="s">
        <v>137</v>
      </c>
      <c r="B104" s="14">
        <v>31</v>
      </c>
      <c r="C104" s="14">
        <v>9</v>
      </c>
      <c r="D104" s="14">
        <f t="shared" si="25"/>
        <v>40</v>
      </c>
      <c r="E104" s="14">
        <v>0</v>
      </c>
      <c r="F104" s="14">
        <v>0</v>
      </c>
      <c r="G104" s="14">
        <f t="shared" si="26"/>
        <v>0</v>
      </c>
      <c r="H104" s="14">
        <f t="shared" si="27"/>
        <v>31</v>
      </c>
      <c r="I104" s="14">
        <f t="shared" si="28"/>
        <v>9</v>
      </c>
      <c r="J104" s="14">
        <f t="shared" si="29"/>
        <v>40</v>
      </c>
      <c r="K104" s="15" t="s">
        <v>831</v>
      </c>
    </row>
    <row r="105" spans="1:11" ht="21" customHeight="1" x14ac:dyDescent="0.2">
      <c r="A105" s="13" t="s">
        <v>917</v>
      </c>
      <c r="B105" s="14">
        <v>17</v>
      </c>
      <c r="C105" s="14">
        <v>2</v>
      </c>
      <c r="D105" s="14">
        <f t="shared" si="25"/>
        <v>19</v>
      </c>
      <c r="E105" s="14">
        <v>0</v>
      </c>
      <c r="F105" s="14">
        <v>0</v>
      </c>
      <c r="G105" s="14">
        <f t="shared" si="26"/>
        <v>0</v>
      </c>
      <c r="H105" s="14">
        <f t="shared" si="27"/>
        <v>17</v>
      </c>
      <c r="I105" s="14">
        <f t="shared" si="28"/>
        <v>2</v>
      </c>
      <c r="J105" s="14">
        <f t="shared" si="29"/>
        <v>19</v>
      </c>
      <c r="K105" s="15" t="s">
        <v>918</v>
      </c>
    </row>
    <row r="106" spans="1:11" ht="21" customHeight="1" x14ac:dyDescent="0.2">
      <c r="A106" s="13" t="s">
        <v>377</v>
      </c>
      <c r="B106" s="14">
        <v>9</v>
      </c>
      <c r="C106" s="14">
        <v>2</v>
      </c>
      <c r="D106" s="14">
        <f>SUM(B106:C106)</f>
        <v>11</v>
      </c>
      <c r="E106" s="14">
        <v>0</v>
      </c>
      <c r="F106" s="14">
        <v>0</v>
      </c>
      <c r="G106" s="14">
        <f>SUM(E106:F106)</f>
        <v>0</v>
      </c>
      <c r="H106" s="14">
        <f t="shared" si="27"/>
        <v>9</v>
      </c>
      <c r="I106" s="14">
        <f t="shared" si="28"/>
        <v>2</v>
      </c>
      <c r="J106" s="14">
        <f>SUM(H106:I106)</f>
        <v>11</v>
      </c>
      <c r="K106" s="15" t="s">
        <v>378</v>
      </c>
    </row>
    <row r="107" spans="1:11" ht="21" customHeight="1" x14ac:dyDescent="0.2">
      <c r="A107" s="13" t="s">
        <v>108</v>
      </c>
      <c r="B107" s="14">
        <v>6</v>
      </c>
      <c r="C107" s="14">
        <v>3</v>
      </c>
      <c r="D107" s="14">
        <f>SUM(B107:C107)</f>
        <v>9</v>
      </c>
      <c r="E107" s="14">
        <v>0</v>
      </c>
      <c r="F107" s="14">
        <v>0</v>
      </c>
      <c r="G107" s="14">
        <f>SUM(E107:F107)</f>
        <v>0</v>
      </c>
      <c r="H107" s="14">
        <f t="shared" si="27"/>
        <v>6</v>
      </c>
      <c r="I107" s="14">
        <f t="shared" si="28"/>
        <v>3</v>
      </c>
      <c r="J107" s="14">
        <f>SUM(H107:I107)</f>
        <v>9</v>
      </c>
      <c r="K107" s="15" t="s">
        <v>278</v>
      </c>
    </row>
    <row r="108" spans="1:11" ht="21" customHeight="1" x14ac:dyDescent="0.2">
      <c r="A108" s="13" t="s">
        <v>869</v>
      </c>
      <c r="B108" s="14">
        <v>23</v>
      </c>
      <c r="C108" s="14">
        <v>5</v>
      </c>
      <c r="D108" s="14">
        <f t="shared" ref="D108:D113" si="30">SUM(B108:C108)</f>
        <v>28</v>
      </c>
      <c r="E108" s="14">
        <v>0</v>
      </c>
      <c r="F108" s="14">
        <v>0</v>
      </c>
      <c r="G108" s="14">
        <f t="shared" ref="G108:G109" si="31">SUM(E108:F108)</f>
        <v>0</v>
      </c>
      <c r="H108" s="14">
        <f t="shared" si="27"/>
        <v>23</v>
      </c>
      <c r="I108" s="14">
        <f t="shared" si="28"/>
        <v>5</v>
      </c>
      <c r="J108" s="14">
        <f t="shared" ref="J108:J109" si="32">SUM(H108:I108)</f>
        <v>28</v>
      </c>
      <c r="K108" s="15" t="s">
        <v>152</v>
      </c>
    </row>
    <row r="109" spans="1:11" ht="21" customHeight="1" x14ac:dyDescent="0.2">
      <c r="A109" s="13" t="s">
        <v>131</v>
      </c>
      <c r="B109" s="14">
        <v>47</v>
      </c>
      <c r="C109" s="14">
        <v>14</v>
      </c>
      <c r="D109" s="14">
        <f t="shared" si="30"/>
        <v>61</v>
      </c>
      <c r="E109" s="14">
        <v>0</v>
      </c>
      <c r="F109" s="14">
        <v>0</v>
      </c>
      <c r="G109" s="14">
        <f t="shared" si="31"/>
        <v>0</v>
      </c>
      <c r="H109" s="14">
        <f t="shared" si="27"/>
        <v>47</v>
      </c>
      <c r="I109" s="14">
        <f t="shared" si="28"/>
        <v>14</v>
      </c>
      <c r="J109" s="14">
        <f t="shared" si="32"/>
        <v>61</v>
      </c>
      <c r="K109" s="15" t="s">
        <v>130</v>
      </c>
    </row>
    <row r="110" spans="1:11" ht="21" customHeight="1" x14ac:dyDescent="0.2">
      <c r="A110" s="13" t="s">
        <v>90</v>
      </c>
      <c r="B110" s="14">
        <v>1</v>
      </c>
      <c r="C110" s="14">
        <v>0</v>
      </c>
      <c r="D110" s="14">
        <f t="shared" si="30"/>
        <v>1</v>
      </c>
      <c r="E110" s="14">
        <v>0</v>
      </c>
      <c r="F110" s="14">
        <v>0</v>
      </c>
      <c r="G110" s="14">
        <f>SUM(E110:F110)</f>
        <v>0</v>
      </c>
      <c r="H110" s="14">
        <f t="shared" si="27"/>
        <v>1</v>
      </c>
      <c r="I110" s="14">
        <f t="shared" si="28"/>
        <v>0</v>
      </c>
      <c r="J110" s="14">
        <f>SUM(H110:I110)</f>
        <v>1</v>
      </c>
      <c r="K110" s="15" t="s">
        <v>91</v>
      </c>
    </row>
    <row r="111" spans="1:11" ht="21" customHeight="1" x14ac:dyDescent="0.2">
      <c r="A111" s="13" t="s">
        <v>1458</v>
      </c>
      <c r="B111" s="14">
        <v>2</v>
      </c>
      <c r="C111" s="14">
        <v>0</v>
      </c>
      <c r="D111" s="14">
        <f t="shared" si="30"/>
        <v>2</v>
      </c>
      <c r="E111" s="14">
        <v>0</v>
      </c>
      <c r="F111" s="14">
        <v>0</v>
      </c>
      <c r="G111" s="14">
        <f t="shared" ref="G111:G112" si="33">SUM(E111:F111)</f>
        <v>0</v>
      </c>
      <c r="H111" s="14">
        <f t="shared" si="27"/>
        <v>2</v>
      </c>
      <c r="I111" s="14">
        <f t="shared" si="28"/>
        <v>0</v>
      </c>
      <c r="J111" s="14">
        <f t="shared" ref="J111:J113" si="34">SUM(H111:I111)</f>
        <v>2</v>
      </c>
      <c r="K111" s="15" t="s">
        <v>1520</v>
      </c>
    </row>
    <row r="112" spans="1:11" ht="21" customHeight="1" x14ac:dyDescent="0.2">
      <c r="A112" s="13" t="s">
        <v>1466</v>
      </c>
      <c r="B112" s="14">
        <v>1</v>
      </c>
      <c r="C112" s="14">
        <v>1</v>
      </c>
      <c r="D112" s="14">
        <f t="shared" si="30"/>
        <v>2</v>
      </c>
      <c r="E112" s="14">
        <v>0</v>
      </c>
      <c r="F112" s="14">
        <v>0</v>
      </c>
      <c r="G112" s="14">
        <f t="shared" si="33"/>
        <v>0</v>
      </c>
      <c r="H112" s="14">
        <f t="shared" si="27"/>
        <v>1</v>
      </c>
      <c r="I112" s="14">
        <f t="shared" si="28"/>
        <v>1</v>
      </c>
      <c r="J112" s="14">
        <f t="shared" si="34"/>
        <v>2</v>
      </c>
      <c r="K112" s="15" t="s">
        <v>1522</v>
      </c>
    </row>
    <row r="113" spans="1:11" ht="21" customHeight="1" thickBot="1" x14ac:dyDescent="0.25">
      <c r="A113" s="13" t="s">
        <v>94</v>
      </c>
      <c r="B113" s="14">
        <v>14</v>
      </c>
      <c r="C113" s="14">
        <v>5</v>
      </c>
      <c r="D113" s="14">
        <f t="shared" si="30"/>
        <v>19</v>
      </c>
      <c r="E113" s="14">
        <v>0</v>
      </c>
      <c r="F113" s="14">
        <v>0</v>
      </c>
      <c r="G113" s="14">
        <f t="shared" ref="G113" si="35">SUM(E113:F113)</f>
        <v>0</v>
      </c>
      <c r="H113" s="14">
        <f t="shared" ref="H113" si="36">SUM(B113,E113)</f>
        <v>14</v>
      </c>
      <c r="I113" s="14">
        <f t="shared" ref="I113" si="37">SUM(C113,F113)</f>
        <v>5</v>
      </c>
      <c r="J113" s="14">
        <f t="shared" si="34"/>
        <v>19</v>
      </c>
      <c r="K113" s="15" t="s">
        <v>781</v>
      </c>
    </row>
    <row r="114" spans="1:11" ht="21" customHeight="1" thickBot="1" x14ac:dyDescent="0.25">
      <c r="A114" s="19" t="s">
        <v>261</v>
      </c>
      <c r="B114" s="20">
        <f>SUM(B94:B113)</f>
        <v>535</v>
      </c>
      <c r="C114" s="20">
        <f t="shared" ref="C114:J114" si="38">SUM(C94:C113)</f>
        <v>183</v>
      </c>
      <c r="D114" s="20">
        <f t="shared" si="38"/>
        <v>718</v>
      </c>
      <c r="E114" s="20">
        <v>0</v>
      </c>
      <c r="F114" s="20">
        <f t="shared" si="38"/>
        <v>0</v>
      </c>
      <c r="G114" s="20">
        <f t="shared" si="38"/>
        <v>0</v>
      </c>
      <c r="H114" s="20">
        <f t="shared" si="38"/>
        <v>535</v>
      </c>
      <c r="I114" s="20">
        <f t="shared" si="38"/>
        <v>183</v>
      </c>
      <c r="J114" s="20">
        <f t="shared" si="38"/>
        <v>718</v>
      </c>
      <c r="K114" s="57" t="s">
        <v>63</v>
      </c>
    </row>
    <row r="115" spans="1:11" ht="18" customHeight="1" thickTop="1" x14ac:dyDescent="0.2">
      <c r="A115" s="122"/>
      <c r="B115" s="122"/>
    </row>
  </sheetData>
  <mergeCells count="31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5:K45"/>
    <mergeCell ref="A46:K46"/>
    <mergeCell ref="A48:A51"/>
    <mergeCell ref="B48:D48"/>
    <mergeCell ref="E48:G48"/>
    <mergeCell ref="H48:J48"/>
    <mergeCell ref="K48:K51"/>
    <mergeCell ref="B49:D49"/>
    <mergeCell ref="E49:G49"/>
    <mergeCell ref="H49:J49"/>
    <mergeCell ref="E90:G90"/>
    <mergeCell ref="H90:J90"/>
    <mergeCell ref="A115:B115"/>
    <mergeCell ref="A86:K86"/>
    <mergeCell ref="A87:K87"/>
    <mergeCell ref="A89:A92"/>
    <mergeCell ref="B89:D89"/>
    <mergeCell ref="E89:G89"/>
    <mergeCell ref="H89:J89"/>
    <mergeCell ref="K89:K92"/>
    <mergeCell ref="B90:D90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36"/>
  <sheetViews>
    <sheetView rightToLeft="1" view="pageBreakPreview" zoomScale="80" zoomScaleSheetLayoutView="80" workbookViewId="0">
      <selection sqref="A1:N1"/>
    </sheetView>
  </sheetViews>
  <sheetFormatPr defaultRowHeight="14.25" x14ac:dyDescent="0.2"/>
  <cols>
    <col min="1" max="1" width="21.75" customWidth="1"/>
    <col min="2" max="2" width="7.625" customWidth="1"/>
    <col min="3" max="4" width="9.125" customWidth="1"/>
    <col min="5" max="5" width="6.75" customWidth="1"/>
    <col min="6" max="6" width="8" customWidth="1"/>
    <col min="7" max="7" width="6.75" customWidth="1"/>
    <col min="8" max="8" width="6.25" customWidth="1"/>
    <col min="9" max="9" width="8.5" customWidth="1"/>
    <col min="10" max="10" width="7" customWidth="1"/>
    <col min="11" max="11" width="8.625" customWidth="1"/>
    <col min="12" max="12" width="10.125" customWidth="1"/>
    <col min="13" max="13" width="9.375" customWidth="1"/>
    <col min="14" max="14" width="32" customWidth="1"/>
  </cols>
  <sheetData>
    <row r="1" spans="1:14" ht="26.25" customHeight="1" x14ac:dyDescent="0.2">
      <c r="A1" s="118" t="s">
        <v>926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6" customHeight="1" x14ac:dyDescent="0.25">
      <c r="A2" s="114" t="s">
        <v>927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6.5" thickBot="1" x14ac:dyDescent="0.3">
      <c r="A3" s="10" t="s">
        <v>1875</v>
      </c>
      <c r="N3" s="63" t="s">
        <v>950</v>
      </c>
    </row>
    <row r="4" spans="1:14" ht="16.5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5.75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56" t="s">
        <v>8</v>
      </c>
      <c r="L6" s="56" t="s">
        <v>67</v>
      </c>
      <c r="M6" s="56" t="s">
        <v>10</v>
      </c>
      <c r="N6" s="112"/>
    </row>
    <row r="7" spans="1:14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8" customHeight="1" x14ac:dyDescent="0.2">
      <c r="A8" s="13" t="s">
        <v>503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18" customHeight="1" x14ac:dyDescent="0.2">
      <c r="A9" s="13" t="s">
        <v>15</v>
      </c>
      <c r="B9" s="14">
        <v>22</v>
      </c>
      <c r="C9" s="14">
        <v>17</v>
      </c>
      <c r="D9" s="14">
        <f>SUM(B9:C9)</f>
        <v>39</v>
      </c>
      <c r="E9" s="14">
        <v>1</v>
      </c>
      <c r="F9" s="14">
        <v>2</v>
      </c>
      <c r="G9" s="14">
        <f>SUM(E9:F9)</f>
        <v>3</v>
      </c>
      <c r="H9" s="14">
        <v>0</v>
      </c>
      <c r="I9" s="14">
        <v>0</v>
      </c>
      <c r="J9" s="14">
        <f>SUM(H9:I9)</f>
        <v>0</v>
      </c>
      <c r="K9" s="14">
        <f>SUM(B9,E9,H9)</f>
        <v>23</v>
      </c>
      <c r="L9" s="14">
        <f t="shared" ref="L9:L25" si="0">SUM(C9,F9,I9)</f>
        <v>19</v>
      </c>
      <c r="M9" s="14">
        <f>SUM(K9:L9)</f>
        <v>42</v>
      </c>
      <c r="N9" s="15" t="s">
        <v>16</v>
      </c>
    </row>
    <row r="10" spans="1:14" ht="18" customHeight="1" x14ac:dyDescent="0.2">
      <c r="A10" s="13" t="s">
        <v>18</v>
      </c>
      <c r="B10" s="14">
        <v>1</v>
      </c>
      <c r="C10" s="14">
        <v>5</v>
      </c>
      <c r="D10" s="14">
        <f t="shared" ref="D10:D24" si="1">SUM(B10:C10)</f>
        <v>6</v>
      </c>
      <c r="E10" s="14">
        <v>0</v>
      </c>
      <c r="F10" s="14">
        <v>3</v>
      </c>
      <c r="G10" s="14">
        <f t="shared" ref="G10:G24" si="2">SUM(E10:F10)</f>
        <v>3</v>
      </c>
      <c r="H10" s="14">
        <v>0</v>
      </c>
      <c r="I10" s="14">
        <v>0</v>
      </c>
      <c r="J10" s="14">
        <f t="shared" ref="J10:J24" si="3">SUM(H10:I10)</f>
        <v>0</v>
      </c>
      <c r="K10" s="14">
        <f t="shared" ref="K10:K25" si="4">SUM(B10,E10,H10)</f>
        <v>1</v>
      </c>
      <c r="L10" s="14">
        <f t="shared" si="0"/>
        <v>8</v>
      </c>
      <c r="M10" s="14">
        <f t="shared" ref="M10:M25" si="5">SUM(K10:L10)</f>
        <v>9</v>
      </c>
      <c r="N10" s="15" t="s">
        <v>19</v>
      </c>
    </row>
    <row r="11" spans="1:14" ht="18" customHeight="1" x14ac:dyDescent="0.2">
      <c r="A11" s="13" t="s">
        <v>22</v>
      </c>
      <c r="B11" s="14">
        <v>8</v>
      </c>
      <c r="C11" s="14">
        <v>17</v>
      </c>
      <c r="D11" s="14">
        <f t="shared" si="1"/>
        <v>25</v>
      </c>
      <c r="E11" s="14">
        <v>3</v>
      </c>
      <c r="F11" s="14">
        <v>3</v>
      </c>
      <c r="G11" s="14">
        <f t="shared" si="2"/>
        <v>6</v>
      </c>
      <c r="H11" s="14">
        <v>0</v>
      </c>
      <c r="I11" s="14">
        <v>0</v>
      </c>
      <c r="J11" s="14">
        <f t="shared" si="3"/>
        <v>0</v>
      </c>
      <c r="K11" s="14">
        <f t="shared" si="4"/>
        <v>11</v>
      </c>
      <c r="L11" s="14">
        <f t="shared" si="0"/>
        <v>20</v>
      </c>
      <c r="M11" s="14">
        <f t="shared" si="5"/>
        <v>31</v>
      </c>
      <c r="N11" s="15" t="s">
        <v>23</v>
      </c>
    </row>
    <row r="12" spans="1:14" ht="18" customHeight="1" x14ac:dyDescent="0.2">
      <c r="A12" s="13" t="s">
        <v>24</v>
      </c>
      <c r="B12" s="14">
        <v>200</v>
      </c>
      <c r="C12" s="14">
        <v>145</v>
      </c>
      <c r="D12" s="14">
        <f t="shared" si="1"/>
        <v>345</v>
      </c>
      <c r="E12" s="14">
        <v>19</v>
      </c>
      <c r="F12" s="14">
        <v>29</v>
      </c>
      <c r="G12" s="14">
        <f t="shared" si="2"/>
        <v>48</v>
      </c>
      <c r="H12" s="14">
        <v>31</v>
      </c>
      <c r="I12" s="14">
        <v>25</v>
      </c>
      <c r="J12" s="14">
        <f t="shared" si="3"/>
        <v>56</v>
      </c>
      <c r="K12" s="14">
        <f t="shared" si="4"/>
        <v>250</v>
      </c>
      <c r="L12" s="14">
        <f t="shared" si="0"/>
        <v>199</v>
      </c>
      <c r="M12" s="14">
        <f t="shared" si="5"/>
        <v>449</v>
      </c>
      <c r="N12" s="15" t="s">
        <v>25</v>
      </c>
    </row>
    <row r="13" spans="1:14" ht="18" customHeight="1" x14ac:dyDescent="0.2">
      <c r="A13" s="13" t="s">
        <v>28</v>
      </c>
      <c r="B13" s="14">
        <v>122</v>
      </c>
      <c r="C13" s="14">
        <v>58</v>
      </c>
      <c r="D13" s="14">
        <f t="shared" si="1"/>
        <v>180</v>
      </c>
      <c r="E13" s="14">
        <v>6</v>
      </c>
      <c r="F13" s="14">
        <v>8</v>
      </c>
      <c r="G13" s="14">
        <f t="shared" si="2"/>
        <v>14</v>
      </c>
      <c r="H13" s="14">
        <v>40</v>
      </c>
      <c r="I13" s="14">
        <v>25</v>
      </c>
      <c r="J13" s="14">
        <f t="shared" si="3"/>
        <v>65</v>
      </c>
      <c r="K13" s="14">
        <f t="shared" si="4"/>
        <v>168</v>
      </c>
      <c r="L13" s="14">
        <f t="shared" si="0"/>
        <v>91</v>
      </c>
      <c r="M13" s="14">
        <f t="shared" si="5"/>
        <v>259</v>
      </c>
      <c r="N13" s="15" t="s">
        <v>29</v>
      </c>
    </row>
    <row r="14" spans="1:14" ht="18" customHeight="1" x14ac:dyDescent="0.2">
      <c r="A14" s="13" t="s">
        <v>912</v>
      </c>
      <c r="B14" s="14">
        <v>20</v>
      </c>
      <c r="C14" s="14">
        <v>19</v>
      </c>
      <c r="D14" s="14">
        <f t="shared" si="1"/>
        <v>39</v>
      </c>
      <c r="E14" s="14">
        <v>0</v>
      </c>
      <c r="F14" s="14">
        <v>2</v>
      </c>
      <c r="G14" s="14">
        <f t="shared" si="2"/>
        <v>2</v>
      </c>
      <c r="H14" s="14">
        <v>0</v>
      </c>
      <c r="I14" s="14">
        <v>0</v>
      </c>
      <c r="J14" s="14">
        <f t="shared" si="3"/>
        <v>0</v>
      </c>
      <c r="K14" s="14">
        <f t="shared" si="4"/>
        <v>20</v>
      </c>
      <c r="L14" s="14">
        <f t="shared" si="0"/>
        <v>21</v>
      </c>
      <c r="M14" s="14">
        <f t="shared" si="5"/>
        <v>41</v>
      </c>
      <c r="N14" s="15" t="s">
        <v>913</v>
      </c>
    </row>
    <row r="15" spans="1:14" ht="18" customHeight="1" x14ac:dyDescent="0.2">
      <c r="A15" s="13" t="s">
        <v>30</v>
      </c>
      <c r="B15" s="14">
        <v>33</v>
      </c>
      <c r="C15" s="14">
        <v>18</v>
      </c>
      <c r="D15" s="14">
        <f t="shared" si="1"/>
        <v>51</v>
      </c>
      <c r="E15" s="14">
        <v>5</v>
      </c>
      <c r="F15" s="14">
        <v>3</v>
      </c>
      <c r="G15" s="14">
        <f t="shared" si="2"/>
        <v>8</v>
      </c>
      <c r="H15" s="14">
        <v>9</v>
      </c>
      <c r="I15" s="14">
        <v>1</v>
      </c>
      <c r="J15" s="14">
        <f t="shared" si="3"/>
        <v>10</v>
      </c>
      <c r="K15" s="14">
        <f t="shared" si="4"/>
        <v>47</v>
      </c>
      <c r="L15" s="14">
        <f t="shared" si="0"/>
        <v>22</v>
      </c>
      <c r="M15" s="14">
        <f t="shared" si="5"/>
        <v>69</v>
      </c>
      <c r="N15" s="15" t="s">
        <v>828</v>
      </c>
    </row>
    <row r="16" spans="1:14" ht="18" customHeight="1" x14ac:dyDescent="0.2">
      <c r="A16" s="13" t="s">
        <v>32</v>
      </c>
      <c r="B16" s="14">
        <v>121</v>
      </c>
      <c r="C16" s="14">
        <v>102</v>
      </c>
      <c r="D16" s="14">
        <f t="shared" si="1"/>
        <v>223</v>
      </c>
      <c r="E16" s="14">
        <v>11</v>
      </c>
      <c r="F16" s="14">
        <v>11</v>
      </c>
      <c r="G16" s="14">
        <f t="shared" si="2"/>
        <v>22</v>
      </c>
      <c r="H16" s="14">
        <v>12</v>
      </c>
      <c r="I16" s="14">
        <v>8</v>
      </c>
      <c r="J16" s="14">
        <f t="shared" si="3"/>
        <v>20</v>
      </c>
      <c r="K16" s="14">
        <f t="shared" si="4"/>
        <v>144</v>
      </c>
      <c r="L16" s="14">
        <f t="shared" si="0"/>
        <v>121</v>
      </c>
      <c r="M16" s="14">
        <f t="shared" si="5"/>
        <v>265</v>
      </c>
      <c r="N16" s="15" t="s">
        <v>60</v>
      </c>
    </row>
    <row r="17" spans="1:14" ht="18" customHeight="1" x14ac:dyDescent="0.2">
      <c r="A17" s="13" t="s">
        <v>36</v>
      </c>
      <c r="B17" s="14">
        <v>21</v>
      </c>
      <c r="C17" s="14">
        <v>3</v>
      </c>
      <c r="D17" s="14">
        <f t="shared" si="1"/>
        <v>24</v>
      </c>
      <c r="E17" s="14">
        <v>6</v>
      </c>
      <c r="F17" s="14">
        <v>6</v>
      </c>
      <c r="G17" s="14">
        <f t="shared" si="2"/>
        <v>12</v>
      </c>
      <c r="H17" s="14">
        <v>0</v>
      </c>
      <c r="I17" s="14">
        <v>0</v>
      </c>
      <c r="J17" s="14">
        <f t="shared" si="3"/>
        <v>0</v>
      </c>
      <c r="K17" s="14">
        <f t="shared" si="4"/>
        <v>27</v>
      </c>
      <c r="L17" s="14">
        <f t="shared" si="0"/>
        <v>9</v>
      </c>
      <c r="M17" s="14">
        <f t="shared" si="5"/>
        <v>36</v>
      </c>
      <c r="N17" s="15" t="s">
        <v>37</v>
      </c>
    </row>
    <row r="18" spans="1:14" ht="18" customHeight="1" x14ac:dyDescent="0.2">
      <c r="A18" s="13" t="s">
        <v>139</v>
      </c>
      <c r="B18" s="14">
        <v>204</v>
      </c>
      <c r="C18" s="14">
        <v>153</v>
      </c>
      <c r="D18" s="14">
        <f t="shared" si="1"/>
        <v>357</v>
      </c>
      <c r="E18" s="14">
        <v>16</v>
      </c>
      <c r="F18" s="14">
        <v>28</v>
      </c>
      <c r="G18" s="14">
        <f t="shared" si="2"/>
        <v>44</v>
      </c>
      <c r="H18" s="14"/>
      <c r="I18" s="14">
        <v>2</v>
      </c>
      <c r="J18" s="14">
        <f t="shared" si="3"/>
        <v>2</v>
      </c>
      <c r="K18" s="14">
        <f t="shared" si="4"/>
        <v>220</v>
      </c>
      <c r="L18" s="14">
        <f t="shared" si="0"/>
        <v>183</v>
      </c>
      <c r="M18" s="14">
        <f t="shared" si="5"/>
        <v>403</v>
      </c>
      <c r="N18" s="15" t="s">
        <v>915</v>
      </c>
    </row>
    <row r="19" spans="1:14" ht="18" customHeight="1" x14ac:dyDescent="0.2">
      <c r="A19" s="13" t="s">
        <v>137</v>
      </c>
      <c r="B19" s="14">
        <v>81</v>
      </c>
      <c r="C19" s="14">
        <v>61</v>
      </c>
      <c r="D19" s="14">
        <f t="shared" si="1"/>
        <v>142</v>
      </c>
      <c r="E19" s="14">
        <v>6</v>
      </c>
      <c r="F19" s="14">
        <v>10</v>
      </c>
      <c r="G19" s="14">
        <f t="shared" si="2"/>
        <v>16</v>
      </c>
      <c r="H19" s="14">
        <v>13</v>
      </c>
      <c r="I19" s="14">
        <v>3</v>
      </c>
      <c r="J19" s="14">
        <f t="shared" si="3"/>
        <v>16</v>
      </c>
      <c r="K19" s="14">
        <f t="shared" si="4"/>
        <v>100</v>
      </c>
      <c r="L19" s="14">
        <f t="shared" si="0"/>
        <v>74</v>
      </c>
      <c r="M19" s="14">
        <f t="shared" si="5"/>
        <v>174</v>
      </c>
      <c r="N19" s="15" t="s">
        <v>916</v>
      </c>
    </row>
    <row r="20" spans="1:14" ht="18" customHeight="1" x14ac:dyDescent="0.2">
      <c r="A20" s="13" t="s">
        <v>917</v>
      </c>
      <c r="B20" s="14">
        <v>31</v>
      </c>
      <c r="C20" s="14">
        <v>13</v>
      </c>
      <c r="D20" s="14">
        <f t="shared" si="1"/>
        <v>44</v>
      </c>
      <c r="E20" s="14">
        <v>12</v>
      </c>
      <c r="F20" s="14">
        <v>1</v>
      </c>
      <c r="G20" s="14">
        <f t="shared" si="2"/>
        <v>13</v>
      </c>
      <c r="H20" s="14">
        <v>2</v>
      </c>
      <c r="I20" s="14">
        <v>1</v>
      </c>
      <c r="J20" s="14">
        <f t="shared" si="3"/>
        <v>3</v>
      </c>
      <c r="K20" s="14">
        <f t="shared" si="4"/>
        <v>45</v>
      </c>
      <c r="L20" s="14">
        <f t="shared" si="0"/>
        <v>15</v>
      </c>
      <c r="M20" s="14">
        <f t="shared" si="5"/>
        <v>60</v>
      </c>
      <c r="N20" s="15" t="s">
        <v>918</v>
      </c>
    </row>
    <row r="21" spans="1:14" ht="18" customHeight="1" x14ac:dyDescent="0.2">
      <c r="A21" s="13" t="s">
        <v>377</v>
      </c>
      <c r="B21" s="14">
        <v>0</v>
      </c>
      <c r="C21" s="14">
        <v>0</v>
      </c>
      <c r="D21" s="14">
        <f t="shared" si="1"/>
        <v>0</v>
      </c>
      <c r="E21" s="14">
        <v>5</v>
      </c>
      <c r="F21" s="14">
        <v>17</v>
      </c>
      <c r="G21" s="14">
        <f t="shared" si="2"/>
        <v>22</v>
      </c>
      <c r="H21" s="14">
        <v>0</v>
      </c>
      <c r="I21" s="14">
        <v>0</v>
      </c>
      <c r="J21" s="14">
        <f t="shared" si="3"/>
        <v>0</v>
      </c>
      <c r="K21" s="14">
        <f t="shared" si="4"/>
        <v>5</v>
      </c>
      <c r="L21" s="14">
        <f t="shared" si="0"/>
        <v>17</v>
      </c>
      <c r="M21" s="14">
        <f t="shared" si="5"/>
        <v>22</v>
      </c>
      <c r="N21" s="15" t="s">
        <v>378</v>
      </c>
    </row>
    <row r="22" spans="1:14" ht="18" customHeight="1" x14ac:dyDescent="0.2">
      <c r="A22" s="13" t="s">
        <v>108</v>
      </c>
      <c r="B22" s="14">
        <v>13</v>
      </c>
      <c r="C22" s="14">
        <v>1</v>
      </c>
      <c r="D22" s="14">
        <f t="shared" si="1"/>
        <v>14</v>
      </c>
      <c r="E22" s="14">
        <v>3</v>
      </c>
      <c r="F22" s="14">
        <v>4</v>
      </c>
      <c r="G22" s="14">
        <f t="shared" si="2"/>
        <v>7</v>
      </c>
      <c r="H22" s="14">
        <v>0</v>
      </c>
      <c r="I22" s="14">
        <v>0</v>
      </c>
      <c r="J22" s="14">
        <f t="shared" si="3"/>
        <v>0</v>
      </c>
      <c r="K22" s="14">
        <f t="shared" si="4"/>
        <v>16</v>
      </c>
      <c r="L22" s="14">
        <f t="shared" si="0"/>
        <v>5</v>
      </c>
      <c r="M22" s="14">
        <f t="shared" si="5"/>
        <v>21</v>
      </c>
      <c r="N22" s="15" t="s">
        <v>278</v>
      </c>
    </row>
    <row r="23" spans="1:14" ht="18" customHeight="1" x14ac:dyDescent="0.2">
      <c r="A23" s="13" t="s">
        <v>869</v>
      </c>
      <c r="B23" s="14">
        <v>25</v>
      </c>
      <c r="C23" s="14">
        <v>14</v>
      </c>
      <c r="D23" s="14">
        <f t="shared" si="1"/>
        <v>39</v>
      </c>
      <c r="E23" s="14">
        <v>2</v>
      </c>
      <c r="F23" s="14">
        <v>12</v>
      </c>
      <c r="G23" s="14">
        <f t="shared" si="2"/>
        <v>14</v>
      </c>
      <c r="H23" s="14">
        <v>6</v>
      </c>
      <c r="I23" s="14">
        <v>5</v>
      </c>
      <c r="J23" s="14">
        <f t="shared" si="3"/>
        <v>11</v>
      </c>
      <c r="K23" s="14">
        <f t="shared" si="4"/>
        <v>33</v>
      </c>
      <c r="L23" s="14">
        <f t="shared" si="0"/>
        <v>31</v>
      </c>
      <c r="M23" s="14">
        <f t="shared" si="5"/>
        <v>64</v>
      </c>
      <c r="N23" s="15" t="s">
        <v>152</v>
      </c>
    </row>
    <row r="24" spans="1:14" ht="18" customHeight="1" x14ac:dyDescent="0.2">
      <c r="A24" s="13" t="s">
        <v>131</v>
      </c>
      <c r="B24" s="14">
        <v>75</v>
      </c>
      <c r="C24" s="14">
        <v>45</v>
      </c>
      <c r="D24" s="14">
        <f t="shared" si="1"/>
        <v>120</v>
      </c>
      <c r="E24" s="14">
        <v>39</v>
      </c>
      <c r="F24" s="14">
        <v>13</v>
      </c>
      <c r="G24" s="14">
        <f t="shared" si="2"/>
        <v>52</v>
      </c>
      <c r="H24" s="14">
        <v>4</v>
      </c>
      <c r="I24" s="14">
        <v>9</v>
      </c>
      <c r="J24" s="14">
        <f t="shared" si="3"/>
        <v>13</v>
      </c>
      <c r="K24" s="14">
        <f t="shared" si="4"/>
        <v>118</v>
      </c>
      <c r="L24" s="14">
        <f t="shared" si="0"/>
        <v>67</v>
      </c>
      <c r="M24" s="14">
        <f t="shared" si="5"/>
        <v>185</v>
      </c>
      <c r="N24" s="15" t="s">
        <v>130</v>
      </c>
    </row>
    <row r="25" spans="1:14" ht="18" customHeight="1" x14ac:dyDescent="0.2">
      <c r="A25" s="13" t="s">
        <v>56</v>
      </c>
      <c r="B25" s="14">
        <f>SUM(B9:B24)</f>
        <v>977</v>
      </c>
      <c r="C25" s="14">
        <f t="shared" ref="C25:J25" si="6">SUM(C9:C24)</f>
        <v>671</v>
      </c>
      <c r="D25" s="14">
        <f t="shared" si="6"/>
        <v>1648</v>
      </c>
      <c r="E25" s="14">
        <f t="shared" si="6"/>
        <v>134</v>
      </c>
      <c r="F25" s="14">
        <f t="shared" si="6"/>
        <v>152</v>
      </c>
      <c r="G25" s="14">
        <f t="shared" si="6"/>
        <v>286</v>
      </c>
      <c r="H25" s="14">
        <f>SUM(H9:H24)</f>
        <v>117</v>
      </c>
      <c r="I25" s="14">
        <f t="shared" si="6"/>
        <v>79</v>
      </c>
      <c r="J25" s="14">
        <f t="shared" si="6"/>
        <v>196</v>
      </c>
      <c r="K25" s="14">
        <f t="shared" si="4"/>
        <v>1228</v>
      </c>
      <c r="L25" s="14">
        <f t="shared" si="0"/>
        <v>902</v>
      </c>
      <c r="M25" s="14">
        <f t="shared" si="5"/>
        <v>2130</v>
      </c>
      <c r="N25" s="15" t="s">
        <v>379</v>
      </c>
    </row>
    <row r="26" spans="1:14" ht="18" customHeight="1" x14ac:dyDescent="0.2">
      <c r="A26" s="13" t="s">
        <v>58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 t="s">
        <v>919</v>
      </c>
    </row>
    <row r="27" spans="1:14" ht="18" customHeight="1" x14ac:dyDescent="0.2">
      <c r="A27" s="13" t="s">
        <v>22</v>
      </c>
      <c r="B27" s="14">
        <v>106</v>
      </c>
      <c r="C27" s="14">
        <v>23</v>
      </c>
      <c r="D27" s="14">
        <f>SUM(B27:C27)</f>
        <v>129</v>
      </c>
      <c r="E27" s="14">
        <v>7</v>
      </c>
      <c r="F27" s="14">
        <v>0</v>
      </c>
      <c r="G27" s="14">
        <f>SUM(E27:F27)</f>
        <v>7</v>
      </c>
      <c r="H27" s="14">
        <v>0</v>
      </c>
      <c r="I27" s="14">
        <v>0</v>
      </c>
      <c r="J27" s="14">
        <f>SUM(H27:I27)</f>
        <v>0</v>
      </c>
      <c r="K27" s="14">
        <f>SUM(B27,E27,H27)</f>
        <v>113</v>
      </c>
      <c r="L27" s="14">
        <f t="shared" ref="L27:M34" si="7">SUM(C27,F27,I27)</f>
        <v>23</v>
      </c>
      <c r="M27" s="14">
        <f t="shared" si="7"/>
        <v>136</v>
      </c>
      <c r="N27" s="15" t="s">
        <v>23</v>
      </c>
    </row>
    <row r="28" spans="1:14" ht="18" customHeight="1" x14ac:dyDescent="0.2">
      <c r="A28" s="13" t="s">
        <v>24</v>
      </c>
      <c r="B28" s="14">
        <v>142</v>
      </c>
      <c r="C28" s="14">
        <v>30</v>
      </c>
      <c r="D28" s="14">
        <f t="shared" ref="D28:D33" si="8">SUM(B28:C28)</f>
        <v>172</v>
      </c>
      <c r="E28" s="14">
        <v>10</v>
      </c>
      <c r="F28" s="14">
        <v>2</v>
      </c>
      <c r="G28" s="14">
        <f t="shared" ref="G28:G34" si="9">SUM(E28:F28)</f>
        <v>12</v>
      </c>
      <c r="H28" s="14">
        <v>0</v>
      </c>
      <c r="I28" s="14">
        <v>0</v>
      </c>
      <c r="J28" s="14">
        <f t="shared" ref="J28:J33" si="10">SUM(H28:I28)</f>
        <v>0</v>
      </c>
      <c r="K28" s="14">
        <f t="shared" ref="K28:K34" si="11">SUM(B28,E28,H28)</f>
        <v>152</v>
      </c>
      <c r="L28" s="14">
        <f t="shared" si="7"/>
        <v>32</v>
      </c>
      <c r="M28" s="14">
        <f t="shared" si="7"/>
        <v>184</v>
      </c>
      <c r="N28" s="15" t="s">
        <v>25</v>
      </c>
    </row>
    <row r="29" spans="1:14" ht="18" customHeight="1" x14ac:dyDescent="0.2">
      <c r="A29" s="13" t="s">
        <v>28</v>
      </c>
      <c r="B29" s="14">
        <v>10</v>
      </c>
      <c r="C29" s="14">
        <v>0</v>
      </c>
      <c r="D29" s="14">
        <f t="shared" si="8"/>
        <v>10</v>
      </c>
      <c r="E29" s="14">
        <v>0</v>
      </c>
      <c r="F29" s="14">
        <v>0</v>
      </c>
      <c r="G29" s="14">
        <f t="shared" si="9"/>
        <v>0</v>
      </c>
      <c r="H29" s="14">
        <v>1</v>
      </c>
      <c r="I29" s="14">
        <v>0</v>
      </c>
      <c r="J29" s="14">
        <f t="shared" si="10"/>
        <v>1</v>
      </c>
      <c r="K29" s="14">
        <f t="shared" si="11"/>
        <v>11</v>
      </c>
      <c r="L29" s="14">
        <f t="shared" si="7"/>
        <v>0</v>
      </c>
      <c r="M29" s="14">
        <f t="shared" si="7"/>
        <v>11</v>
      </c>
      <c r="N29" s="15" t="s">
        <v>29</v>
      </c>
    </row>
    <row r="30" spans="1:14" ht="18" customHeight="1" x14ac:dyDescent="0.2">
      <c r="A30" s="13" t="s">
        <v>32</v>
      </c>
      <c r="B30" s="14">
        <v>247</v>
      </c>
      <c r="C30" s="14">
        <v>51</v>
      </c>
      <c r="D30" s="14">
        <f t="shared" si="8"/>
        <v>298</v>
      </c>
      <c r="E30" s="14">
        <v>9</v>
      </c>
      <c r="F30" s="14">
        <v>3</v>
      </c>
      <c r="G30" s="14">
        <f t="shared" si="9"/>
        <v>12</v>
      </c>
      <c r="H30" s="14">
        <v>12</v>
      </c>
      <c r="I30" s="14">
        <v>4</v>
      </c>
      <c r="J30" s="14">
        <f t="shared" si="10"/>
        <v>16</v>
      </c>
      <c r="K30" s="14">
        <f t="shared" si="11"/>
        <v>268</v>
      </c>
      <c r="L30" s="14">
        <f t="shared" si="7"/>
        <v>58</v>
      </c>
      <c r="M30" s="14">
        <f t="shared" si="7"/>
        <v>326</v>
      </c>
      <c r="N30" s="15" t="s">
        <v>60</v>
      </c>
    </row>
    <row r="31" spans="1:14" ht="18" customHeight="1" x14ac:dyDescent="0.2">
      <c r="A31" s="13" t="s">
        <v>36</v>
      </c>
      <c r="B31" s="14">
        <v>72</v>
      </c>
      <c r="C31" s="14">
        <v>25</v>
      </c>
      <c r="D31" s="14">
        <f t="shared" si="8"/>
        <v>97</v>
      </c>
      <c r="E31" s="14">
        <v>0</v>
      </c>
      <c r="F31" s="14">
        <v>0</v>
      </c>
      <c r="G31" s="14">
        <f t="shared" si="9"/>
        <v>0</v>
      </c>
      <c r="H31" s="14">
        <v>0</v>
      </c>
      <c r="I31" s="14">
        <v>0</v>
      </c>
      <c r="J31" s="14">
        <f t="shared" si="10"/>
        <v>0</v>
      </c>
      <c r="K31" s="14">
        <f t="shared" si="11"/>
        <v>72</v>
      </c>
      <c r="L31" s="14">
        <f t="shared" si="7"/>
        <v>25</v>
      </c>
      <c r="M31" s="14">
        <f t="shared" si="7"/>
        <v>97</v>
      </c>
      <c r="N31" s="15" t="s">
        <v>37</v>
      </c>
    </row>
    <row r="32" spans="1:14" ht="18" customHeight="1" x14ac:dyDescent="0.2">
      <c r="A32" s="13" t="s">
        <v>139</v>
      </c>
      <c r="B32" s="14">
        <v>266</v>
      </c>
      <c r="C32" s="14">
        <v>175</v>
      </c>
      <c r="D32" s="14">
        <f t="shared" si="8"/>
        <v>441</v>
      </c>
      <c r="E32" s="14">
        <v>8</v>
      </c>
      <c r="F32" s="14">
        <v>4</v>
      </c>
      <c r="G32" s="14">
        <f t="shared" si="9"/>
        <v>12</v>
      </c>
      <c r="H32" s="14">
        <v>0</v>
      </c>
      <c r="I32" s="14">
        <v>0</v>
      </c>
      <c r="J32" s="14">
        <f t="shared" si="10"/>
        <v>0</v>
      </c>
      <c r="K32" s="14">
        <f t="shared" si="11"/>
        <v>274</v>
      </c>
      <c r="L32" s="14">
        <f t="shared" si="7"/>
        <v>179</v>
      </c>
      <c r="M32" s="14">
        <f t="shared" si="7"/>
        <v>453</v>
      </c>
      <c r="N32" s="15" t="s">
        <v>915</v>
      </c>
    </row>
    <row r="33" spans="1:14" ht="18" customHeight="1" x14ac:dyDescent="0.2">
      <c r="A33" s="13" t="s">
        <v>131</v>
      </c>
      <c r="B33" s="14">
        <v>483</v>
      </c>
      <c r="C33" s="14">
        <v>159</v>
      </c>
      <c r="D33" s="14">
        <f t="shared" si="8"/>
        <v>642</v>
      </c>
      <c r="E33" s="14">
        <v>8</v>
      </c>
      <c r="F33" s="14">
        <v>1</v>
      </c>
      <c r="G33" s="14">
        <f t="shared" si="9"/>
        <v>9</v>
      </c>
      <c r="H33" s="14">
        <v>2</v>
      </c>
      <c r="I33" s="14">
        <v>0</v>
      </c>
      <c r="J33" s="14">
        <f t="shared" si="10"/>
        <v>2</v>
      </c>
      <c r="K33" s="14">
        <f t="shared" si="11"/>
        <v>493</v>
      </c>
      <c r="L33" s="14">
        <f t="shared" si="7"/>
        <v>160</v>
      </c>
      <c r="M33" s="14">
        <f t="shared" si="7"/>
        <v>653</v>
      </c>
      <c r="N33" s="15" t="s">
        <v>130</v>
      </c>
    </row>
    <row r="34" spans="1:14" ht="18" customHeight="1" thickBot="1" x14ac:dyDescent="0.25">
      <c r="A34" s="13" t="s">
        <v>61</v>
      </c>
      <c r="B34" s="14">
        <f>SUM(B27:B33)</f>
        <v>1326</v>
      </c>
      <c r="C34" s="14">
        <f t="shared" ref="C34:F34" si="12">SUM(C27:C33)</f>
        <v>463</v>
      </c>
      <c r="D34" s="14">
        <f t="shared" si="12"/>
        <v>1789</v>
      </c>
      <c r="E34" s="14">
        <f t="shared" si="12"/>
        <v>42</v>
      </c>
      <c r="F34" s="14">
        <f t="shared" si="12"/>
        <v>10</v>
      </c>
      <c r="G34" s="14">
        <f t="shared" si="9"/>
        <v>52</v>
      </c>
      <c r="H34" s="14">
        <f>SUM(H27:H33)</f>
        <v>15</v>
      </c>
      <c r="I34" s="14">
        <f t="shared" ref="I34:J34" si="13">SUM(I27:I33)</f>
        <v>4</v>
      </c>
      <c r="J34" s="14">
        <f t="shared" si="13"/>
        <v>19</v>
      </c>
      <c r="K34" s="14">
        <f t="shared" si="11"/>
        <v>1383</v>
      </c>
      <c r="L34" s="14">
        <f t="shared" si="7"/>
        <v>477</v>
      </c>
      <c r="M34" s="14">
        <f t="shared" si="7"/>
        <v>1860</v>
      </c>
      <c r="N34" s="15" t="s">
        <v>381</v>
      </c>
    </row>
    <row r="35" spans="1:14" ht="18" customHeight="1" thickBot="1" x14ac:dyDescent="0.25">
      <c r="A35" s="19" t="s">
        <v>261</v>
      </c>
      <c r="B35" s="20">
        <f>SUM(B34,B25)</f>
        <v>2303</v>
      </c>
      <c r="C35" s="20">
        <f t="shared" ref="C35:M35" si="14">SUM(C34,C25)</f>
        <v>1134</v>
      </c>
      <c r="D35" s="20">
        <f t="shared" si="14"/>
        <v>3437</v>
      </c>
      <c r="E35" s="20">
        <f t="shared" si="14"/>
        <v>176</v>
      </c>
      <c r="F35" s="20">
        <f t="shared" si="14"/>
        <v>162</v>
      </c>
      <c r="G35" s="20">
        <f t="shared" si="14"/>
        <v>338</v>
      </c>
      <c r="H35" s="20">
        <f t="shared" si="14"/>
        <v>132</v>
      </c>
      <c r="I35" s="20">
        <f t="shared" si="14"/>
        <v>83</v>
      </c>
      <c r="J35" s="20">
        <f t="shared" si="14"/>
        <v>215</v>
      </c>
      <c r="K35" s="20">
        <f t="shared" si="14"/>
        <v>2611</v>
      </c>
      <c r="L35" s="20">
        <f t="shared" si="14"/>
        <v>1379</v>
      </c>
      <c r="M35" s="20">
        <f t="shared" si="14"/>
        <v>3990</v>
      </c>
      <c r="N35" s="57" t="s">
        <v>63</v>
      </c>
    </row>
    <row r="36" spans="1:14" ht="15" thickTop="1" x14ac:dyDescent="0.2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80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79"/>
  <sheetViews>
    <sheetView rightToLeft="1" view="pageBreakPreview" zoomScale="80" zoomScaleSheetLayoutView="80" workbookViewId="0">
      <selection sqref="A1:N1"/>
    </sheetView>
  </sheetViews>
  <sheetFormatPr defaultRowHeight="14.25" x14ac:dyDescent="0.2"/>
  <cols>
    <col min="1" max="1" width="22.625" customWidth="1"/>
    <col min="2" max="2" width="8.5" customWidth="1"/>
    <col min="3" max="3" width="10.25" customWidth="1"/>
    <col min="4" max="4" width="9" customWidth="1"/>
    <col min="5" max="5" width="7.25" customWidth="1"/>
    <col min="6" max="6" width="8.5" customWidth="1"/>
    <col min="7" max="7" width="7.875" customWidth="1"/>
    <col min="8" max="9" width="11.25" customWidth="1"/>
    <col min="10" max="10" width="8.875" customWidth="1"/>
    <col min="11" max="11" width="37.5" customWidth="1"/>
  </cols>
  <sheetData>
    <row r="1" spans="1:11" ht="28.5" customHeight="1" x14ac:dyDescent="0.2">
      <c r="A1" s="118" t="s">
        <v>928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" customHeight="1" x14ac:dyDescent="0.25">
      <c r="A2" s="114" t="s">
        <v>929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3">
      <c r="A3" s="10" t="s">
        <v>1876</v>
      </c>
      <c r="K3" s="63" t="s">
        <v>955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7.2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31" t="s">
        <v>8</v>
      </c>
      <c r="C6" s="31" t="s">
        <v>67</v>
      </c>
      <c r="D6" s="31" t="s">
        <v>10</v>
      </c>
      <c r="E6" s="31" t="s">
        <v>8</v>
      </c>
      <c r="F6" s="31" t="s">
        <v>67</v>
      </c>
      <c r="G6" s="31" t="s">
        <v>10</v>
      </c>
      <c r="H6" s="31" t="s">
        <v>8</v>
      </c>
      <c r="I6" s="31" t="s">
        <v>67</v>
      </c>
      <c r="J6" s="31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8" customHeight="1" x14ac:dyDescent="0.2">
      <c r="A9" s="13" t="s">
        <v>15</v>
      </c>
      <c r="B9" s="14">
        <v>190</v>
      </c>
      <c r="C9" s="14">
        <v>275</v>
      </c>
      <c r="D9" s="14">
        <f>SUM(B9:C9)</f>
        <v>465</v>
      </c>
      <c r="E9" s="14">
        <v>0</v>
      </c>
      <c r="F9" s="14">
        <v>0</v>
      </c>
      <c r="G9" s="14">
        <f>SUM(E9:F9)</f>
        <v>0</v>
      </c>
      <c r="H9" s="14">
        <f>SUM(B9,E9)</f>
        <v>190</v>
      </c>
      <c r="I9" s="14">
        <f>SUM(C9,F9)</f>
        <v>275</v>
      </c>
      <c r="J9" s="14">
        <f>SUM(H9:I9)</f>
        <v>465</v>
      </c>
      <c r="K9" s="15" t="s">
        <v>16</v>
      </c>
    </row>
    <row r="10" spans="1:11" ht="18" customHeight="1" x14ac:dyDescent="0.2">
      <c r="A10" s="13" t="s">
        <v>18</v>
      </c>
      <c r="B10" s="14">
        <v>62</v>
      </c>
      <c r="C10" s="14">
        <v>76</v>
      </c>
      <c r="D10" s="14">
        <f t="shared" ref="D10:D23" si="0">SUM(B10:C10)</f>
        <v>138</v>
      </c>
      <c r="E10" s="14">
        <v>0</v>
      </c>
      <c r="F10" s="14">
        <v>0</v>
      </c>
      <c r="G10" s="14">
        <f t="shared" ref="G10:G23" si="1">SUM(E10:F10)</f>
        <v>0</v>
      </c>
      <c r="H10" s="14">
        <f t="shared" ref="H10:I23" si="2">SUM(B10,E10)</f>
        <v>62</v>
      </c>
      <c r="I10" s="14">
        <f t="shared" si="2"/>
        <v>76</v>
      </c>
      <c r="J10" s="14">
        <f t="shared" ref="J10:J23" si="3">SUM(H10:I10)</f>
        <v>138</v>
      </c>
      <c r="K10" s="15" t="s">
        <v>19</v>
      </c>
    </row>
    <row r="11" spans="1:11" ht="18" customHeight="1" x14ac:dyDescent="0.2">
      <c r="A11" s="13" t="s">
        <v>22</v>
      </c>
      <c r="B11" s="14">
        <v>59</v>
      </c>
      <c r="C11" s="14">
        <v>252</v>
      </c>
      <c r="D11" s="14">
        <f t="shared" si="0"/>
        <v>311</v>
      </c>
      <c r="E11" s="14">
        <v>0</v>
      </c>
      <c r="F11" s="14">
        <v>0</v>
      </c>
      <c r="G11" s="14">
        <f t="shared" si="1"/>
        <v>0</v>
      </c>
      <c r="H11" s="14">
        <f t="shared" si="2"/>
        <v>59</v>
      </c>
      <c r="I11" s="14">
        <f t="shared" si="2"/>
        <v>252</v>
      </c>
      <c r="J11" s="14">
        <f t="shared" si="3"/>
        <v>311</v>
      </c>
      <c r="K11" s="15" t="s">
        <v>23</v>
      </c>
    </row>
    <row r="12" spans="1:11" ht="18" customHeight="1" x14ac:dyDescent="0.2">
      <c r="A12" s="13" t="s">
        <v>24</v>
      </c>
      <c r="B12" s="14">
        <v>456</v>
      </c>
      <c r="C12" s="14">
        <v>391</v>
      </c>
      <c r="D12" s="14">
        <f t="shared" si="0"/>
        <v>847</v>
      </c>
      <c r="E12" s="14">
        <v>0</v>
      </c>
      <c r="F12" s="14">
        <v>0</v>
      </c>
      <c r="G12" s="14">
        <f t="shared" si="1"/>
        <v>0</v>
      </c>
      <c r="H12" s="14">
        <f t="shared" si="2"/>
        <v>456</v>
      </c>
      <c r="I12" s="14">
        <f t="shared" si="2"/>
        <v>391</v>
      </c>
      <c r="J12" s="14">
        <f t="shared" si="3"/>
        <v>847</v>
      </c>
      <c r="K12" s="15" t="s">
        <v>25</v>
      </c>
    </row>
    <row r="13" spans="1:11" ht="18" customHeight="1" x14ac:dyDescent="0.2">
      <c r="A13" s="13" t="s">
        <v>28</v>
      </c>
      <c r="B13" s="14">
        <v>452</v>
      </c>
      <c r="C13" s="14">
        <v>475</v>
      </c>
      <c r="D13" s="14">
        <f t="shared" si="0"/>
        <v>927</v>
      </c>
      <c r="E13" s="14">
        <v>0</v>
      </c>
      <c r="F13" s="14">
        <v>0</v>
      </c>
      <c r="G13" s="14">
        <f t="shared" si="1"/>
        <v>0</v>
      </c>
      <c r="H13" s="14">
        <f t="shared" si="2"/>
        <v>452</v>
      </c>
      <c r="I13" s="14">
        <f t="shared" si="2"/>
        <v>475</v>
      </c>
      <c r="J13" s="14">
        <f t="shared" si="3"/>
        <v>927</v>
      </c>
      <c r="K13" s="15" t="s">
        <v>29</v>
      </c>
    </row>
    <row r="14" spans="1:11" ht="18" customHeight="1" x14ac:dyDescent="0.2">
      <c r="A14" s="13" t="s">
        <v>912</v>
      </c>
      <c r="B14" s="14">
        <v>63</v>
      </c>
      <c r="C14" s="14">
        <v>90</v>
      </c>
      <c r="D14" s="14">
        <f t="shared" si="0"/>
        <v>153</v>
      </c>
      <c r="E14" s="14">
        <v>0</v>
      </c>
      <c r="F14" s="14">
        <v>0</v>
      </c>
      <c r="G14" s="14">
        <f t="shared" si="1"/>
        <v>0</v>
      </c>
      <c r="H14" s="14">
        <f t="shared" si="2"/>
        <v>63</v>
      </c>
      <c r="I14" s="14">
        <f t="shared" si="2"/>
        <v>90</v>
      </c>
      <c r="J14" s="14">
        <f t="shared" si="3"/>
        <v>153</v>
      </c>
      <c r="K14" s="15" t="s">
        <v>1445</v>
      </c>
    </row>
    <row r="15" spans="1:11" ht="18" customHeight="1" x14ac:dyDescent="0.2">
      <c r="A15" s="13" t="s">
        <v>30</v>
      </c>
      <c r="B15" s="14">
        <v>65</v>
      </c>
      <c r="C15" s="14">
        <v>47</v>
      </c>
      <c r="D15" s="14">
        <f t="shared" si="0"/>
        <v>112</v>
      </c>
      <c r="E15" s="14">
        <v>0</v>
      </c>
      <c r="F15" s="14">
        <v>0</v>
      </c>
      <c r="G15" s="14">
        <f t="shared" si="1"/>
        <v>0</v>
      </c>
      <c r="H15" s="14">
        <f t="shared" si="2"/>
        <v>65</v>
      </c>
      <c r="I15" s="14">
        <f t="shared" si="2"/>
        <v>47</v>
      </c>
      <c r="J15" s="14">
        <f t="shared" si="3"/>
        <v>112</v>
      </c>
      <c r="K15" s="15" t="s">
        <v>828</v>
      </c>
    </row>
    <row r="16" spans="1:11" ht="18" customHeight="1" x14ac:dyDescent="0.2">
      <c r="A16" s="13" t="s">
        <v>32</v>
      </c>
      <c r="B16" s="14">
        <v>357</v>
      </c>
      <c r="C16" s="14">
        <v>707</v>
      </c>
      <c r="D16" s="14">
        <f t="shared" si="0"/>
        <v>1064</v>
      </c>
      <c r="E16" s="14">
        <v>0</v>
      </c>
      <c r="F16" s="14">
        <v>0</v>
      </c>
      <c r="G16" s="14">
        <f t="shared" si="1"/>
        <v>0</v>
      </c>
      <c r="H16" s="14">
        <f t="shared" si="2"/>
        <v>357</v>
      </c>
      <c r="I16" s="14">
        <f t="shared" si="2"/>
        <v>707</v>
      </c>
      <c r="J16" s="14">
        <f t="shared" si="3"/>
        <v>1064</v>
      </c>
      <c r="K16" s="15" t="s">
        <v>60</v>
      </c>
    </row>
    <row r="17" spans="1:11" ht="18" customHeight="1" x14ac:dyDescent="0.2">
      <c r="A17" s="13" t="s">
        <v>36</v>
      </c>
      <c r="B17" s="14">
        <v>356</v>
      </c>
      <c r="C17" s="14">
        <v>268</v>
      </c>
      <c r="D17" s="14">
        <f t="shared" si="0"/>
        <v>624</v>
      </c>
      <c r="E17" s="14">
        <v>0</v>
      </c>
      <c r="F17" s="14">
        <v>0</v>
      </c>
      <c r="G17" s="14">
        <f t="shared" si="1"/>
        <v>0</v>
      </c>
      <c r="H17" s="14">
        <f t="shared" si="2"/>
        <v>356</v>
      </c>
      <c r="I17" s="14">
        <f t="shared" si="2"/>
        <v>268</v>
      </c>
      <c r="J17" s="14">
        <f t="shared" si="3"/>
        <v>624</v>
      </c>
      <c r="K17" s="15" t="s">
        <v>37</v>
      </c>
    </row>
    <row r="18" spans="1:11" ht="18" customHeight="1" x14ac:dyDescent="0.2">
      <c r="A18" s="13" t="s">
        <v>139</v>
      </c>
      <c r="B18" s="14">
        <v>1202</v>
      </c>
      <c r="C18" s="14">
        <v>2034</v>
      </c>
      <c r="D18" s="14">
        <f t="shared" si="0"/>
        <v>3236</v>
      </c>
      <c r="E18" s="14">
        <v>0</v>
      </c>
      <c r="F18" s="14">
        <v>0</v>
      </c>
      <c r="G18" s="14">
        <f t="shared" si="1"/>
        <v>0</v>
      </c>
      <c r="H18" s="14">
        <f t="shared" si="2"/>
        <v>1202</v>
      </c>
      <c r="I18" s="14">
        <f t="shared" si="2"/>
        <v>2034</v>
      </c>
      <c r="J18" s="14">
        <f t="shared" si="3"/>
        <v>3236</v>
      </c>
      <c r="K18" s="15" t="s">
        <v>915</v>
      </c>
    </row>
    <row r="19" spans="1:11" ht="18" customHeight="1" x14ac:dyDescent="0.2">
      <c r="A19" s="13" t="s">
        <v>137</v>
      </c>
      <c r="B19" s="14">
        <v>280</v>
      </c>
      <c r="C19" s="14">
        <v>528</v>
      </c>
      <c r="D19" s="14">
        <f t="shared" si="0"/>
        <v>808</v>
      </c>
      <c r="E19" s="14">
        <v>0</v>
      </c>
      <c r="F19" s="14">
        <v>0</v>
      </c>
      <c r="G19" s="14">
        <f t="shared" si="1"/>
        <v>0</v>
      </c>
      <c r="H19" s="14">
        <f t="shared" si="2"/>
        <v>280</v>
      </c>
      <c r="I19" s="14">
        <f t="shared" si="2"/>
        <v>528</v>
      </c>
      <c r="J19" s="14">
        <f t="shared" si="3"/>
        <v>808</v>
      </c>
      <c r="K19" s="15" t="s">
        <v>916</v>
      </c>
    </row>
    <row r="20" spans="1:11" ht="18" customHeight="1" x14ac:dyDescent="0.2">
      <c r="A20" s="13" t="s">
        <v>917</v>
      </c>
      <c r="B20" s="14">
        <v>120</v>
      </c>
      <c r="C20" s="14">
        <v>166</v>
      </c>
      <c r="D20" s="14">
        <f t="shared" si="0"/>
        <v>286</v>
      </c>
      <c r="E20" s="14">
        <v>0</v>
      </c>
      <c r="F20" s="14">
        <v>0</v>
      </c>
      <c r="G20" s="14">
        <f t="shared" si="1"/>
        <v>0</v>
      </c>
      <c r="H20" s="14">
        <f t="shared" si="2"/>
        <v>120</v>
      </c>
      <c r="I20" s="14">
        <f t="shared" si="2"/>
        <v>166</v>
      </c>
      <c r="J20" s="14">
        <f t="shared" si="3"/>
        <v>286</v>
      </c>
      <c r="K20" s="15" t="s">
        <v>918</v>
      </c>
    </row>
    <row r="21" spans="1:11" ht="18" customHeight="1" x14ac:dyDescent="0.2">
      <c r="A21" s="13" t="s">
        <v>108</v>
      </c>
      <c r="B21" s="14">
        <v>225</v>
      </c>
      <c r="C21" s="14">
        <v>110</v>
      </c>
      <c r="D21" s="14">
        <f t="shared" si="0"/>
        <v>335</v>
      </c>
      <c r="E21" s="14">
        <v>0</v>
      </c>
      <c r="F21" s="14">
        <v>0</v>
      </c>
      <c r="G21" s="14">
        <f t="shared" si="1"/>
        <v>0</v>
      </c>
      <c r="H21" s="14">
        <f t="shared" si="2"/>
        <v>225</v>
      </c>
      <c r="I21" s="14">
        <f t="shared" si="2"/>
        <v>110</v>
      </c>
      <c r="J21" s="14">
        <f t="shared" si="3"/>
        <v>335</v>
      </c>
      <c r="K21" s="15" t="s">
        <v>117</v>
      </c>
    </row>
    <row r="22" spans="1:11" ht="18" customHeight="1" x14ac:dyDescent="0.2">
      <c r="A22" s="13" t="s">
        <v>869</v>
      </c>
      <c r="B22" s="14">
        <v>146</v>
      </c>
      <c r="C22" s="14">
        <v>204</v>
      </c>
      <c r="D22" s="14">
        <f t="shared" si="0"/>
        <v>350</v>
      </c>
      <c r="E22" s="14">
        <v>0</v>
      </c>
      <c r="F22" s="14">
        <v>0</v>
      </c>
      <c r="G22" s="14">
        <f t="shared" si="1"/>
        <v>0</v>
      </c>
      <c r="H22" s="14">
        <f t="shared" si="2"/>
        <v>146</v>
      </c>
      <c r="I22" s="14">
        <f t="shared" si="2"/>
        <v>204</v>
      </c>
      <c r="J22" s="14">
        <f t="shared" si="3"/>
        <v>350</v>
      </c>
      <c r="K22" s="15" t="s">
        <v>152</v>
      </c>
    </row>
    <row r="23" spans="1:11" ht="18" customHeight="1" x14ac:dyDescent="0.2">
      <c r="A23" s="13" t="s">
        <v>131</v>
      </c>
      <c r="B23" s="14">
        <v>814</v>
      </c>
      <c r="C23" s="14">
        <v>572</v>
      </c>
      <c r="D23" s="14">
        <f t="shared" si="0"/>
        <v>1386</v>
      </c>
      <c r="E23" s="14">
        <v>0</v>
      </c>
      <c r="F23" s="14">
        <v>0</v>
      </c>
      <c r="G23" s="14">
        <f t="shared" si="1"/>
        <v>0</v>
      </c>
      <c r="H23" s="14">
        <f t="shared" si="2"/>
        <v>814</v>
      </c>
      <c r="I23" s="14">
        <f t="shared" si="2"/>
        <v>572</v>
      </c>
      <c r="J23" s="14">
        <f t="shared" si="3"/>
        <v>1386</v>
      </c>
      <c r="K23" s="15" t="s">
        <v>130</v>
      </c>
    </row>
    <row r="24" spans="1:11" ht="18" customHeight="1" x14ac:dyDescent="0.2">
      <c r="A24" s="13" t="s">
        <v>56</v>
      </c>
      <c r="B24" s="14">
        <f>SUM(B9:B23)</f>
        <v>4847</v>
      </c>
      <c r="C24" s="14">
        <f t="shared" ref="C24:J24" si="4">SUM(C9:C23)</f>
        <v>6195</v>
      </c>
      <c r="D24" s="14">
        <f t="shared" si="4"/>
        <v>11042</v>
      </c>
      <c r="E24" s="14">
        <f t="shared" si="4"/>
        <v>0</v>
      </c>
      <c r="F24" s="14">
        <f t="shared" si="4"/>
        <v>0</v>
      </c>
      <c r="G24" s="14">
        <f t="shared" si="4"/>
        <v>0</v>
      </c>
      <c r="H24" s="14">
        <f t="shared" si="4"/>
        <v>4847</v>
      </c>
      <c r="I24" s="14">
        <f t="shared" si="4"/>
        <v>6195</v>
      </c>
      <c r="J24" s="14">
        <f t="shared" si="4"/>
        <v>11042</v>
      </c>
      <c r="K24" s="15" t="s">
        <v>379</v>
      </c>
    </row>
    <row r="25" spans="1:11" ht="18" customHeight="1" x14ac:dyDescent="0.2">
      <c r="A25" s="13" t="s">
        <v>58</v>
      </c>
      <c r="B25" s="14"/>
      <c r="C25" s="14"/>
      <c r="D25" s="14"/>
      <c r="E25" s="14"/>
      <c r="F25" s="14"/>
      <c r="G25" s="14"/>
      <c r="H25" s="14"/>
      <c r="I25" s="14"/>
      <c r="J25" s="14"/>
      <c r="K25" s="15" t="s">
        <v>919</v>
      </c>
    </row>
    <row r="26" spans="1:11" ht="18" customHeight="1" x14ac:dyDescent="0.2">
      <c r="A26" s="13" t="s">
        <v>22</v>
      </c>
      <c r="B26" s="14">
        <v>362</v>
      </c>
      <c r="C26" s="14">
        <v>124</v>
      </c>
      <c r="D26" s="14">
        <f>SUM(B26:C26)</f>
        <v>486</v>
      </c>
      <c r="E26" s="14">
        <v>1</v>
      </c>
      <c r="F26" s="14">
        <v>0</v>
      </c>
      <c r="G26" s="14">
        <f>SUM(E26:F26)</f>
        <v>1</v>
      </c>
      <c r="H26" s="14">
        <f>SUM(B26,E26)</f>
        <v>363</v>
      </c>
      <c r="I26" s="14">
        <f t="shared" ref="I26:J33" si="5">SUM(C26,F26)</f>
        <v>124</v>
      </c>
      <c r="J26" s="14">
        <f t="shared" si="5"/>
        <v>487</v>
      </c>
      <c r="K26" s="15" t="s">
        <v>23</v>
      </c>
    </row>
    <row r="27" spans="1:11" ht="18" customHeight="1" x14ac:dyDescent="0.2">
      <c r="A27" s="13" t="s">
        <v>24</v>
      </c>
      <c r="B27" s="14">
        <v>211</v>
      </c>
      <c r="C27" s="14">
        <v>43</v>
      </c>
      <c r="D27" s="14">
        <f t="shared" ref="D27:D33" si="6">SUM(B27:C27)</f>
        <v>254</v>
      </c>
      <c r="E27" s="14">
        <v>0</v>
      </c>
      <c r="F27" s="14">
        <v>0</v>
      </c>
      <c r="G27" s="14">
        <f t="shared" ref="G27:G33" si="7">SUM(E27:F27)</f>
        <v>0</v>
      </c>
      <c r="H27" s="14">
        <f t="shared" ref="H27:H33" si="8">SUM(B27,E27)</f>
        <v>211</v>
      </c>
      <c r="I27" s="14">
        <f t="shared" si="5"/>
        <v>43</v>
      </c>
      <c r="J27" s="14">
        <f t="shared" si="5"/>
        <v>254</v>
      </c>
      <c r="K27" s="15" t="s">
        <v>25</v>
      </c>
    </row>
    <row r="28" spans="1:11" ht="18" customHeight="1" x14ac:dyDescent="0.2">
      <c r="A28" s="13" t="s">
        <v>28</v>
      </c>
      <c r="B28" s="14">
        <v>83</v>
      </c>
      <c r="C28" s="14">
        <v>18</v>
      </c>
      <c r="D28" s="14">
        <f t="shared" si="6"/>
        <v>101</v>
      </c>
      <c r="E28" s="14">
        <v>0</v>
      </c>
      <c r="F28" s="14">
        <v>0</v>
      </c>
      <c r="G28" s="14">
        <f t="shared" si="7"/>
        <v>0</v>
      </c>
      <c r="H28" s="14">
        <f t="shared" si="8"/>
        <v>83</v>
      </c>
      <c r="I28" s="14">
        <f t="shared" si="5"/>
        <v>18</v>
      </c>
      <c r="J28" s="14">
        <f t="shared" si="5"/>
        <v>101</v>
      </c>
      <c r="K28" s="15" t="s">
        <v>29</v>
      </c>
    </row>
    <row r="29" spans="1:11" ht="18" customHeight="1" x14ac:dyDescent="0.2">
      <c r="A29" s="13" t="s">
        <v>32</v>
      </c>
      <c r="B29" s="14">
        <v>680</v>
      </c>
      <c r="C29" s="14">
        <v>296</v>
      </c>
      <c r="D29" s="14">
        <f t="shared" si="6"/>
        <v>976</v>
      </c>
      <c r="E29" s="14">
        <v>0</v>
      </c>
      <c r="F29" s="14">
        <v>0</v>
      </c>
      <c r="G29" s="14">
        <f t="shared" si="7"/>
        <v>0</v>
      </c>
      <c r="H29" s="14">
        <f t="shared" si="8"/>
        <v>680</v>
      </c>
      <c r="I29" s="14">
        <f t="shared" si="5"/>
        <v>296</v>
      </c>
      <c r="J29" s="14">
        <f t="shared" si="5"/>
        <v>976</v>
      </c>
      <c r="K29" s="15" t="s">
        <v>914</v>
      </c>
    </row>
    <row r="30" spans="1:11" ht="18" customHeight="1" x14ac:dyDescent="0.2">
      <c r="A30" s="13" t="s">
        <v>36</v>
      </c>
      <c r="B30" s="14">
        <v>649</v>
      </c>
      <c r="C30" s="14">
        <v>358</v>
      </c>
      <c r="D30" s="14">
        <f t="shared" si="6"/>
        <v>1007</v>
      </c>
      <c r="E30" s="14">
        <v>0</v>
      </c>
      <c r="F30" s="14">
        <v>0</v>
      </c>
      <c r="G30" s="14">
        <f t="shared" si="7"/>
        <v>0</v>
      </c>
      <c r="H30" s="14">
        <f t="shared" si="8"/>
        <v>649</v>
      </c>
      <c r="I30" s="14">
        <f t="shared" si="5"/>
        <v>358</v>
      </c>
      <c r="J30" s="14">
        <f t="shared" si="5"/>
        <v>1007</v>
      </c>
      <c r="K30" s="15" t="s">
        <v>37</v>
      </c>
    </row>
    <row r="31" spans="1:11" ht="18" customHeight="1" x14ac:dyDescent="0.2">
      <c r="A31" s="13" t="s">
        <v>139</v>
      </c>
      <c r="B31" s="14">
        <v>1359</v>
      </c>
      <c r="C31" s="14">
        <v>1705</v>
      </c>
      <c r="D31" s="14">
        <f t="shared" si="6"/>
        <v>3064</v>
      </c>
      <c r="E31" s="14">
        <v>0</v>
      </c>
      <c r="F31" s="14">
        <v>0</v>
      </c>
      <c r="G31" s="14">
        <f t="shared" si="7"/>
        <v>0</v>
      </c>
      <c r="H31" s="14">
        <f t="shared" si="8"/>
        <v>1359</v>
      </c>
      <c r="I31" s="14">
        <f t="shared" si="5"/>
        <v>1705</v>
      </c>
      <c r="J31" s="14">
        <f t="shared" si="5"/>
        <v>3064</v>
      </c>
      <c r="K31" s="15" t="s">
        <v>915</v>
      </c>
    </row>
    <row r="32" spans="1:11" ht="18" customHeight="1" x14ac:dyDescent="0.2">
      <c r="A32" s="13" t="s">
        <v>131</v>
      </c>
      <c r="B32" s="14">
        <v>2084</v>
      </c>
      <c r="C32" s="14">
        <v>603</v>
      </c>
      <c r="D32" s="14">
        <f t="shared" si="6"/>
        <v>2687</v>
      </c>
      <c r="E32" s="14">
        <v>0</v>
      </c>
      <c r="F32" s="14">
        <v>0</v>
      </c>
      <c r="G32" s="14">
        <f t="shared" si="7"/>
        <v>0</v>
      </c>
      <c r="H32" s="14">
        <f t="shared" si="8"/>
        <v>2084</v>
      </c>
      <c r="I32" s="14">
        <f t="shared" si="5"/>
        <v>603</v>
      </c>
      <c r="J32" s="14">
        <f t="shared" si="5"/>
        <v>2687</v>
      </c>
      <c r="K32" s="15" t="s">
        <v>130</v>
      </c>
    </row>
    <row r="33" spans="1:11" ht="18" customHeight="1" thickBot="1" x14ac:dyDescent="0.25">
      <c r="A33" s="13" t="s">
        <v>61</v>
      </c>
      <c r="B33" s="14">
        <f>SUM(B26:B32)</f>
        <v>5428</v>
      </c>
      <c r="C33" s="14">
        <f t="shared" ref="C33:F33" si="9">SUM(C26:C32)</f>
        <v>3147</v>
      </c>
      <c r="D33" s="14">
        <f t="shared" si="6"/>
        <v>8575</v>
      </c>
      <c r="E33" s="14">
        <f t="shared" si="9"/>
        <v>1</v>
      </c>
      <c r="F33" s="14">
        <f t="shared" si="9"/>
        <v>0</v>
      </c>
      <c r="G33" s="14">
        <f t="shared" si="7"/>
        <v>1</v>
      </c>
      <c r="H33" s="14">
        <f t="shared" si="8"/>
        <v>5429</v>
      </c>
      <c r="I33" s="14">
        <f t="shared" si="5"/>
        <v>3147</v>
      </c>
      <c r="J33" s="14">
        <f t="shared" si="5"/>
        <v>8576</v>
      </c>
      <c r="K33" s="15" t="s">
        <v>381</v>
      </c>
    </row>
    <row r="34" spans="1:11" ht="18" customHeight="1" thickBot="1" x14ac:dyDescent="0.25">
      <c r="A34" s="19" t="s">
        <v>261</v>
      </c>
      <c r="B34" s="20">
        <f>SUM(B33,B24)</f>
        <v>10275</v>
      </c>
      <c r="C34" s="20">
        <f t="shared" ref="C34:J34" si="10">SUM(C33,C24)</f>
        <v>9342</v>
      </c>
      <c r="D34" s="20">
        <f t="shared" si="10"/>
        <v>19617</v>
      </c>
      <c r="E34" s="20">
        <f t="shared" si="10"/>
        <v>1</v>
      </c>
      <c r="F34" s="20">
        <f t="shared" si="10"/>
        <v>0</v>
      </c>
      <c r="G34" s="20">
        <f t="shared" si="10"/>
        <v>1</v>
      </c>
      <c r="H34" s="20">
        <f t="shared" si="10"/>
        <v>10276</v>
      </c>
      <c r="I34" s="20">
        <f t="shared" si="10"/>
        <v>9342</v>
      </c>
      <c r="J34" s="20">
        <f t="shared" si="10"/>
        <v>19618</v>
      </c>
      <c r="K34" s="57" t="s">
        <v>63</v>
      </c>
    </row>
    <row r="35" spans="1:11" ht="15" thickTop="1" x14ac:dyDescent="0.2"/>
    <row r="36" spans="1:11" s="92" customFormat="1" x14ac:dyDescent="0.2"/>
    <row r="37" spans="1:11" s="92" customFormat="1" x14ac:dyDescent="0.2"/>
    <row r="38" spans="1:11" s="92" customFormat="1" x14ac:dyDescent="0.2"/>
    <row r="39" spans="1:11" s="92" customFormat="1" x14ac:dyDescent="0.2"/>
    <row r="40" spans="1:11" s="92" customFormat="1" x14ac:dyDescent="0.2"/>
    <row r="41" spans="1:11" s="92" customFormat="1" x14ac:dyDescent="0.2"/>
    <row r="42" spans="1:11" s="92" customFormat="1" x14ac:dyDescent="0.2"/>
    <row r="43" spans="1:11" s="92" customFormat="1" x14ac:dyDescent="0.2"/>
    <row r="45" spans="1:11" ht="26.25" customHeight="1" x14ac:dyDescent="0.2">
      <c r="A45" s="118" t="s">
        <v>930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t="39" customHeight="1" x14ac:dyDescent="0.25">
      <c r="A46" s="114" t="s">
        <v>931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</row>
    <row r="47" spans="1:11" ht="16.5" thickBot="1" x14ac:dyDescent="0.3">
      <c r="A47" s="10" t="s">
        <v>1915</v>
      </c>
      <c r="K47" s="63" t="s">
        <v>1916</v>
      </c>
    </row>
    <row r="48" spans="1:11" ht="16.5" thickTop="1" x14ac:dyDescent="0.25">
      <c r="A48" s="111" t="s">
        <v>0</v>
      </c>
      <c r="B48" s="110" t="s">
        <v>1</v>
      </c>
      <c r="C48" s="110"/>
      <c r="D48" s="110"/>
      <c r="E48" s="110" t="s">
        <v>2</v>
      </c>
      <c r="F48" s="110"/>
      <c r="G48" s="110"/>
      <c r="H48" s="110" t="s">
        <v>3</v>
      </c>
      <c r="I48" s="110"/>
      <c r="J48" s="110"/>
      <c r="K48" s="111" t="s">
        <v>4</v>
      </c>
    </row>
    <row r="49" spans="1:11" ht="15.75" x14ac:dyDescent="0.25">
      <c r="A49" s="112"/>
      <c r="B49" s="109" t="s">
        <v>5</v>
      </c>
      <c r="C49" s="109"/>
      <c r="D49" s="109"/>
      <c r="E49" s="109" t="s">
        <v>6</v>
      </c>
      <c r="F49" s="109"/>
      <c r="G49" s="109"/>
      <c r="H49" s="109" t="s">
        <v>7</v>
      </c>
      <c r="I49" s="109"/>
      <c r="J49" s="109"/>
      <c r="K49" s="112"/>
    </row>
    <row r="50" spans="1:11" ht="15.75" x14ac:dyDescent="0.25">
      <c r="A50" s="112"/>
      <c r="B50" s="31" t="s">
        <v>8</v>
      </c>
      <c r="C50" s="31" t="s">
        <v>67</v>
      </c>
      <c r="D50" s="31" t="s">
        <v>10</v>
      </c>
      <c r="E50" s="31" t="s">
        <v>8</v>
      </c>
      <c r="F50" s="31" t="s">
        <v>67</v>
      </c>
      <c r="G50" s="31" t="s">
        <v>10</v>
      </c>
      <c r="H50" s="31" t="s">
        <v>8</v>
      </c>
      <c r="I50" s="31" t="s">
        <v>67</v>
      </c>
      <c r="J50" s="31" t="s">
        <v>10</v>
      </c>
      <c r="K50" s="112"/>
    </row>
    <row r="51" spans="1:11" ht="16.5" thickBot="1" x14ac:dyDescent="0.3">
      <c r="A51" s="113"/>
      <c r="B51" s="6" t="s">
        <v>11</v>
      </c>
      <c r="C51" s="6" t="s">
        <v>12</v>
      </c>
      <c r="D51" s="6" t="s">
        <v>7</v>
      </c>
      <c r="E51" s="6" t="s">
        <v>11</v>
      </c>
      <c r="F51" s="6" t="s">
        <v>12</v>
      </c>
      <c r="G51" s="6" t="s">
        <v>7</v>
      </c>
      <c r="H51" s="6" t="s">
        <v>11</v>
      </c>
      <c r="I51" s="6" t="s">
        <v>12</v>
      </c>
      <c r="J51" s="6" t="s">
        <v>7</v>
      </c>
      <c r="K51" s="113"/>
    </row>
    <row r="52" spans="1:11" ht="15.95" customHeight="1" x14ac:dyDescent="0.2">
      <c r="A52" s="13" t="s">
        <v>13</v>
      </c>
      <c r="B52" s="14"/>
      <c r="C52" s="14"/>
      <c r="D52" s="14"/>
      <c r="E52" s="14"/>
      <c r="F52" s="14"/>
      <c r="G52" s="14"/>
      <c r="H52" s="14"/>
      <c r="I52" s="14"/>
      <c r="J52" s="14"/>
      <c r="K52" s="15" t="s">
        <v>14</v>
      </c>
    </row>
    <row r="53" spans="1:11" ht="15.95" customHeight="1" x14ac:dyDescent="0.2">
      <c r="A53" s="13" t="s">
        <v>15</v>
      </c>
      <c r="B53" s="14">
        <v>170</v>
      </c>
      <c r="C53" s="14">
        <v>262</v>
      </c>
      <c r="D53" s="14">
        <f>SUM(B53:C53)</f>
        <v>432</v>
      </c>
      <c r="E53" s="14">
        <v>0</v>
      </c>
      <c r="F53" s="14">
        <v>0</v>
      </c>
      <c r="G53" s="14">
        <f>SUM(E53:F53)</f>
        <v>0</v>
      </c>
      <c r="H53" s="14">
        <f>SUM(B53,E53)</f>
        <v>170</v>
      </c>
      <c r="I53" s="14">
        <f t="shared" ref="I53:J67" si="11">SUM(C53,F53)</f>
        <v>262</v>
      </c>
      <c r="J53" s="14">
        <f t="shared" si="11"/>
        <v>432</v>
      </c>
      <c r="K53" s="15" t="s">
        <v>16</v>
      </c>
    </row>
    <row r="54" spans="1:11" ht="15.95" customHeight="1" x14ac:dyDescent="0.2">
      <c r="A54" s="13" t="s">
        <v>18</v>
      </c>
      <c r="B54" s="14">
        <v>61</v>
      </c>
      <c r="C54" s="14">
        <v>71</v>
      </c>
      <c r="D54" s="14">
        <f t="shared" ref="D54:D67" si="12">SUM(B54:C54)</f>
        <v>132</v>
      </c>
      <c r="E54" s="14">
        <v>0</v>
      </c>
      <c r="F54" s="14">
        <v>0</v>
      </c>
      <c r="G54" s="14">
        <f t="shared" ref="G54:G67" si="13">SUM(E54:F54)</f>
        <v>0</v>
      </c>
      <c r="H54" s="14">
        <f t="shared" ref="H54:H67" si="14">SUM(B54,E54)</f>
        <v>61</v>
      </c>
      <c r="I54" s="14">
        <f t="shared" si="11"/>
        <v>71</v>
      </c>
      <c r="J54" s="14">
        <f t="shared" si="11"/>
        <v>132</v>
      </c>
      <c r="K54" s="15" t="s">
        <v>19</v>
      </c>
    </row>
    <row r="55" spans="1:11" ht="15.95" customHeight="1" x14ac:dyDescent="0.2">
      <c r="A55" s="13" t="s">
        <v>22</v>
      </c>
      <c r="B55" s="14">
        <v>58</v>
      </c>
      <c r="C55" s="14">
        <v>242</v>
      </c>
      <c r="D55" s="14">
        <f t="shared" si="12"/>
        <v>300</v>
      </c>
      <c r="E55" s="14">
        <v>0</v>
      </c>
      <c r="F55" s="14">
        <v>0</v>
      </c>
      <c r="G55" s="14">
        <f t="shared" si="13"/>
        <v>0</v>
      </c>
      <c r="H55" s="14">
        <f t="shared" si="14"/>
        <v>58</v>
      </c>
      <c r="I55" s="14">
        <f t="shared" si="11"/>
        <v>242</v>
      </c>
      <c r="J55" s="14">
        <f t="shared" si="11"/>
        <v>300</v>
      </c>
      <c r="K55" s="15" t="s">
        <v>23</v>
      </c>
    </row>
    <row r="56" spans="1:11" ht="15.95" customHeight="1" x14ac:dyDescent="0.2">
      <c r="A56" s="13" t="s">
        <v>24</v>
      </c>
      <c r="B56" s="14">
        <v>273</v>
      </c>
      <c r="C56" s="14">
        <v>256</v>
      </c>
      <c r="D56" s="14">
        <f t="shared" si="12"/>
        <v>529</v>
      </c>
      <c r="E56" s="14">
        <v>0</v>
      </c>
      <c r="F56" s="14">
        <v>0</v>
      </c>
      <c r="G56" s="14">
        <f t="shared" si="13"/>
        <v>0</v>
      </c>
      <c r="H56" s="14">
        <f t="shared" si="14"/>
        <v>273</v>
      </c>
      <c r="I56" s="14">
        <f t="shared" si="11"/>
        <v>256</v>
      </c>
      <c r="J56" s="14">
        <f t="shared" si="11"/>
        <v>529</v>
      </c>
      <c r="K56" s="15" t="s">
        <v>25</v>
      </c>
    </row>
    <row r="57" spans="1:11" ht="15.95" customHeight="1" x14ac:dyDescent="0.2">
      <c r="A57" s="13" t="s">
        <v>28</v>
      </c>
      <c r="B57" s="14">
        <v>385</v>
      </c>
      <c r="C57" s="14">
        <v>442</v>
      </c>
      <c r="D57" s="14">
        <f t="shared" si="12"/>
        <v>827</v>
      </c>
      <c r="E57" s="14">
        <v>0</v>
      </c>
      <c r="F57" s="14">
        <v>0</v>
      </c>
      <c r="G57" s="14">
        <f t="shared" si="13"/>
        <v>0</v>
      </c>
      <c r="H57" s="14">
        <f t="shared" si="14"/>
        <v>385</v>
      </c>
      <c r="I57" s="14">
        <f t="shared" si="11"/>
        <v>442</v>
      </c>
      <c r="J57" s="14">
        <f t="shared" si="11"/>
        <v>827</v>
      </c>
      <c r="K57" s="15" t="s">
        <v>29</v>
      </c>
    </row>
    <row r="58" spans="1:11" ht="15.95" customHeight="1" x14ac:dyDescent="0.2">
      <c r="A58" s="13" t="s">
        <v>912</v>
      </c>
      <c r="B58" s="14">
        <v>45</v>
      </c>
      <c r="C58" s="14">
        <v>72</v>
      </c>
      <c r="D58" s="14">
        <f t="shared" si="12"/>
        <v>117</v>
      </c>
      <c r="E58" s="14">
        <v>0</v>
      </c>
      <c r="F58" s="14">
        <v>0</v>
      </c>
      <c r="G58" s="14">
        <f t="shared" si="13"/>
        <v>0</v>
      </c>
      <c r="H58" s="14">
        <f t="shared" si="14"/>
        <v>45</v>
      </c>
      <c r="I58" s="14">
        <f t="shared" si="11"/>
        <v>72</v>
      </c>
      <c r="J58" s="14">
        <f t="shared" si="11"/>
        <v>117</v>
      </c>
      <c r="K58" s="15" t="s">
        <v>913</v>
      </c>
    </row>
    <row r="59" spans="1:11" ht="15.95" customHeight="1" x14ac:dyDescent="0.2">
      <c r="A59" s="13" t="s">
        <v>30</v>
      </c>
      <c r="B59" s="14">
        <v>39</v>
      </c>
      <c r="C59" s="14">
        <v>32</v>
      </c>
      <c r="D59" s="14">
        <f t="shared" si="12"/>
        <v>71</v>
      </c>
      <c r="E59" s="14">
        <v>0</v>
      </c>
      <c r="F59" s="14">
        <v>0</v>
      </c>
      <c r="G59" s="14">
        <f t="shared" si="13"/>
        <v>0</v>
      </c>
      <c r="H59" s="14">
        <f t="shared" si="14"/>
        <v>39</v>
      </c>
      <c r="I59" s="14">
        <f t="shared" si="11"/>
        <v>32</v>
      </c>
      <c r="J59" s="14">
        <f t="shared" si="11"/>
        <v>71</v>
      </c>
      <c r="K59" s="15" t="s">
        <v>828</v>
      </c>
    </row>
    <row r="60" spans="1:11" ht="15.95" customHeight="1" x14ac:dyDescent="0.2">
      <c r="A60" s="13" t="s">
        <v>32</v>
      </c>
      <c r="B60" s="14">
        <v>280</v>
      </c>
      <c r="C60" s="14">
        <v>631</v>
      </c>
      <c r="D60" s="14">
        <f t="shared" si="12"/>
        <v>911</v>
      </c>
      <c r="E60" s="14">
        <v>0</v>
      </c>
      <c r="F60" s="14">
        <v>0</v>
      </c>
      <c r="G60" s="14">
        <f t="shared" si="13"/>
        <v>0</v>
      </c>
      <c r="H60" s="14">
        <f t="shared" si="14"/>
        <v>280</v>
      </c>
      <c r="I60" s="14">
        <f t="shared" si="11"/>
        <v>631</v>
      </c>
      <c r="J60" s="14">
        <f t="shared" si="11"/>
        <v>911</v>
      </c>
      <c r="K60" s="15" t="s">
        <v>33</v>
      </c>
    </row>
    <row r="61" spans="1:11" ht="15.95" customHeight="1" x14ac:dyDescent="0.2">
      <c r="A61" s="13" t="s">
        <v>36</v>
      </c>
      <c r="B61" s="14">
        <v>340</v>
      </c>
      <c r="C61" s="14">
        <v>263</v>
      </c>
      <c r="D61" s="14">
        <f t="shared" si="12"/>
        <v>603</v>
      </c>
      <c r="E61" s="14">
        <v>0</v>
      </c>
      <c r="F61" s="14">
        <v>0</v>
      </c>
      <c r="G61" s="14">
        <f t="shared" si="13"/>
        <v>0</v>
      </c>
      <c r="H61" s="14">
        <f t="shared" si="14"/>
        <v>340</v>
      </c>
      <c r="I61" s="14">
        <f t="shared" si="11"/>
        <v>263</v>
      </c>
      <c r="J61" s="14">
        <f t="shared" si="11"/>
        <v>603</v>
      </c>
      <c r="K61" s="15" t="s">
        <v>37</v>
      </c>
    </row>
    <row r="62" spans="1:11" ht="15.95" customHeight="1" x14ac:dyDescent="0.2">
      <c r="A62" s="13" t="s">
        <v>139</v>
      </c>
      <c r="B62" s="14">
        <v>1119</v>
      </c>
      <c r="C62" s="14">
        <v>1937</v>
      </c>
      <c r="D62" s="14">
        <f t="shared" si="12"/>
        <v>3056</v>
      </c>
      <c r="E62" s="14">
        <v>0</v>
      </c>
      <c r="F62" s="14">
        <v>0</v>
      </c>
      <c r="G62" s="14">
        <f t="shared" si="13"/>
        <v>0</v>
      </c>
      <c r="H62" s="14">
        <f t="shared" si="14"/>
        <v>1119</v>
      </c>
      <c r="I62" s="14">
        <f t="shared" si="11"/>
        <v>1937</v>
      </c>
      <c r="J62" s="14">
        <f t="shared" si="11"/>
        <v>3056</v>
      </c>
      <c r="K62" s="15" t="s">
        <v>915</v>
      </c>
    </row>
    <row r="63" spans="1:11" ht="15.95" customHeight="1" x14ac:dyDescent="0.2">
      <c r="A63" s="13" t="s">
        <v>137</v>
      </c>
      <c r="B63" s="14">
        <v>221</v>
      </c>
      <c r="C63" s="14">
        <v>487</v>
      </c>
      <c r="D63" s="14">
        <f t="shared" si="12"/>
        <v>708</v>
      </c>
      <c r="E63" s="14">
        <v>0</v>
      </c>
      <c r="F63" s="14">
        <v>0</v>
      </c>
      <c r="G63" s="14">
        <f t="shared" si="13"/>
        <v>0</v>
      </c>
      <c r="H63" s="14">
        <f t="shared" si="14"/>
        <v>221</v>
      </c>
      <c r="I63" s="14">
        <f t="shared" si="11"/>
        <v>487</v>
      </c>
      <c r="J63" s="14">
        <f t="shared" si="11"/>
        <v>708</v>
      </c>
      <c r="K63" s="15" t="s">
        <v>916</v>
      </c>
    </row>
    <row r="64" spans="1:11" ht="15.95" customHeight="1" x14ac:dyDescent="0.2">
      <c r="A64" s="13" t="s">
        <v>917</v>
      </c>
      <c r="B64" s="14">
        <v>106</v>
      </c>
      <c r="C64" s="14">
        <v>155</v>
      </c>
      <c r="D64" s="14">
        <f t="shared" si="12"/>
        <v>261</v>
      </c>
      <c r="E64" s="14">
        <v>0</v>
      </c>
      <c r="F64" s="14">
        <v>0</v>
      </c>
      <c r="G64" s="14">
        <f t="shared" si="13"/>
        <v>0</v>
      </c>
      <c r="H64" s="14">
        <f t="shared" si="14"/>
        <v>106</v>
      </c>
      <c r="I64" s="14">
        <f t="shared" si="11"/>
        <v>155</v>
      </c>
      <c r="J64" s="14">
        <f t="shared" si="11"/>
        <v>261</v>
      </c>
      <c r="K64" s="15" t="s">
        <v>918</v>
      </c>
    </row>
    <row r="65" spans="1:11" ht="15.95" customHeight="1" x14ac:dyDescent="0.2">
      <c r="A65" s="13" t="s">
        <v>108</v>
      </c>
      <c r="B65" s="14">
        <v>214</v>
      </c>
      <c r="C65" s="14">
        <v>110</v>
      </c>
      <c r="D65" s="14">
        <f t="shared" si="12"/>
        <v>324</v>
      </c>
      <c r="E65" s="14">
        <v>0</v>
      </c>
      <c r="F65" s="14">
        <v>0</v>
      </c>
      <c r="G65" s="14">
        <f t="shared" si="13"/>
        <v>0</v>
      </c>
      <c r="H65" s="14">
        <f t="shared" si="14"/>
        <v>214</v>
      </c>
      <c r="I65" s="14">
        <f t="shared" si="11"/>
        <v>110</v>
      </c>
      <c r="J65" s="14">
        <f t="shared" si="11"/>
        <v>324</v>
      </c>
      <c r="K65" s="15" t="s">
        <v>117</v>
      </c>
    </row>
    <row r="66" spans="1:11" ht="15.95" customHeight="1" x14ac:dyDescent="0.2">
      <c r="A66" s="13" t="s">
        <v>869</v>
      </c>
      <c r="B66" s="14">
        <v>121</v>
      </c>
      <c r="C66" s="14">
        <v>191</v>
      </c>
      <c r="D66" s="14">
        <f t="shared" si="12"/>
        <v>312</v>
      </c>
      <c r="E66" s="14">
        <v>0</v>
      </c>
      <c r="F66" s="14">
        <v>0</v>
      </c>
      <c r="G66" s="14">
        <f t="shared" si="13"/>
        <v>0</v>
      </c>
      <c r="H66" s="14">
        <f t="shared" si="14"/>
        <v>121</v>
      </c>
      <c r="I66" s="14">
        <f t="shared" si="11"/>
        <v>191</v>
      </c>
      <c r="J66" s="14">
        <f t="shared" si="11"/>
        <v>312</v>
      </c>
      <c r="K66" s="15" t="s">
        <v>152</v>
      </c>
    </row>
    <row r="67" spans="1:11" ht="15.95" customHeight="1" x14ac:dyDescent="0.2">
      <c r="A67" s="13" t="s">
        <v>131</v>
      </c>
      <c r="B67" s="14">
        <v>740</v>
      </c>
      <c r="C67" s="14">
        <v>535</v>
      </c>
      <c r="D67" s="14">
        <f t="shared" si="12"/>
        <v>1275</v>
      </c>
      <c r="E67" s="14">
        <v>0</v>
      </c>
      <c r="F67" s="14">
        <v>0</v>
      </c>
      <c r="G67" s="14">
        <f t="shared" si="13"/>
        <v>0</v>
      </c>
      <c r="H67" s="14">
        <f t="shared" si="14"/>
        <v>740</v>
      </c>
      <c r="I67" s="14">
        <f t="shared" si="11"/>
        <v>535</v>
      </c>
      <c r="J67" s="14">
        <f t="shared" si="11"/>
        <v>1275</v>
      </c>
      <c r="K67" s="15" t="s">
        <v>130</v>
      </c>
    </row>
    <row r="68" spans="1:11" ht="15.95" customHeight="1" x14ac:dyDescent="0.2">
      <c r="A68" s="13" t="s">
        <v>56</v>
      </c>
      <c r="B68" s="14">
        <f>SUM(B53:B67)</f>
        <v>4172</v>
      </c>
      <c r="C68" s="14">
        <f t="shared" ref="C68:J68" si="15">SUM(C53:C67)</f>
        <v>5686</v>
      </c>
      <c r="D68" s="14">
        <f t="shared" si="15"/>
        <v>9858</v>
      </c>
      <c r="E68" s="14">
        <f t="shared" si="15"/>
        <v>0</v>
      </c>
      <c r="F68" s="14">
        <f t="shared" si="15"/>
        <v>0</v>
      </c>
      <c r="G68" s="14">
        <f t="shared" si="15"/>
        <v>0</v>
      </c>
      <c r="H68" s="14">
        <f t="shared" si="15"/>
        <v>4172</v>
      </c>
      <c r="I68" s="14">
        <f t="shared" si="15"/>
        <v>5686</v>
      </c>
      <c r="J68" s="14">
        <f t="shared" si="15"/>
        <v>9858</v>
      </c>
      <c r="K68" s="15" t="s">
        <v>379</v>
      </c>
    </row>
    <row r="69" spans="1:11" ht="15.95" customHeight="1" x14ac:dyDescent="0.2">
      <c r="A69" s="13" t="s">
        <v>58</v>
      </c>
      <c r="B69" s="14"/>
      <c r="C69" s="14"/>
      <c r="D69" s="14"/>
      <c r="E69" s="14"/>
      <c r="F69" s="14"/>
      <c r="G69" s="14"/>
      <c r="H69" s="14"/>
      <c r="I69" s="14"/>
      <c r="J69" s="14"/>
      <c r="K69" s="15" t="s">
        <v>919</v>
      </c>
    </row>
    <row r="70" spans="1:11" ht="15.95" customHeight="1" x14ac:dyDescent="0.2">
      <c r="A70" s="13" t="s">
        <v>22</v>
      </c>
      <c r="B70" s="14">
        <v>276</v>
      </c>
      <c r="C70" s="14">
        <v>109</v>
      </c>
      <c r="D70" s="14">
        <f>SUM(B70:C70)</f>
        <v>385</v>
      </c>
      <c r="E70" s="14">
        <v>1</v>
      </c>
      <c r="F70" s="14">
        <v>0</v>
      </c>
      <c r="G70" s="14">
        <f>SUM(E70:F70)</f>
        <v>1</v>
      </c>
      <c r="H70" s="14">
        <f>SUM(B70,E70)</f>
        <v>277</v>
      </c>
      <c r="I70" s="14">
        <f t="shared" ref="I70:I77" si="16">SUM(C70,F70)</f>
        <v>109</v>
      </c>
      <c r="J70" s="14">
        <f>SUM(H70:I70)</f>
        <v>386</v>
      </c>
      <c r="K70" s="15" t="s">
        <v>23</v>
      </c>
    </row>
    <row r="71" spans="1:11" ht="15.95" customHeight="1" x14ac:dyDescent="0.2">
      <c r="A71" s="13" t="s">
        <v>24</v>
      </c>
      <c r="B71" s="14">
        <v>73</v>
      </c>
      <c r="C71" s="14">
        <v>14</v>
      </c>
      <c r="D71" s="14">
        <f t="shared" ref="D71:D77" si="17">SUM(B71:C71)</f>
        <v>87</v>
      </c>
      <c r="E71" s="14">
        <v>0</v>
      </c>
      <c r="F71" s="14">
        <v>0</v>
      </c>
      <c r="G71" s="14">
        <f>SUM(E71:F71)</f>
        <v>0</v>
      </c>
      <c r="H71" s="14">
        <f t="shared" ref="H71:H77" si="18">SUM(B71,E71)</f>
        <v>73</v>
      </c>
      <c r="I71" s="14">
        <f t="shared" si="16"/>
        <v>14</v>
      </c>
      <c r="J71" s="14">
        <f t="shared" ref="J71:J77" si="19">SUM(H71:I71)</f>
        <v>87</v>
      </c>
      <c r="K71" s="15" t="s">
        <v>25</v>
      </c>
    </row>
    <row r="72" spans="1:11" ht="15.95" customHeight="1" x14ac:dyDescent="0.2">
      <c r="A72" s="13" t="s">
        <v>28</v>
      </c>
      <c r="B72" s="14">
        <v>75</v>
      </c>
      <c r="C72" s="14">
        <v>18</v>
      </c>
      <c r="D72" s="14">
        <f t="shared" si="17"/>
        <v>93</v>
      </c>
      <c r="E72" s="14">
        <v>0</v>
      </c>
      <c r="F72" s="14">
        <v>0</v>
      </c>
      <c r="G72" s="14">
        <f t="shared" ref="G72:G77" si="20">SUM(E72:F72)</f>
        <v>0</v>
      </c>
      <c r="H72" s="14">
        <f t="shared" si="18"/>
        <v>75</v>
      </c>
      <c r="I72" s="14">
        <f t="shared" si="16"/>
        <v>18</v>
      </c>
      <c r="J72" s="14">
        <f t="shared" si="19"/>
        <v>93</v>
      </c>
      <c r="K72" s="15" t="s">
        <v>29</v>
      </c>
    </row>
    <row r="73" spans="1:11" ht="15.95" customHeight="1" x14ac:dyDescent="0.2">
      <c r="A73" s="13" t="s">
        <v>32</v>
      </c>
      <c r="B73" s="14">
        <v>532</v>
      </c>
      <c r="C73" s="14">
        <v>248</v>
      </c>
      <c r="D73" s="14">
        <f t="shared" si="17"/>
        <v>780</v>
      </c>
      <c r="E73" s="14">
        <v>0</v>
      </c>
      <c r="F73" s="14">
        <v>0</v>
      </c>
      <c r="G73" s="14">
        <f t="shared" si="20"/>
        <v>0</v>
      </c>
      <c r="H73" s="14">
        <f t="shared" si="18"/>
        <v>532</v>
      </c>
      <c r="I73" s="14">
        <f t="shared" si="16"/>
        <v>248</v>
      </c>
      <c r="J73" s="14">
        <f t="shared" si="19"/>
        <v>780</v>
      </c>
      <c r="K73" s="15" t="s">
        <v>33</v>
      </c>
    </row>
    <row r="74" spans="1:11" ht="15.95" customHeight="1" x14ac:dyDescent="0.2">
      <c r="A74" s="13" t="s">
        <v>36</v>
      </c>
      <c r="B74" s="14">
        <v>630</v>
      </c>
      <c r="C74" s="14">
        <v>350</v>
      </c>
      <c r="D74" s="14">
        <f t="shared" si="17"/>
        <v>980</v>
      </c>
      <c r="E74" s="14">
        <v>0</v>
      </c>
      <c r="F74" s="14">
        <v>0</v>
      </c>
      <c r="G74" s="14">
        <f t="shared" si="20"/>
        <v>0</v>
      </c>
      <c r="H74" s="14">
        <f t="shared" si="18"/>
        <v>630</v>
      </c>
      <c r="I74" s="14">
        <f t="shared" si="16"/>
        <v>350</v>
      </c>
      <c r="J74" s="14">
        <f t="shared" si="19"/>
        <v>980</v>
      </c>
      <c r="K74" s="15" t="s">
        <v>37</v>
      </c>
    </row>
    <row r="75" spans="1:11" ht="15.95" customHeight="1" x14ac:dyDescent="0.2">
      <c r="A75" s="13" t="s">
        <v>139</v>
      </c>
      <c r="B75" s="14">
        <v>1164</v>
      </c>
      <c r="C75" s="14">
        <v>1550</v>
      </c>
      <c r="D75" s="14">
        <f t="shared" si="17"/>
        <v>2714</v>
      </c>
      <c r="E75" s="14">
        <v>0</v>
      </c>
      <c r="F75" s="14">
        <v>0</v>
      </c>
      <c r="G75" s="14">
        <f t="shared" si="20"/>
        <v>0</v>
      </c>
      <c r="H75" s="14">
        <f t="shared" si="18"/>
        <v>1164</v>
      </c>
      <c r="I75" s="14">
        <f t="shared" si="16"/>
        <v>1550</v>
      </c>
      <c r="J75" s="14">
        <f t="shared" si="19"/>
        <v>2714</v>
      </c>
      <c r="K75" s="15" t="s">
        <v>915</v>
      </c>
    </row>
    <row r="76" spans="1:11" ht="15.95" customHeight="1" x14ac:dyDescent="0.2">
      <c r="A76" s="13" t="s">
        <v>131</v>
      </c>
      <c r="B76" s="14">
        <v>1829</v>
      </c>
      <c r="C76" s="14">
        <v>469</v>
      </c>
      <c r="D76" s="14">
        <f t="shared" si="17"/>
        <v>2298</v>
      </c>
      <c r="E76" s="14">
        <v>0</v>
      </c>
      <c r="F76" s="14">
        <v>0</v>
      </c>
      <c r="G76" s="14">
        <f t="shared" si="20"/>
        <v>0</v>
      </c>
      <c r="H76" s="14">
        <f t="shared" si="18"/>
        <v>1829</v>
      </c>
      <c r="I76" s="14">
        <f t="shared" si="16"/>
        <v>469</v>
      </c>
      <c r="J76" s="14">
        <f t="shared" si="19"/>
        <v>2298</v>
      </c>
      <c r="K76" s="15" t="s">
        <v>130</v>
      </c>
    </row>
    <row r="77" spans="1:11" ht="15.95" customHeight="1" thickBot="1" x14ac:dyDescent="0.25">
      <c r="A77" s="13" t="s">
        <v>61</v>
      </c>
      <c r="B77" s="14">
        <f>SUM(B70:B76)</f>
        <v>4579</v>
      </c>
      <c r="C77" s="14">
        <f t="shared" ref="C77:F77" si="21">SUM(C70:C76)</f>
        <v>2758</v>
      </c>
      <c r="D77" s="14">
        <f t="shared" si="17"/>
        <v>7337</v>
      </c>
      <c r="E77" s="14">
        <f t="shared" si="21"/>
        <v>1</v>
      </c>
      <c r="F77" s="14">
        <f t="shared" si="21"/>
        <v>0</v>
      </c>
      <c r="G77" s="14">
        <f t="shared" si="20"/>
        <v>1</v>
      </c>
      <c r="H77" s="14">
        <f t="shared" si="18"/>
        <v>4580</v>
      </c>
      <c r="I77" s="14">
        <f t="shared" si="16"/>
        <v>2758</v>
      </c>
      <c r="J77" s="14">
        <f t="shared" si="19"/>
        <v>7338</v>
      </c>
      <c r="K77" s="15" t="s">
        <v>381</v>
      </c>
    </row>
    <row r="78" spans="1:11" ht="15.95" customHeight="1" thickBot="1" x14ac:dyDescent="0.25">
      <c r="A78" s="19" t="s">
        <v>261</v>
      </c>
      <c r="B78" s="20">
        <f>SUM(B77,B68)</f>
        <v>8751</v>
      </c>
      <c r="C78" s="20">
        <f t="shared" ref="C78:J78" si="22">SUM(C77,C68)</f>
        <v>8444</v>
      </c>
      <c r="D78" s="20">
        <f t="shared" si="22"/>
        <v>17195</v>
      </c>
      <c r="E78" s="20">
        <f t="shared" si="22"/>
        <v>1</v>
      </c>
      <c r="F78" s="20">
        <f t="shared" si="22"/>
        <v>0</v>
      </c>
      <c r="G78" s="20">
        <f t="shared" si="22"/>
        <v>1</v>
      </c>
      <c r="H78" s="20">
        <f t="shared" si="22"/>
        <v>8752</v>
      </c>
      <c r="I78" s="20">
        <f t="shared" si="22"/>
        <v>8444</v>
      </c>
      <c r="J78" s="20">
        <f t="shared" si="22"/>
        <v>17196</v>
      </c>
      <c r="K78" s="57" t="s">
        <v>63</v>
      </c>
    </row>
    <row r="79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E49:G49"/>
    <mergeCell ref="H49:J49"/>
    <mergeCell ref="A45:K45"/>
    <mergeCell ref="A46:K46"/>
    <mergeCell ref="A48:A51"/>
    <mergeCell ref="B48:D48"/>
    <mergeCell ref="E48:G48"/>
    <mergeCell ref="H48:J48"/>
    <mergeCell ref="K48:K51"/>
    <mergeCell ref="B49:D49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48"/>
  <sheetViews>
    <sheetView rightToLeft="1" view="pageBreakPreview" zoomScale="80" zoomScaleSheetLayoutView="80" workbookViewId="0">
      <selection sqref="A1:N1"/>
    </sheetView>
  </sheetViews>
  <sheetFormatPr defaultRowHeight="14.25" x14ac:dyDescent="0.2"/>
  <cols>
    <col min="1" max="1" width="28.625" customWidth="1"/>
    <col min="2" max="2" width="7.5" customWidth="1"/>
    <col min="3" max="3" width="9.875" customWidth="1"/>
    <col min="4" max="4" width="8.625" customWidth="1"/>
    <col min="5" max="5" width="7.125" customWidth="1"/>
    <col min="6" max="6" width="9.5" customWidth="1"/>
    <col min="7" max="7" width="7.5" customWidth="1"/>
    <col min="8" max="8" width="7.75" customWidth="1"/>
    <col min="9" max="9" width="9" customWidth="1"/>
    <col min="10" max="10" width="8.875" customWidth="1"/>
    <col min="11" max="11" width="46.75" customWidth="1"/>
  </cols>
  <sheetData>
    <row r="1" spans="1:11" ht="33.75" customHeight="1" x14ac:dyDescent="0.2">
      <c r="A1" s="118" t="s">
        <v>932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7.5" customHeight="1" x14ac:dyDescent="0.25">
      <c r="A2" s="114" t="s">
        <v>933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3">
      <c r="A3" s="10" t="s">
        <v>1878</v>
      </c>
      <c r="K3" s="63" t="s">
        <v>1879</v>
      </c>
    </row>
    <row r="4" spans="1:11" ht="19.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9.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9.5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19.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0.10000000000000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0.100000000000001" customHeight="1" x14ac:dyDescent="0.2">
      <c r="A9" s="13" t="s">
        <v>15</v>
      </c>
      <c r="B9" s="14">
        <v>44</v>
      </c>
      <c r="C9" s="14">
        <v>73</v>
      </c>
      <c r="D9" s="14">
        <f>SUM(B9:C9)</f>
        <v>117</v>
      </c>
      <c r="E9" s="14">
        <v>0</v>
      </c>
      <c r="F9" s="14">
        <v>0</v>
      </c>
      <c r="G9" s="14">
        <f>SUM(E9:F9)</f>
        <v>0</v>
      </c>
      <c r="H9" s="14">
        <f>SUM(B9,E9)</f>
        <v>44</v>
      </c>
      <c r="I9" s="14">
        <f>SUM(C9,F9)</f>
        <v>73</v>
      </c>
      <c r="J9" s="14">
        <f>SUM(H9:I9)</f>
        <v>117</v>
      </c>
      <c r="K9" s="15" t="s">
        <v>16</v>
      </c>
    </row>
    <row r="10" spans="1:11" ht="20.100000000000001" customHeight="1" x14ac:dyDescent="0.2">
      <c r="A10" s="13" t="s">
        <v>693</v>
      </c>
      <c r="B10" s="14">
        <v>16</v>
      </c>
      <c r="C10" s="14">
        <v>46</v>
      </c>
      <c r="D10" s="14">
        <f t="shared" ref="D10:D12" si="0">SUM(B10:C10)</f>
        <v>62</v>
      </c>
      <c r="E10" s="14">
        <v>0</v>
      </c>
      <c r="F10" s="14">
        <v>0</v>
      </c>
      <c r="G10" s="14">
        <f t="shared" ref="G10:G21" si="1">SUM(E10:F10)</f>
        <v>0</v>
      </c>
      <c r="H10" s="14">
        <f t="shared" ref="H10:I21" si="2">SUM(B10,E10)</f>
        <v>16</v>
      </c>
      <c r="I10" s="14">
        <f t="shared" si="2"/>
        <v>46</v>
      </c>
      <c r="J10" s="14">
        <f t="shared" ref="J10:J21" si="3">SUM(H10:I10)</f>
        <v>62</v>
      </c>
      <c r="K10" s="15" t="s">
        <v>19</v>
      </c>
    </row>
    <row r="11" spans="1:11" ht="20.100000000000001" customHeight="1" x14ac:dyDescent="0.2">
      <c r="A11" s="13" t="s">
        <v>24</v>
      </c>
      <c r="B11" s="14">
        <v>72</v>
      </c>
      <c r="C11" s="14">
        <v>86</v>
      </c>
      <c r="D11" s="14">
        <f t="shared" si="0"/>
        <v>158</v>
      </c>
      <c r="E11" s="14">
        <v>0</v>
      </c>
      <c r="F11" s="14">
        <v>0</v>
      </c>
      <c r="G11" s="14">
        <f t="shared" si="1"/>
        <v>0</v>
      </c>
      <c r="H11" s="14">
        <f t="shared" si="2"/>
        <v>72</v>
      </c>
      <c r="I11" s="14">
        <f t="shared" si="2"/>
        <v>86</v>
      </c>
      <c r="J11" s="14">
        <f t="shared" si="3"/>
        <v>158</v>
      </c>
      <c r="K11" s="15" t="s">
        <v>25</v>
      </c>
    </row>
    <row r="12" spans="1:11" ht="20.100000000000001" customHeight="1" x14ac:dyDescent="0.2">
      <c r="A12" s="13" t="s">
        <v>28</v>
      </c>
      <c r="B12" s="14">
        <v>75</v>
      </c>
      <c r="C12" s="14">
        <v>64</v>
      </c>
      <c r="D12" s="14">
        <f t="shared" si="0"/>
        <v>139</v>
      </c>
      <c r="E12" s="14">
        <v>0</v>
      </c>
      <c r="F12" s="14">
        <v>0</v>
      </c>
      <c r="G12" s="14">
        <f t="shared" si="1"/>
        <v>0</v>
      </c>
      <c r="H12" s="14">
        <f t="shared" si="2"/>
        <v>75</v>
      </c>
      <c r="I12" s="14">
        <f t="shared" si="2"/>
        <v>64</v>
      </c>
      <c r="J12" s="14">
        <f t="shared" si="3"/>
        <v>139</v>
      </c>
      <c r="K12" s="15" t="s">
        <v>29</v>
      </c>
    </row>
    <row r="13" spans="1:11" ht="20.100000000000001" customHeight="1" x14ac:dyDescent="0.2">
      <c r="A13" s="13" t="s">
        <v>106</v>
      </c>
      <c r="B13" s="14">
        <v>91</v>
      </c>
      <c r="C13" s="14">
        <v>117</v>
      </c>
      <c r="D13" s="14">
        <f>SUM(B13:C13)</f>
        <v>208</v>
      </c>
      <c r="E13" s="14">
        <v>0</v>
      </c>
      <c r="F13" s="14">
        <v>0</v>
      </c>
      <c r="G13" s="14">
        <f t="shared" si="1"/>
        <v>0</v>
      </c>
      <c r="H13" s="14">
        <f t="shared" si="2"/>
        <v>91</v>
      </c>
      <c r="I13" s="14">
        <f t="shared" si="2"/>
        <v>117</v>
      </c>
      <c r="J13" s="14">
        <f t="shared" si="3"/>
        <v>208</v>
      </c>
      <c r="K13" s="15" t="s">
        <v>60</v>
      </c>
    </row>
    <row r="14" spans="1:11" ht="20.100000000000001" customHeight="1" x14ac:dyDescent="0.2">
      <c r="A14" s="13" t="s">
        <v>453</v>
      </c>
      <c r="B14" s="14">
        <v>101</v>
      </c>
      <c r="C14" s="14">
        <v>83</v>
      </c>
      <c r="D14" s="14">
        <f t="shared" ref="D14:D19" si="4">SUM(B14:C14)</f>
        <v>184</v>
      </c>
      <c r="E14" s="14">
        <v>0</v>
      </c>
      <c r="F14" s="14">
        <v>0</v>
      </c>
      <c r="G14" s="14">
        <f t="shared" si="1"/>
        <v>0</v>
      </c>
      <c r="H14" s="14">
        <f t="shared" si="2"/>
        <v>101</v>
      </c>
      <c r="I14" s="14">
        <f t="shared" si="2"/>
        <v>83</v>
      </c>
      <c r="J14" s="14">
        <f t="shared" si="3"/>
        <v>184</v>
      </c>
      <c r="K14" s="15" t="s">
        <v>935</v>
      </c>
    </row>
    <row r="15" spans="1:11" ht="20.100000000000001" customHeight="1" x14ac:dyDescent="0.2">
      <c r="A15" s="13" t="s">
        <v>36</v>
      </c>
      <c r="B15" s="14">
        <v>222</v>
      </c>
      <c r="C15" s="14">
        <v>148</v>
      </c>
      <c r="D15" s="14">
        <f t="shared" si="4"/>
        <v>370</v>
      </c>
      <c r="E15" s="14">
        <v>0</v>
      </c>
      <c r="F15" s="14">
        <v>0</v>
      </c>
      <c r="G15" s="14">
        <f t="shared" si="1"/>
        <v>0</v>
      </c>
      <c r="H15" s="14">
        <f t="shared" si="2"/>
        <v>222</v>
      </c>
      <c r="I15" s="14">
        <f t="shared" si="2"/>
        <v>148</v>
      </c>
      <c r="J15" s="14">
        <f t="shared" si="3"/>
        <v>370</v>
      </c>
      <c r="K15" s="15" t="s">
        <v>37</v>
      </c>
    </row>
    <row r="16" spans="1:11" ht="20.100000000000001" customHeight="1" x14ac:dyDescent="0.2">
      <c r="A16" s="13" t="s">
        <v>375</v>
      </c>
      <c r="B16" s="14">
        <v>409</v>
      </c>
      <c r="C16" s="14">
        <v>522</v>
      </c>
      <c r="D16" s="14">
        <f t="shared" si="4"/>
        <v>931</v>
      </c>
      <c r="E16" s="14">
        <v>0</v>
      </c>
      <c r="F16" s="14">
        <v>0</v>
      </c>
      <c r="G16" s="14">
        <f t="shared" si="1"/>
        <v>0</v>
      </c>
      <c r="H16" s="14">
        <f t="shared" si="2"/>
        <v>409</v>
      </c>
      <c r="I16" s="14">
        <f t="shared" si="2"/>
        <v>522</v>
      </c>
      <c r="J16" s="14">
        <f t="shared" si="3"/>
        <v>931</v>
      </c>
      <c r="K16" s="15" t="s">
        <v>376</v>
      </c>
    </row>
    <row r="17" spans="1:11" ht="20.100000000000001" customHeight="1" x14ac:dyDescent="0.2">
      <c r="A17" s="13" t="s">
        <v>936</v>
      </c>
      <c r="B17" s="14">
        <v>185</v>
      </c>
      <c r="C17" s="14">
        <v>189</v>
      </c>
      <c r="D17" s="14">
        <f t="shared" si="4"/>
        <v>374</v>
      </c>
      <c r="E17" s="14">
        <v>0</v>
      </c>
      <c r="F17" s="14">
        <v>0</v>
      </c>
      <c r="G17" s="14">
        <f t="shared" si="1"/>
        <v>0</v>
      </c>
      <c r="H17" s="14">
        <f t="shared" si="2"/>
        <v>185</v>
      </c>
      <c r="I17" s="14">
        <f t="shared" si="2"/>
        <v>189</v>
      </c>
      <c r="J17" s="14">
        <f t="shared" si="3"/>
        <v>374</v>
      </c>
      <c r="K17" s="15" t="s">
        <v>937</v>
      </c>
    </row>
    <row r="18" spans="1:11" ht="20.100000000000001" customHeight="1" x14ac:dyDescent="0.2">
      <c r="A18" s="13" t="s">
        <v>108</v>
      </c>
      <c r="B18" s="14">
        <v>116</v>
      </c>
      <c r="C18" s="14">
        <v>39</v>
      </c>
      <c r="D18" s="14">
        <f t="shared" si="4"/>
        <v>155</v>
      </c>
      <c r="E18" s="14">
        <v>0</v>
      </c>
      <c r="F18" s="14">
        <v>0</v>
      </c>
      <c r="G18" s="14">
        <f t="shared" si="1"/>
        <v>0</v>
      </c>
      <c r="H18" s="14">
        <f t="shared" si="2"/>
        <v>116</v>
      </c>
      <c r="I18" s="14">
        <f t="shared" si="2"/>
        <v>39</v>
      </c>
      <c r="J18" s="14">
        <f t="shared" si="3"/>
        <v>155</v>
      </c>
      <c r="K18" s="15" t="s">
        <v>590</v>
      </c>
    </row>
    <row r="19" spans="1:11" ht="20.100000000000001" customHeight="1" x14ac:dyDescent="0.2">
      <c r="A19" s="13" t="s">
        <v>657</v>
      </c>
      <c r="B19" s="14">
        <v>138</v>
      </c>
      <c r="C19" s="14">
        <v>175</v>
      </c>
      <c r="D19" s="14">
        <f t="shared" si="4"/>
        <v>313</v>
      </c>
      <c r="E19" s="14">
        <v>0</v>
      </c>
      <c r="F19" s="14">
        <v>0</v>
      </c>
      <c r="G19" s="14">
        <f t="shared" si="1"/>
        <v>0</v>
      </c>
      <c r="H19" s="14">
        <f t="shared" si="2"/>
        <v>138</v>
      </c>
      <c r="I19" s="14">
        <f t="shared" si="2"/>
        <v>175</v>
      </c>
      <c r="J19" s="14">
        <f t="shared" si="3"/>
        <v>313</v>
      </c>
      <c r="K19" s="15" t="s">
        <v>152</v>
      </c>
    </row>
    <row r="20" spans="1:11" ht="20.100000000000001" customHeight="1" x14ac:dyDescent="0.2">
      <c r="A20" s="13" t="s">
        <v>48</v>
      </c>
      <c r="B20" s="14">
        <v>114</v>
      </c>
      <c r="C20" s="14">
        <v>109</v>
      </c>
      <c r="D20" s="14">
        <f>SUM(B20:C20)</f>
        <v>223</v>
      </c>
      <c r="E20" s="14">
        <v>0</v>
      </c>
      <c r="F20" s="14">
        <v>0</v>
      </c>
      <c r="G20" s="14">
        <f t="shared" si="1"/>
        <v>0</v>
      </c>
      <c r="H20" s="14">
        <f t="shared" si="2"/>
        <v>114</v>
      </c>
      <c r="I20" s="14">
        <f t="shared" si="2"/>
        <v>109</v>
      </c>
      <c r="J20" s="14">
        <f t="shared" si="3"/>
        <v>223</v>
      </c>
      <c r="K20" s="15" t="s">
        <v>49</v>
      </c>
    </row>
    <row r="21" spans="1:11" ht="20.100000000000001" customHeight="1" x14ac:dyDescent="0.2">
      <c r="A21" s="13" t="s">
        <v>812</v>
      </c>
      <c r="B21" s="14">
        <v>61</v>
      </c>
      <c r="C21" s="14">
        <v>130</v>
      </c>
      <c r="D21" s="14">
        <f>SUM(B21:C21)</f>
        <v>191</v>
      </c>
      <c r="E21" s="14">
        <v>0</v>
      </c>
      <c r="F21" s="14">
        <v>0</v>
      </c>
      <c r="G21" s="14">
        <f t="shared" si="1"/>
        <v>0</v>
      </c>
      <c r="H21" s="14">
        <f t="shared" si="2"/>
        <v>61</v>
      </c>
      <c r="I21" s="14">
        <f t="shared" si="2"/>
        <v>130</v>
      </c>
      <c r="J21" s="14">
        <f t="shared" si="3"/>
        <v>191</v>
      </c>
      <c r="K21" s="15" t="s">
        <v>53</v>
      </c>
    </row>
    <row r="22" spans="1:11" ht="20.100000000000001" customHeight="1" thickBot="1" x14ac:dyDescent="0.25">
      <c r="A22" s="22" t="s">
        <v>56</v>
      </c>
      <c r="B22" s="23">
        <f t="shared" ref="B22:J22" si="5">SUM(B20:B21,B9:B12,B13:B19)</f>
        <v>1644</v>
      </c>
      <c r="C22" s="23">
        <f t="shared" si="5"/>
        <v>1781</v>
      </c>
      <c r="D22" s="23">
        <f t="shared" si="5"/>
        <v>3425</v>
      </c>
      <c r="E22" s="23">
        <f t="shared" si="5"/>
        <v>0</v>
      </c>
      <c r="F22" s="23">
        <f t="shared" si="5"/>
        <v>0</v>
      </c>
      <c r="G22" s="23">
        <f t="shared" si="5"/>
        <v>0</v>
      </c>
      <c r="H22" s="23">
        <f t="shared" si="5"/>
        <v>1644</v>
      </c>
      <c r="I22" s="23">
        <f t="shared" si="5"/>
        <v>1781</v>
      </c>
      <c r="J22" s="23">
        <f t="shared" si="5"/>
        <v>3425</v>
      </c>
      <c r="K22" s="24" t="s">
        <v>379</v>
      </c>
    </row>
    <row r="23" spans="1:11" ht="15.75" thickTop="1" x14ac:dyDescent="0.25">
      <c r="A23" s="54" t="s">
        <v>1877</v>
      </c>
      <c r="B23" s="54"/>
      <c r="C23" s="54"/>
      <c r="D23" s="54"/>
    </row>
    <row r="30" spans="1:11" s="92" customFormat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ht="12" customHeight="1" x14ac:dyDescent="0.2"/>
    <row r="37" spans="1:11" s="92" customFormat="1" x14ac:dyDescent="0.2"/>
    <row r="40" spans="1:11" ht="30.75" customHeight="1" thickBot="1" x14ac:dyDescent="0.3">
      <c r="A40" s="10" t="s">
        <v>1880</v>
      </c>
      <c r="K40" s="63" t="s">
        <v>1881</v>
      </c>
    </row>
    <row r="41" spans="1:11" ht="20.100000000000001" customHeight="1" thickTop="1" x14ac:dyDescent="0.25">
      <c r="A41" s="111" t="s">
        <v>0</v>
      </c>
      <c r="B41" s="110" t="s">
        <v>1</v>
      </c>
      <c r="C41" s="110"/>
      <c r="D41" s="110"/>
      <c r="E41" s="110" t="s">
        <v>2</v>
      </c>
      <c r="F41" s="110"/>
      <c r="G41" s="110"/>
      <c r="H41" s="110" t="s">
        <v>3</v>
      </c>
      <c r="I41" s="110"/>
      <c r="J41" s="110"/>
      <c r="K41" s="111" t="s">
        <v>4</v>
      </c>
    </row>
    <row r="42" spans="1:11" ht="20.100000000000001" customHeight="1" x14ac:dyDescent="0.25">
      <c r="A42" s="112"/>
      <c r="B42" s="109" t="s">
        <v>5</v>
      </c>
      <c r="C42" s="109"/>
      <c r="D42" s="109"/>
      <c r="E42" s="109" t="s">
        <v>6</v>
      </c>
      <c r="F42" s="109"/>
      <c r="G42" s="109"/>
      <c r="H42" s="109" t="s">
        <v>7</v>
      </c>
      <c r="I42" s="109"/>
      <c r="J42" s="109"/>
      <c r="K42" s="112"/>
    </row>
    <row r="43" spans="1:11" ht="20.100000000000001" customHeight="1" x14ac:dyDescent="0.25">
      <c r="A43" s="112"/>
      <c r="B43" s="56" t="s">
        <v>8</v>
      </c>
      <c r="C43" s="56" t="s">
        <v>67</v>
      </c>
      <c r="D43" s="56" t="s">
        <v>10</v>
      </c>
      <c r="E43" s="56" t="s">
        <v>8</v>
      </c>
      <c r="F43" s="56" t="s">
        <v>67</v>
      </c>
      <c r="G43" s="56" t="s">
        <v>10</v>
      </c>
      <c r="H43" s="56" t="s">
        <v>8</v>
      </c>
      <c r="I43" s="56" t="s">
        <v>67</v>
      </c>
      <c r="J43" s="56" t="s">
        <v>10</v>
      </c>
      <c r="K43" s="112"/>
    </row>
    <row r="44" spans="1:11" ht="20.100000000000001" customHeight="1" thickBot="1" x14ac:dyDescent="0.3">
      <c r="A44" s="113"/>
      <c r="B44" s="6" t="s">
        <v>11</v>
      </c>
      <c r="C44" s="6" t="s">
        <v>12</v>
      </c>
      <c r="D44" s="6" t="s">
        <v>7</v>
      </c>
      <c r="E44" s="6" t="s">
        <v>11</v>
      </c>
      <c r="F44" s="6" t="s">
        <v>12</v>
      </c>
      <c r="G44" s="6" t="s">
        <v>7</v>
      </c>
      <c r="H44" s="6" t="s">
        <v>11</v>
      </c>
      <c r="I44" s="6" t="s">
        <v>12</v>
      </c>
      <c r="J44" s="6" t="s">
        <v>7</v>
      </c>
      <c r="K44" s="113"/>
    </row>
    <row r="45" spans="1:11" ht="20.100000000000001" customHeight="1" x14ac:dyDescent="0.2">
      <c r="A45" s="13" t="s">
        <v>58</v>
      </c>
      <c r="B45" s="14"/>
      <c r="C45" s="14"/>
      <c r="D45" s="14"/>
      <c r="E45" s="14"/>
      <c r="F45" s="14"/>
      <c r="G45" s="14"/>
      <c r="H45" s="14"/>
      <c r="I45" s="14"/>
      <c r="J45" s="14"/>
      <c r="K45" s="15" t="s">
        <v>59</v>
      </c>
    </row>
    <row r="46" spans="1:11" ht="20.100000000000001" customHeight="1" x14ac:dyDescent="0.2">
      <c r="A46" s="13" t="s">
        <v>24</v>
      </c>
      <c r="B46" s="14">
        <v>103</v>
      </c>
      <c r="C46" s="14">
        <v>23</v>
      </c>
      <c r="D46" s="14">
        <f>SUM(B46:C46)</f>
        <v>126</v>
      </c>
      <c r="E46" s="14">
        <v>0</v>
      </c>
      <c r="F46" s="14">
        <v>0</v>
      </c>
      <c r="G46" s="14">
        <f>SUM(E46:F46)</f>
        <v>0</v>
      </c>
      <c r="H46" s="14">
        <f>SUM(B46,E46)</f>
        <v>103</v>
      </c>
      <c r="I46" s="14">
        <f t="shared" ref="I46:J54" si="6">SUM(C46,F46)</f>
        <v>23</v>
      </c>
      <c r="J46" s="14">
        <f t="shared" si="6"/>
        <v>126</v>
      </c>
      <c r="K46" s="15" t="s">
        <v>25</v>
      </c>
    </row>
    <row r="47" spans="1:11" ht="20.100000000000001" customHeight="1" x14ac:dyDescent="0.2">
      <c r="A47" s="13" t="s">
        <v>106</v>
      </c>
      <c r="B47" s="14">
        <v>138</v>
      </c>
      <c r="C47" s="14">
        <v>67</v>
      </c>
      <c r="D47" s="14">
        <f t="shared" ref="D47:D54" si="7">SUM(B47:C47)</f>
        <v>205</v>
      </c>
      <c r="E47" s="14">
        <v>0</v>
      </c>
      <c r="F47" s="14">
        <v>0</v>
      </c>
      <c r="G47" s="14">
        <f t="shared" ref="G47:G48" si="8">SUM(E47:F47)</f>
        <v>0</v>
      </c>
      <c r="H47" s="14">
        <f t="shared" ref="H47:H54" si="9">SUM(B47,E47)</f>
        <v>138</v>
      </c>
      <c r="I47" s="14">
        <f t="shared" si="6"/>
        <v>67</v>
      </c>
      <c r="J47" s="14">
        <f t="shared" si="6"/>
        <v>205</v>
      </c>
      <c r="K47" s="15" t="s">
        <v>60</v>
      </c>
    </row>
    <row r="48" spans="1:11" ht="23.25" customHeight="1" x14ac:dyDescent="0.2">
      <c r="A48" s="13" t="s">
        <v>453</v>
      </c>
      <c r="B48" s="14">
        <v>43</v>
      </c>
      <c r="C48" s="14">
        <v>16</v>
      </c>
      <c r="D48" s="14">
        <f t="shared" si="7"/>
        <v>59</v>
      </c>
      <c r="E48" s="14">
        <v>0</v>
      </c>
      <c r="F48" s="14">
        <v>0</v>
      </c>
      <c r="G48" s="14">
        <f t="shared" si="8"/>
        <v>0</v>
      </c>
      <c r="H48" s="14">
        <f t="shared" si="9"/>
        <v>43</v>
      </c>
      <c r="I48" s="14">
        <f t="shared" si="6"/>
        <v>16</v>
      </c>
      <c r="J48" s="14">
        <f t="shared" si="6"/>
        <v>59</v>
      </c>
      <c r="K48" s="15" t="s">
        <v>935</v>
      </c>
    </row>
    <row r="49" spans="1:11" ht="20.100000000000001" customHeight="1" x14ac:dyDescent="0.2">
      <c r="A49" s="13" t="s">
        <v>36</v>
      </c>
      <c r="B49" s="14">
        <v>112</v>
      </c>
      <c r="C49" s="14">
        <v>45</v>
      </c>
      <c r="D49" s="14">
        <f t="shared" si="7"/>
        <v>157</v>
      </c>
      <c r="E49" s="14">
        <v>0</v>
      </c>
      <c r="F49" s="14">
        <v>0</v>
      </c>
      <c r="G49" s="14">
        <f t="shared" ref="G49:G53" si="10">SUM(E49:F49)</f>
        <v>0</v>
      </c>
      <c r="H49" s="14">
        <f t="shared" si="9"/>
        <v>112</v>
      </c>
      <c r="I49" s="14">
        <f t="shared" si="6"/>
        <v>45</v>
      </c>
      <c r="J49" s="14">
        <f t="shared" si="6"/>
        <v>157</v>
      </c>
      <c r="K49" s="15" t="s">
        <v>37</v>
      </c>
    </row>
    <row r="50" spans="1:11" ht="20.100000000000001" customHeight="1" x14ac:dyDescent="0.2">
      <c r="A50" s="13" t="s">
        <v>936</v>
      </c>
      <c r="B50" s="14">
        <v>37</v>
      </c>
      <c r="C50" s="14">
        <v>62</v>
      </c>
      <c r="D50" s="14">
        <f t="shared" si="7"/>
        <v>99</v>
      </c>
      <c r="E50" s="14">
        <v>0</v>
      </c>
      <c r="F50" s="14">
        <v>0</v>
      </c>
      <c r="G50" s="14">
        <f t="shared" si="10"/>
        <v>0</v>
      </c>
      <c r="H50" s="14">
        <f t="shared" si="9"/>
        <v>37</v>
      </c>
      <c r="I50" s="14">
        <f t="shared" si="6"/>
        <v>62</v>
      </c>
      <c r="J50" s="14">
        <f t="shared" si="6"/>
        <v>99</v>
      </c>
      <c r="K50" s="15" t="s">
        <v>940</v>
      </c>
    </row>
    <row r="51" spans="1:11" ht="20.100000000000001" customHeight="1" x14ac:dyDescent="0.2">
      <c r="A51" s="13" t="s">
        <v>108</v>
      </c>
      <c r="B51" s="14">
        <v>44</v>
      </c>
      <c r="C51" s="14">
        <v>14</v>
      </c>
      <c r="D51" s="14">
        <f t="shared" si="7"/>
        <v>58</v>
      </c>
      <c r="E51" s="14">
        <v>0</v>
      </c>
      <c r="F51" s="14">
        <v>0</v>
      </c>
      <c r="G51" s="14">
        <f t="shared" si="10"/>
        <v>0</v>
      </c>
      <c r="H51" s="14">
        <f t="shared" si="9"/>
        <v>44</v>
      </c>
      <c r="I51" s="14">
        <f t="shared" si="6"/>
        <v>14</v>
      </c>
      <c r="J51" s="14">
        <f t="shared" si="6"/>
        <v>58</v>
      </c>
      <c r="K51" s="15" t="s">
        <v>765</v>
      </c>
    </row>
    <row r="52" spans="1:11" ht="20.100000000000001" customHeight="1" x14ac:dyDescent="0.2">
      <c r="A52" s="13" t="s">
        <v>48</v>
      </c>
      <c r="B52" s="14">
        <v>113</v>
      </c>
      <c r="C52" s="14">
        <v>52</v>
      </c>
      <c r="D52" s="14">
        <f t="shared" si="7"/>
        <v>165</v>
      </c>
      <c r="E52" s="14">
        <v>0</v>
      </c>
      <c r="F52" s="14">
        <v>0</v>
      </c>
      <c r="G52" s="14">
        <f t="shared" si="10"/>
        <v>0</v>
      </c>
      <c r="H52" s="14">
        <f t="shared" si="9"/>
        <v>113</v>
      </c>
      <c r="I52" s="14">
        <f t="shared" si="6"/>
        <v>52</v>
      </c>
      <c r="J52" s="14">
        <f t="shared" si="6"/>
        <v>165</v>
      </c>
      <c r="K52" s="15" t="s">
        <v>49</v>
      </c>
    </row>
    <row r="53" spans="1:11" ht="20.100000000000001" customHeight="1" x14ac:dyDescent="0.2">
      <c r="A53" s="13" t="s">
        <v>812</v>
      </c>
      <c r="B53" s="14">
        <v>35</v>
      </c>
      <c r="C53" s="14">
        <v>32</v>
      </c>
      <c r="D53" s="14">
        <f t="shared" si="7"/>
        <v>67</v>
      </c>
      <c r="E53" s="14">
        <v>0</v>
      </c>
      <c r="F53" s="14">
        <v>0</v>
      </c>
      <c r="G53" s="14">
        <f t="shared" si="10"/>
        <v>0</v>
      </c>
      <c r="H53" s="14">
        <f t="shared" si="9"/>
        <v>35</v>
      </c>
      <c r="I53" s="14">
        <f t="shared" si="6"/>
        <v>32</v>
      </c>
      <c r="J53" s="14">
        <f t="shared" si="6"/>
        <v>67</v>
      </c>
      <c r="K53" s="15" t="s">
        <v>53</v>
      </c>
    </row>
    <row r="54" spans="1:11" ht="20.100000000000001" customHeight="1" thickBot="1" x14ac:dyDescent="0.25">
      <c r="A54" s="13" t="s">
        <v>61</v>
      </c>
      <c r="B54" s="14">
        <f>SUM(B46:B53)</f>
        <v>625</v>
      </c>
      <c r="C54" s="14">
        <f t="shared" ref="C54:G54" si="11">SUM(C46:C53)</f>
        <v>311</v>
      </c>
      <c r="D54" s="14">
        <f t="shared" si="7"/>
        <v>936</v>
      </c>
      <c r="E54" s="14">
        <f t="shared" si="11"/>
        <v>0</v>
      </c>
      <c r="F54" s="14">
        <f t="shared" si="11"/>
        <v>0</v>
      </c>
      <c r="G54" s="14">
        <f t="shared" si="11"/>
        <v>0</v>
      </c>
      <c r="H54" s="14">
        <f t="shared" si="9"/>
        <v>625</v>
      </c>
      <c r="I54" s="14">
        <f t="shared" si="6"/>
        <v>311</v>
      </c>
      <c r="J54" s="14">
        <f t="shared" si="6"/>
        <v>936</v>
      </c>
      <c r="K54" s="15" t="s">
        <v>381</v>
      </c>
    </row>
    <row r="55" spans="1:11" ht="20.100000000000001" customHeight="1" thickBot="1" x14ac:dyDescent="0.25">
      <c r="A55" s="19" t="s">
        <v>261</v>
      </c>
      <c r="B55" s="20">
        <f t="shared" ref="B55:J55" si="12">SUM(B54,B22)</f>
        <v>2269</v>
      </c>
      <c r="C55" s="20">
        <f t="shared" si="12"/>
        <v>2092</v>
      </c>
      <c r="D55" s="20">
        <f t="shared" si="12"/>
        <v>4361</v>
      </c>
      <c r="E55" s="20">
        <f t="shared" si="12"/>
        <v>0</v>
      </c>
      <c r="F55" s="20">
        <f t="shared" si="12"/>
        <v>0</v>
      </c>
      <c r="G55" s="20">
        <f t="shared" si="12"/>
        <v>0</v>
      </c>
      <c r="H55" s="20">
        <f t="shared" si="12"/>
        <v>2269</v>
      </c>
      <c r="I55" s="20">
        <f t="shared" si="12"/>
        <v>2092</v>
      </c>
      <c r="J55" s="20">
        <f t="shared" si="12"/>
        <v>4361</v>
      </c>
      <c r="K55" s="57" t="s">
        <v>63</v>
      </c>
    </row>
    <row r="56" spans="1:11" ht="15" thickTop="1" x14ac:dyDescent="0.2"/>
    <row r="71" s="92" customFormat="1" x14ac:dyDescent="0.2"/>
    <row r="72" s="92" customFormat="1" x14ac:dyDescent="0.2"/>
    <row r="73" s="92" customFormat="1" x14ac:dyDescent="0.2"/>
    <row r="74" s="92" customFormat="1" x14ac:dyDescent="0.2"/>
    <row r="75" s="92" customFormat="1" x14ac:dyDescent="0.2"/>
    <row r="76" s="92" customFormat="1" x14ac:dyDescent="0.2"/>
    <row r="77" s="92" customFormat="1" x14ac:dyDescent="0.2"/>
    <row r="78" s="92" customFormat="1" x14ac:dyDescent="0.2"/>
    <row r="79" s="92" customFormat="1" x14ac:dyDescent="0.2"/>
    <row r="80" s="92" customFormat="1" x14ac:dyDescent="0.2"/>
    <row r="81" spans="1:11" s="92" customFormat="1" x14ac:dyDescent="0.2"/>
    <row r="85" spans="1:11" s="60" customFormat="1" x14ac:dyDescent="0.2"/>
    <row r="86" spans="1:11" ht="30.75" customHeight="1" x14ac:dyDescent="0.2">
      <c r="A86" s="118" t="s">
        <v>941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</row>
    <row r="87" spans="1:11" ht="24.75" customHeight="1" x14ac:dyDescent="0.25">
      <c r="A87" s="114" t="s">
        <v>942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1" ht="33.75" customHeight="1" thickBot="1" x14ac:dyDescent="0.3">
      <c r="A88" s="10" t="s">
        <v>1882</v>
      </c>
      <c r="K88" s="63" t="s">
        <v>1883</v>
      </c>
    </row>
    <row r="89" spans="1:11" ht="16.5" thickTop="1" x14ac:dyDescent="0.25">
      <c r="A89" s="111" t="s">
        <v>0</v>
      </c>
      <c r="B89" s="110" t="s">
        <v>1</v>
      </c>
      <c r="C89" s="110"/>
      <c r="D89" s="110"/>
      <c r="E89" s="110" t="s">
        <v>2</v>
      </c>
      <c r="F89" s="110"/>
      <c r="G89" s="110"/>
      <c r="H89" s="110" t="s">
        <v>3</v>
      </c>
      <c r="I89" s="110"/>
      <c r="J89" s="110"/>
      <c r="K89" s="111" t="s">
        <v>4</v>
      </c>
    </row>
    <row r="90" spans="1:11" ht="15.75" x14ac:dyDescent="0.25">
      <c r="A90" s="112"/>
      <c r="B90" s="109" t="s">
        <v>5</v>
      </c>
      <c r="C90" s="109"/>
      <c r="D90" s="109"/>
      <c r="E90" s="109" t="s">
        <v>6</v>
      </c>
      <c r="F90" s="109"/>
      <c r="G90" s="109"/>
      <c r="H90" s="109" t="s">
        <v>7</v>
      </c>
      <c r="I90" s="109"/>
      <c r="J90" s="109"/>
      <c r="K90" s="112"/>
    </row>
    <row r="91" spans="1:11" ht="15.75" x14ac:dyDescent="0.25">
      <c r="A91" s="112"/>
      <c r="B91" s="56" t="s">
        <v>8</v>
      </c>
      <c r="C91" s="56" t="s">
        <v>67</v>
      </c>
      <c r="D91" s="56" t="s">
        <v>10</v>
      </c>
      <c r="E91" s="56" t="s">
        <v>8</v>
      </c>
      <c r="F91" s="56" t="s">
        <v>67</v>
      </c>
      <c r="G91" s="56" t="s">
        <v>10</v>
      </c>
      <c r="H91" s="56" t="s">
        <v>8</v>
      </c>
      <c r="I91" s="56" t="s">
        <v>67</v>
      </c>
      <c r="J91" s="56" t="s">
        <v>10</v>
      </c>
      <c r="K91" s="112"/>
    </row>
    <row r="92" spans="1:11" ht="16.5" thickBot="1" x14ac:dyDescent="0.3">
      <c r="A92" s="113"/>
      <c r="B92" s="6" t="s">
        <v>11</v>
      </c>
      <c r="C92" s="6" t="s">
        <v>12</v>
      </c>
      <c r="D92" s="6" t="s">
        <v>7</v>
      </c>
      <c r="E92" s="6" t="s">
        <v>11</v>
      </c>
      <c r="F92" s="6" t="s">
        <v>12</v>
      </c>
      <c r="G92" s="6" t="s">
        <v>7</v>
      </c>
      <c r="H92" s="6" t="s">
        <v>11</v>
      </c>
      <c r="I92" s="6" t="s">
        <v>12</v>
      </c>
      <c r="J92" s="6" t="s">
        <v>7</v>
      </c>
      <c r="K92" s="113"/>
    </row>
    <row r="93" spans="1:11" ht="15.95" customHeight="1" x14ac:dyDescent="0.2">
      <c r="A93" s="13" t="s">
        <v>13</v>
      </c>
      <c r="B93" s="14"/>
      <c r="C93" s="14"/>
      <c r="D93" s="14"/>
      <c r="E93" s="14"/>
      <c r="F93" s="14"/>
      <c r="G93" s="14"/>
      <c r="H93" s="14"/>
      <c r="I93" s="14"/>
      <c r="J93" s="14"/>
      <c r="K93" s="15" t="s">
        <v>14</v>
      </c>
    </row>
    <row r="94" spans="1:11" ht="15.95" customHeight="1" x14ac:dyDescent="0.2">
      <c r="A94" s="13" t="s">
        <v>15</v>
      </c>
      <c r="B94" s="14">
        <v>195</v>
      </c>
      <c r="C94" s="14">
        <v>266</v>
      </c>
      <c r="D94" s="14">
        <f>SUM(B94:C94)</f>
        <v>461</v>
      </c>
      <c r="E94" s="14">
        <v>0</v>
      </c>
      <c r="F94" s="14">
        <v>0</v>
      </c>
      <c r="G94" s="14">
        <f>SUM(E94:F94)</f>
        <v>0</v>
      </c>
      <c r="H94" s="14">
        <f>SUM(B94,E94)</f>
        <v>195</v>
      </c>
      <c r="I94" s="14">
        <f>SUM(C94,F94)</f>
        <v>266</v>
      </c>
      <c r="J94" s="14">
        <f>SUM(H94:I94)</f>
        <v>461</v>
      </c>
      <c r="K94" s="15" t="s">
        <v>16</v>
      </c>
    </row>
    <row r="95" spans="1:11" ht="15.95" customHeight="1" x14ac:dyDescent="0.2">
      <c r="A95" s="13" t="s">
        <v>693</v>
      </c>
      <c r="B95" s="14">
        <v>155</v>
      </c>
      <c r="C95" s="14">
        <v>262</v>
      </c>
      <c r="D95" s="14">
        <f t="shared" ref="D95:D108" si="13">SUM(B95:C95)</f>
        <v>417</v>
      </c>
      <c r="E95" s="14">
        <v>0</v>
      </c>
      <c r="F95" s="14">
        <v>0</v>
      </c>
      <c r="G95" s="14">
        <f t="shared" ref="G95:G108" si="14">SUM(E95:F95)</f>
        <v>0</v>
      </c>
      <c r="H95" s="14">
        <f t="shared" ref="H95:I108" si="15">SUM(B95,E95)</f>
        <v>155</v>
      </c>
      <c r="I95" s="14">
        <f t="shared" si="15"/>
        <v>262</v>
      </c>
      <c r="J95" s="14">
        <f t="shared" ref="J95:J108" si="16">SUM(H95:I95)</f>
        <v>417</v>
      </c>
      <c r="K95" s="15" t="s">
        <v>19</v>
      </c>
    </row>
    <row r="96" spans="1:11" ht="15.95" customHeight="1" x14ac:dyDescent="0.2">
      <c r="A96" s="13" t="s">
        <v>24</v>
      </c>
      <c r="B96" s="14">
        <v>323</v>
      </c>
      <c r="C96" s="14">
        <v>357</v>
      </c>
      <c r="D96" s="14">
        <f t="shared" si="13"/>
        <v>680</v>
      </c>
      <c r="E96" s="14">
        <v>0</v>
      </c>
      <c r="F96" s="14">
        <v>0</v>
      </c>
      <c r="G96" s="14">
        <f t="shared" si="14"/>
        <v>0</v>
      </c>
      <c r="H96" s="14">
        <f t="shared" si="15"/>
        <v>323</v>
      </c>
      <c r="I96" s="14">
        <f t="shared" si="15"/>
        <v>357</v>
      </c>
      <c r="J96" s="14">
        <f t="shared" si="16"/>
        <v>680</v>
      </c>
      <c r="K96" s="15" t="s">
        <v>25</v>
      </c>
    </row>
    <row r="97" spans="1:11" ht="15.95" customHeight="1" x14ac:dyDescent="0.2">
      <c r="A97" s="13" t="s">
        <v>28</v>
      </c>
      <c r="B97" s="14">
        <v>294</v>
      </c>
      <c r="C97" s="14">
        <v>251</v>
      </c>
      <c r="D97" s="14">
        <f t="shared" si="13"/>
        <v>545</v>
      </c>
      <c r="E97" s="14">
        <v>0</v>
      </c>
      <c r="F97" s="14">
        <v>0</v>
      </c>
      <c r="G97" s="14">
        <f t="shared" si="14"/>
        <v>0</v>
      </c>
      <c r="H97" s="14">
        <f t="shared" si="15"/>
        <v>294</v>
      </c>
      <c r="I97" s="14">
        <f t="shared" si="15"/>
        <v>251</v>
      </c>
      <c r="J97" s="14">
        <f t="shared" si="16"/>
        <v>545</v>
      </c>
      <c r="K97" s="15" t="s">
        <v>29</v>
      </c>
    </row>
    <row r="98" spans="1:11" ht="15.95" customHeight="1" x14ac:dyDescent="0.2">
      <c r="A98" s="13" t="s">
        <v>104</v>
      </c>
      <c r="B98" s="14">
        <v>77</v>
      </c>
      <c r="C98" s="14">
        <v>55</v>
      </c>
      <c r="D98" s="14">
        <f t="shared" si="13"/>
        <v>132</v>
      </c>
      <c r="E98" s="14">
        <v>0</v>
      </c>
      <c r="F98" s="14">
        <v>0</v>
      </c>
      <c r="G98" s="14">
        <f t="shared" si="14"/>
        <v>0</v>
      </c>
      <c r="H98" s="14">
        <f t="shared" si="15"/>
        <v>77</v>
      </c>
      <c r="I98" s="14">
        <f t="shared" si="15"/>
        <v>55</v>
      </c>
      <c r="J98" s="14">
        <f t="shared" si="16"/>
        <v>132</v>
      </c>
      <c r="K98" s="15" t="s">
        <v>828</v>
      </c>
    </row>
    <row r="99" spans="1:11" ht="15.95" customHeight="1" x14ac:dyDescent="0.2">
      <c r="A99" s="13" t="s">
        <v>32</v>
      </c>
      <c r="B99" s="14">
        <v>281</v>
      </c>
      <c r="C99" s="14">
        <v>353</v>
      </c>
      <c r="D99" s="14">
        <f t="shared" si="13"/>
        <v>634</v>
      </c>
      <c r="E99" s="14">
        <v>0</v>
      </c>
      <c r="F99" s="14">
        <v>0</v>
      </c>
      <c r="G99" s="14">
        <f t="shared" si="14"/>
        <v>0</v>
      </c>
      <c r="H99" s="14">
        <f t="shared" si="15"/>
        <v>281</v>
      </c>
      <c r="I99" s="14">
        <f t="shared" si="15"/>
        <v>353</v>
      </c>
      <c r="J99" s="14">
        <f t="shared" si="16"/>
        <v>634</v>
      </c>
      <c r="K99" s="15" t="s">
        <v>60</v>
      </c>
    </row>
    <row r="100" spans="1:11" ht="18" customHeight="1" x14ac:dyDescent="0.2">
      <c r="A100" s="13" t="s">
        <v>453</v>
      </c>
      <c r="B100" s="14">
        <v>306</v>
      </c>
      <c r="C100" s="14">
        <v>239</v>
      </c>
      <c r="D100" s="14">
        <f t="shared" si="13"/>
        <v>545</v>
      </c>
      <c r="E100" s="14">
        <v>0</v>
      </c>
      <c r="F100" s="14">
        <v>0</v>
      </c>
      <c r="G100" s="14">
        <f t="shared" si="14"/>
        <v>0</v>
      </c>
      <c r="H100" s="14">
        <f t="shared" si="15"/>
        <v>306</v>
      </c>
      <c r="I100" s="14">
        <f t="shared" si="15"/>
        <v>239</v>
      </c>
      <c r="J100" s="14">
        <f t="shared" si="16"/>
        <v>545</v>
      </c>
      <c r="K100" s="15" t="s">
        <v>935</v>
      </c>
    </row>
    <row r="101" spans="1:11" ht="15.95" customHeight="1" x14ac:dyDescent="0.2">
      <c r="A101" s="13" t="s">
        <v>36</v>
      </c>
      <c r="B101" s="14">
        <v>1112</v>
      </c>
      <c r="C101" s="14">
        <v>777</v>
      </c>
      <c r="D101" s="14">
        <f t="shared" si="13"/>
        <v>1889</v>
      </c>
      <c r="E101" s="14">
        <v>0</v>
      </c>
      <c r="F101" s="14">
        <v>0</v>
      </c>
      <c r="G101" s="14">
        <f t="shared" si="14"/>
        <v>0</v>
      </c>
      <c r="H101" s="14">
        <f t="shared" si="15"/>
        <v>1112</v>
      </c>
      <c r="I101" s="14">
        <f t="shared" si="15"/>
        <v>777</v>
      </c>
      <c r="J101" s="14">
        <f t="shared" si="16"/>
        <v>1889</v>
      </c>
      <c r="K101" s="15" t="s">
        <v>37</v>
      </c>
    </row>
    <row r="102" spans="1:11" ht="15.95" customHeight="1" x14ac:dyDescent="0.2">
      <c r="A102" s="13" t="s">
        <v>689</v>
      </c>
      <c r="B102" s="14">
        <v>1598</v>
      </c>
      <c r="C102" s="14">
        <v>2149</v>
      </c>
      <c r="D102" s="14">
        <f t="shared" si="13"/>
        <v>3747</v>
      </c>
      <c r="E102" s="14">
        <v>0</v>
      </c>
      <c r="F102" s="14">
        <v>0</v>
      </c>
      <c r="G102" s="14">
        <f t="shared" si="14"/>
        <v>0</v>
      </c>
      <c r="H102" s="14">
        <f t="shared" si="15"/>
        <v>1598</v>
      </c>
      <c r="I102" s="14">
        <f t="shared" si="15"/>
        <v>2149</v>
      </c>
      <c r="J102" s="14">
        <f t="shared" si="16"/>
        <v>3747</v>
      </c>
      <c r="K102" s="15" t="s">
        <v>376</v>
      </c>
    </row>
    <row r="103" spans="1:11" ht="15.95" customHeight="1" x14ac:dyDescent="0.2">
      <c r="A103" s="13" t="s">
        <v>936</v>
      </c>
      <c r="B103" s="14">
        <v>694</v>
      </c>
      <c r="C103" s="14">
        <v>762</v>
      </c>
      <c r="D103" s="14">
        <f t="shared" si="13"/>
        <v>1456</v>
      </c>
      <c r="E103" s="14">
        <v>0</v>
      </c>
      <c r="F103" s="14">
        <v>0</v>
      </c>
      <c r="G103" s="14">
        <f t="shared" si="14"/>
        <v>0</v>
      </c>
      <c r="H103" s="14">
        <f t="shared" si="15"/>
        <v>694</v>
      </c>
      <c r="I103" s="14">
        <f t="shared" si="15"/>
        <v>762</v>
      </c>
      <c r="J103" s="14">
        <f t="shared" si="16"/>
        <v>1456</v>
      </c>
      <c r="K103" s="15" t="s">
        <v>940</v>
      </c>
    </row>
    <row r="104" spans="1:11" ht="15.95" customHeight="1" x14ac:dyDescent="0.2">
      <c r="A104" s="13" t="s">
        <v>108</v>
      </c>
      <c r="B104" s="14">
        <v>411</v>
      </c>
      <c r="C104" s="14">
        <v>104</v>
      </c>
      <c r="D104" s="14">
        <f t="shared" si="13"/>
        <v>515</v>
      </c>
      <c r="E104" s="14">
        <v>0</v>
      </c>
      <c r="F104" s="14">
        <v>0</v>
      </c>
      <c r="G104" s="14">
        <f t="shared" si="14"/>
        <v>0</v>
      </c>
      <c r="H104" s="14">
        <f t="shared" si="15"/>
        <v>411</v>
      </c>
      <c r="I104" s="14">
        <f t="shared" si="15"/>
        <v>104</v>
      </c>
      <c r="J104" s="14">
        <f t="shared" si="16"/>
        <v>515</v>
      </c>
      <c r="K104" s="15" t="s">
        <v>590</v>
      </c>
    </row>
    <row r="105" spans="1:11" ht="15.95" customHeight="1" x14ac:dyDescent="0.2">
      <c r="A105" s="13" t="s">
        <v>657</v>
      </c>
      <c r="B105" s="14">
        <v>522</v>
      </c>
      <c r="C105" s="14">
        <v>824</v>
      </c>
      <c r="D105" s="14">
        <f t="shared" si="13"/>
        <v>1346</v>
      </c>
      <c r="E105" s="14">
        <v>1</v>
      </c>
      <c r="F105" s="14">
        <v>0</v>
      </c>
      <c r="G105" s="14">
        <f t="shared" si="14"/>
        <v>1</v>
      </c>
      <c r="H105" s="14">
        <f t="shared" si="15"/>
        <v>523</v>
      </c>
      <c r="I105" s="14">
        <f t="shared" si="15"/>
        <v>824</v>
      </c>
      <c r="J105" s="14">
        <f t="shared" si="16"/>
        <v>1347</v>
      </c>
      <c r="K105" s="15" t="s">
        <v>152</v>
      </c>
    </row>
    <row r="106" spans="1:11" ht="15.95" customHeight="1" x14ac:dyDescent="0.2">
      <c r="A106" s="13" t="s">
        <v>938</v>
      </c>
      <c r="B106" s="14">
        <v>67</v>
      </c>
      <c r="C106" s="14">
        <v>19</v>
      </c>
      <c r="D106" s="14">
        <f t="shared" si="13"/>
        <v>86</v>
      </c>
      <c r="E106" s="14">
        <v>0</v>
      </c>
      <c r="F106" s="14">
        <v>0</v>
      </c>
      <c r="G106" s="14">
        <f t="shared" si="14"/>
        <v>0</v>
      </c>
      <c r="H106" s="14">
        <f t="shared" si="15"/>
        <v>67</v>
      </c>
      <c r="I106" s="14">
        <f t="shared" si="15"/>
        <v>19</v>
      </c>
      <c r="J106" s="14">
        <f t="shared" si="16"/>
        <v>86</v>
      </c>
      <c r="K106" s="15" t="s">
        <v>939</v>
      </c>
    </row>
    <row r="107" spans="1:11" ht="15.95" customHeight="1" x14ac:dyDescent="0.2">
      <c r="A107" s="13" t="s">
        <v>48</v>
      </c>
      <c r="B107" s="14">
        <v>531</v>
      </c>
      <c r="C107" s="14">
        <v>522</v>
      </c>
      <c r="D107" s="14">
        <f t="shared" si="13"/>
        <v>1053</v>
      </c>
      <c r="E107" s="14">
        <v>0</v>
      </c>
      <c r="F107" s="14">
        <v>0</v>
      </c>
      <c r="G107" s="14">
        <f t="shared" si="14"/>
        <v>0</v>
      </c>
      <c r="H107" s="14">
        <f t="shared" si="15"/>
        <v>531</v>
      </c>
      <c r="I107" s="14">
        <f t="shared" si="15"/>
        <v>522</v>
      </c>
      <c r="J107" s="14">
        <f t="shared" si="16"/>
        <v>1053</v>
      </c>
      <c r="K107" s="15" t="s">
        <v>49</v>
      </c>
    </row>
    <row r="108" spans="1:11" ht="15.95" customHeight="1" x14ac:dyDescent="0.2">
      <c r="A108" s="13" t="s">
        <v>812</v>
      </c>
      <c r="B108" s="14">
        <v>130</v>
      </c>
      <c r="C108" s="14">
        <v>290</v>
      </c>
      <c r="D108" s="14">
        <f t="shared" si="13"/>
        <v>420</v>
      </c>
      <c r="E108" s="14">
        <v>0</v>
      </c>
      <c r="F108" s="14">
        <v>0</v>
      </c>
      <c r="G108" s="14">
        <f t="shared" si="14"/>
        <v>0</v>
      </c>
      <c r="H108" s="14">
        <f t="shared" si="15"/>
        <v>130</v>
      </c>
      <c r="I108" s="14">
        <f t="shared" si="15"/>
        <v>290</v>
      </c>
      <c r="J108" s="14">
        <f t="shared" si="16"/>
        <v>420</v>
      </c>
      <c r="K108" s="15" t="s">
        <v>53</v>
      </c>
    </row>
    <row r="109" spans="1:11" ht="15.95" customHeight="1" x14ac:dyDescent="0.2">
      <c r="A109" s="13" t="s">
        <v>56</v>
      </c>
      <c r="B109" s="14">
        <f>SUM(B94:B108)</f>
        <v>6696</v>
      </c>
      <c r="C109" s="14">
        <f t="shared" ref="C109:J109" si="17">SUM(C94:C108)</f>
        <v>7230</v>
      </c>
      <c r="D109" s="14">
        <f t="shared" si="17"/>
        <v>13926</v>
      </c>
      <c r="E109" s="14">
        <f t="shared" si="17"/>
        <v>1</v>
      </c>
      <c r="F109" s="14">
        <f t="shared" si="17"/>
        <v>0</v>
      </c>
      <c r="G109" s="14">
        <f t="shared" si="17"/>
        <v>1</v>
      </c>
      <c r="H109" s="14">
        <f t="shared" si="17"/>
        <v>6697</v>
      </c>
      <c r="I109" s="14">
        <f t="shared" si="17"/>
        <v>7230</v>
      </c>
      <c r="J109" s="14">
        <f t="shared" si="17"/>
        <v>13927</v>
      </c>
      <c r="K109" s="15" t="s">
        <v>379</v>
      </c>
    </row>
    <row r="110" spans="1:11" ht="15.95" customHeight="1" x14ac:dyDescent="0.2">
      <c r="A110" s="13" t="s">
        <v>58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5" t="s">
        <v>59</v>
      </c>
    </row>
    <row r="111" spans="1:11" ht="15.95" customHeight="1" x14ac:dyDescent="0.2">
      <c r="A111" s="13" t="s">
        <v>24</v>
      </c>
      <c r="B111" s="14">
        <v>532</v>
      </c>
      <c r="C111" s="14">
        <v>115</v>
      </c>
      <c r="D111" s="14">
        <f>SUM(B111:C111)</f>
        <v>647</v>
      </c>
      <c r="E111" s="14">
        <v>0</v>
      </c>
      <c r="F111" s="14">
        <v>0</v>
      </c>
      <c r="G111" s="14">
        <f>SUM(E111:F111)</f>
        <v>0</v>
      </c>
      <c r="H111" s="14">
        <f>SUM(B111,E111)</f>
        <v>532</v>
      </c>
      <c r="I111" s="14">
        <f>SUM(C111,F111)</f>
        <v>115</v>
      </c>
      <c r="J111" s="14">
        <f>SUM(H111:I111)</f>
        <v>647</v>
      </c>
      <c r="K111" s="15" t="s">
        <v>25</v>
      </c>
    </row>
    <row r="112" spans="1:11" ht="15.95" customHeight="1" x14ac:dyDescent="0.2">
      <c r="A112" s="13" t="s">
        <v>32</v>
      </c>
      <c r="B112" s="14">
        <v>351</v>
      </c>
      <c r="C112" s="14">
        <v>190</v>
      </c>
      <c r="D112" s="14">
        <f t="shared" ref="D112:D120" si="18">SUM(B112:C112)</f>
        <v>541</v>
      </c>
      <c r="E112" s="14">
        <v>0</v>
      </c>
      <c r="F112" s="14">
        <v>0</v>
      </c>
      <c r="G112" s="14">
        <f t="shared" ref="G112:G120" si="19">SUM(E112:F112)</f>
        <v>0</v>
      </c>
      <c r="H112" s="14">
        <f t="shared" ref="H112:I120" si="20">SUM(B112,E112)</f>
        <v>351</v>
      </c>
      <c r="I112" s="14">
        <f t="shared" si="20"/>
        <v>190</v>
      </c>
      <c r="J112" s="14">
        <f t="shared" ref="J112:J120" si="21">SUM(H112:I112)</f>
        <v>541</v>
      </c>
      <c r="K112" s="15" t="s">
        <v>944</v>
      </c>
    </row>
    <row r="113" spans="1:11" ht="15.95" customHeight="1" x14ac:dyDescent="0.2">
      <c r="A113" s="13" t="s">
        <v>453</v>
      </c>
      <c r="B113" s="14">
        <v>43</v>
      </c>
      <c r="C113" s="14">
        <v>16</v>
      </c>
      <c r="D113" s="14">
        <f t="shared" si="18"/>
        <v>59</v>
      </c>
      <c r="E113" s="14">
        <v>0</v>
      </c>
      <c r="F113" s="14">
        <v>0</v>
      </c>
      <c r="G113" s="14">
        <f t="shared" si="19"/>
        <v>0</v>
      </c>
      <c r="H113" s="14">
        <f t="shared" si="20"/>
        <v>43</v>
      </c>
      <c r="I113" s="14">
        <f t="shared" si="20"/>
        <v>16</v>
      </c>
      <c r="J113" s="14">
        <f t="shared" si="21"/>
        <v>59</v>
      </c>
      <c r="K113" s="15" t="s">
        <v>935</v>
      </c>
    </row>
    <row r="114" spans="1:11" ht="15.95" customHeight="1" x14ac:dyDescent="0.2">
      <c r="A114" s="13" t="s">
        <v>945</v>
      </c>
      <c r="B114" s="14">
        <v>640</v>
      </c>
      <c r="C114" s="14">
        <v>282</v>
      </c>
      <c r="D114" s="14">
        <f t="shared" si="18"/>
        <v>922</v>
      </c>
      <c r="E114" s="14">
        <v>0</v>
      </c>
      <c r="F114" s="14">
        <v>0</v>
      </c>
      <c r="G114" s="14">
        <f t="shared" si="19"/>
        <v>0</v>
      </c>
      <c r="H114" s="14">
        <f t="shared" si="20"/>
        <v>640</v>
      </c>
      <c r="I114" s="14">
        <f t="shared" si="20"/>
        <v>282</v>
      </c>
      <c r="J114" s="14">
        <f t="shared" si="21"/>
        <v>922</v>
      </c>
      <c r="K114" s="15" t="s">
        <v>37</v>
      </c>
    </row>
    <row r="115" spans="1:11" ht="15.95" customHeight="1" x14ac:dyDescent="0.2">
      <c r="A115" s="13" t="s">
        <v>689</v>
      </c>
      <c r="B115" s="14">
        <v>66</v>
      </c>
      <c r="C115" s="14">
        <v>25</v>
      </c>
      <c r="D115" s="14">
        <f t="shared" si="18"/>
        <v>91</v>
      </c>
      <c r="E115" s="14">
        <v>0</v>
      </c>
      <c r="F115" s="14">
        <v>0</v>
      </c>
      <c r="G115" s="14">
        <f t="shared" si="19"/>
        <v>0</v>
      </c>
      <c r="H115" s="14">
        <f t="shared" si="20"/>
        <v>66</v>
      </c>
      <c r="I115" s="14">
        <f t="shared" si="20"/>
        <v>25</v>
      </c>
      <c r="J115" s="14">
        <f t="shared" si="21"/>
        <v>91</v>
      </c>
      <c r="K115" s="15" t="s">
        <v>376</v>
      </c>
    </row>
    <row r="116" spans="1:11" ht="15.95" customHeight="1" x14ac:dyDescent="0.2">
      <c r="A116" s="13" t="s">
        <v>936</v>
      </c>
      <c r="B116" s="14">
        <v>193</v>
      </c>
      <c r="C116" s="14">
        <v>194</v>
      </c>
      <c r="D116" s="14">
        <f t="shared" si="18"/>
        <v>387</v>
      </c>
      <c r="E116" s="14">
        <v>0</v>
      </c>
      <c r="F116" s="14">
        <v>0</v>
      </c>
      <c r="G116" s="14">
        <f t="shared" si="19"/>
        <v>0</v>
      </c>
      <c r="H116" s="14">
        <f t="shared" si="20"/>
        <v>193</v>
      </c>
      <c r="I116" s="14">
        <f t="shared" si="20"/>
        <v>194</v>
      </c>
      <c r="J116" s="14">
        <f t="shared" si="21"/>
        <v>387</v>
      </c>
      <c r="K116" s="15" t="s">
        <v>940</v>
      </c>
    </row>
    <row r="117" spans="1:11" ht="15.95" customHeight="1" x14ac:dyDescent="0.2">
      <c r="A117" s="13" t="s">
        <v>108</v>
      </c>
      <c r="B117" s="14">
        <v>177</v>
      </c>
      <c r="C117" s="14">
        <v>24</v>
      </c>
      <c r="D117" s="14">
        <f t="shared" si="18"/>
        <v>201</v>
      </c>
      <c r="E117" s="14">
        <v>0</v>
      </c>
      <c r="F117" s="14">
        <v>0</v>
      </c>
      <c r="G117" s="14">
        <f t="shared" si="19"/>
        <v>0</v>
      </c>
      <c r="H117" s="14">
        <f t="shared" si="20"/>
        <v>177</v>
      </c>
      <c r="I117" s="14">
        <f t="shared" si="20"/>
        <v>24</v>
      </c>
      <c r="J117" s="14">
        <f t="shared" si="21"/>
        <v>201</v>
      </c>
      <c r="K117" s="15" t="s">
        <v>590</v>
      </c>
    </row>
    <row r="118" spans="1:11" ht="15.95" customHeight="1" x14ac:dyDescent="0.2">
      <c r="A118" s="13" t="s">
        <v>48</v>
      </c>
      <c r="B118" s="14">
        <v>419</v>
      </c>
      <c r="C118" s="14">
        <v>161</v>
      </c>
      <c r="D118" s="14">
        <f t="shared" si="18"/>
        <v>580</v>
      </c>
      <c r="E118" s="14">
        <v>0</v>
      </c>
      <c r="F118" s="14">
        <v>0</v>
      </c>
      <c r="G118" s="14">
        <f t="shared" si="19"/>
        <v>0</v>
      </c>
      <c r="H118" s="14">
        <f t="shared" si="20"/>
        <v>419</v>
      </c>
      <c r="I118" s="14">
        <f t="shared" si="20"/>
        <v>161</v>
      </c>
      <c r="J118" s="14">
        <f t="shared" si="21"/>
        <v>580</v>
      </c>
      <c r="K118" s="15" t="s">
        <v>49</v>
      </c>
    </row>
    <row r="119" spans="1:11" ht="15.95" customHeight="1" x14ac:dyDescent="0.2">
      <c r="A119" s="13" t="s">
        <v>812</v>
      </c>
      <c r="B119" s="14">
        <v>63</v>
      </c>
      <c r="C119" s="14">
        <v>77</v>
      </c>
      <c r="D119" s="14">
        <f t="shared" si="18"/>
        <v>140</v>
      </c>
      <c r="E119" s="14">
        <v>0</v>
      </c>
      <c r="F119" s="14">
        <v>0</v>
      </c>
      <c r="G119" s="14">
        <f t="shared" si="19"/>
        <v>0</v>
      </c>
      <c r="H119" s="14">
        <f t="shared" si="20"/>
        <v>63</v>
      </c>
      <c r="I119" s="14">
        <f t="shared" si="20"/>
        <v>77</v>
      </c>
      <c r="J119" s="14">
        <f t="shared" si="21"/>
        <v>140</v>
      </c>
      <c r="K119" s="15" t="s">
        <v>53</v>
      </c>
    </row>
    <row r="120" spans="1:11" ht="15.95" customHeight="1" thickBot="1" x14ac:dyDescent="0.25">
      <c r="A120" s="13" t="s">
        <v>61</v>
      </c>
      <c r="B120" s="14">
        <f>SUM(B111:B119)</f>
        <v>2484</v>
      </c>
      <c r="C120" s="14">
        <f t="shared" ref="C120" si="22">SUM(C111:C119)</f>
        <v>1084</v>
      </c>
      <c r="D120" s="14">
        <f t="shared" si="18"/>
        <v>3568</v>
      </c>
      <c r="E120" s="14">
        <v>0</v>
      </c>
      <c r="F120" s="14">
        <v>0</v>
      </c>
      <c r="G120" s="14">
        <f t="shared" si="19"/>
        <v>0</v>
      </c>
      <c r="H120" s="14">
        <f t="shared" si="20"/>
        <v>2484</v>
      </c>
      <c r="I120" s="14">
        <f t="shared" si="20"/>
        <v>1084</v>
      </c>
      <c r="J120" s="14">
        <f t="shared" si="21"/>
        <v>3568</v>
      </c>
      <c r="K120" s="15" t="s">
        <v>381</v>
      </c>
    </row>
    <row r="121" spans="1:11" ht="15.95" customHeight="1" thickBot="1" x14ac:dyDescent="0.25">
      <c r="A121" s="19" t="s">
        <v>261</v>
      </c>
      <c r="B121" s="20">
        <f t="shared" ref="B121:J121" si="23">SUM(B120,B109)</f>
        <v>9180</v>
      </c>
      <c r="C121" s="20">
        <f t="shared" si="23"/>
        <v>8314</v>
      </c>
      <c r="D121" s="20">
        <f t="shared" si="23"/>
        <v>17494</v>
      </c>
      <c r="E121" s="20">
        <f t="shared" si="23"/>
        <v>1</v>
      </c>
      <c r="F121" s="20">
        <f t="shared" si="23"/>
        <v>0</v>
      </c>
      <c r="G121" s="20">
        <f t="shared" si="23"/>
        <v>1</v>
      </c>
      <c r="H121" s="20">
        <f t="shared" si="23"/>
        <v>9181</v>
      </c>
      <c r="I121" s="20">
        <f t="shared" si="23"/>
        <v>8314</v>
      </c>
      <c r="J121" s="20">
        <f t="shared" si="23"/>
        <v>17495</v>
      </c>
      <c r="K121" s="57" t="s">
        <v>63</v>
      </c>
    </row>
    <row r="122" spans="1:11" ht="15" thickTop="1" x14ac:dyDescent="0.2"/>
    <row r="124" spans="1:11" ht="18" x14ac:dyDescent="0.2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</row>
    <row r="125" spans="1:11" ht="18" customHeight="1" x14ac:dyDescent="0.25">
      <c r="A125" s="114" t="s">
        <v>946</v>
      </c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</row>
    <row r="126" spans="1:11" ht="27.75" customHeight="1" x14ac:dyDescent="0.2">
      <c r="A126" s="118" t="s">
        <v>947</v>
      </c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</row>
    <row r="127" spans="1:11" ht="23.25" customHeight="1" thickBot="1" x14ac:dyDescent="0.3">
      <c r="A127" s="10" t="s">
        <v>1884</v>
      </c>
      <c r="K127" s="63" t="s">
        <v>1885</v>
      </c>
    </row>
    <row r="128" spans="1:11" ht="16.5" thickTop="1" x14ac:dyDescent="0.25">
      <c r="A128" s="111" t="s">
        <v>0</v>
      </c>
      <c r="B128" s="110" t="s">
        <v>1</v>
      </c>
      <c r="C128" s="110"/>
      <c r="D128" s="110"/>
      <c r="E128" s="110" t="s">
        <v>2</v>
      </c>
      <c r="F128" s="110"/>
      <c r="G128" s="110"/>
      <c r="H128" s="110" t="s">
        <v>3</v>
      </c>
      <c r="I128" s="110"/>
      <c r="J128" s="110"/>
      <c r="K128" s="111" t="s">
        <v>4</v>
      </c>
    </row>
    <row r="129" spans="1:11" ht="15.75" x14ac:dyDescent="0.25">
      <c r="A129" s="112"/>
      <c r="B129" s="109" t="s">
        <v>5</v>
      </c>
      <c r="C129" s="109"/>
      <c r="D129" s="109"/>
      <c r="E129" s="109" t="s">
        <v>6</v>
      </c>
      <c r="F129" s="109"/>
      <c r="G129" s="109"/>
      <c r="H129" s="109" t="s">
        <v>7</v>
      </c>
      <c r="I129" s="109"/>
      <c r="J129" s="109"/>
      <c r="K129" s="112"/>
    </row>
    <row r="130" spans="1:11" ht="15.75" x14ac:dyDescent="0.25">
      <c r="A130" s="112"/>
      <c r="B130" s="56" t="s">
        <v>8</v>
      </c>
      <c r="C130" s="56" t="s">
        <v>67</v>
      </c>
      <c r="D130" s="56" t="s">
        <v>10</v>
      </c>
      <c r="E130" s="56" t="s">
        <v>8</v>
      </c>
      <c r="F130" s="56" t="s">
        <v>67</v>
      </c>
      <c r="G130" s="56" t="s">
        <v>10</v>
      </c>
      <c r="H130" s="56" t="s">
        <v>8</v>
      </c>
      <c r="I130" s="56" t="s">
        <v>67</v>
      </c>
      <c r="J130" s="56" t="s">
        <v>10</v>
      </c>
      <c r="K130" s="112"/>
    </row>
    <row r="131" spans="1:11" ht="16.5" thickBot="1" x14ac:dyDescent="0.3">
      <c r="A131" s="113"/>
      <c r="B131" s="6" t="s">
        <v>11</v>
      </c>
      <c r="C131" s="6" t="s">
        <v>12</v>
      </c>
      <c r="D131" s="6" t="s">
        <v>7</v>
      </c>
      <c r="E131" s="6" t="s">
        <v>11</v>
      </c>
      <c r="F131" s="6" t="s">
        <v>12</v>
      </c>
      <c r="G131" s="6" t="s">
        <v>7</v>
      </c>
      <c r="H131" s="6" t="s">
        <v>11</v>
      </c>
      <c r="I131" s="6" t="s">
        <v>12</v>
      </c>
      <c r="J131" s="6" t="s">
        <v>7</v>
      </c>
      <c r="K131" s="113"/>
    </row>
    <row r="132" spans="1:11" ht="24" customHeight="1" x14ac:dyDescent="0.2">
      <c r="A132" s="13" t="s">
        <v>15</v>
      </c>
      <c r="B132" s="14">
        <v>54</v>
      </c>
      <c r="C132" s="14">
        <v>21</v>
      </c>
      <c r="D132" s="14">
        <f>SUM(B132:C132)</f>
        <v>75</v>
      </c>
      <c r="E132" s="14">
        <v>0</v>
      </c>
      <c r="F132" s="14">
        <v>0</v>
      </c>
      <c r="G132" s="14">
        <f>SUM(E132:F132)</f>
        <v>0</v>
      </c>
      <c r="H132" s="14">
        <f>SUM(E132,B132)</f>
        <v>54</v>
      </c>
      <c r="I132" s="14">
        <f t="shared" ref="I132:J132" si="24">SUM(F132,C132)</f>
        <v>21</v>
      </c>
      <c r="J132" s="14">
        <f t="shared" si="24"/>
        <v>75</v>
      </c>
      <c r="K132" s="15" t="s">
        <v>16</v>
      </c>
    </row>
    <row r="133" spans="1:11" ht="24" customHeight="1" x14ac:dyDescent="0.2">
      <c r="A133" s="13" t="s">
        <v>693</v>
      </c>
      <c r="B133" s="14">
        <v>10</v>
      </c>
      <c r="C133" s="14">
        <v>8</v>
      </c>
      <c r="D133" s="14">
        <f t="shared" ref="D133:D146" si="25">SUM(B133:C133)</f>
        <v>18</v>
      </c>
      <c r="E133" s="14">
        <v>0</v>
      </c>
      <c r="F133" s="14">
        <v>0</v>
      </c>
      <c r="G133" s="14">
        <f t="shared" ref="G133:G146" si="26">SUM(E133:F133)</f>
        <v>0</v>
      </c>
      <c r="H133" s="14">
        <f t="shared" ref="H133:H146" si="27">SUM(E133,B133)</f>
        <v>10</v>
      </c>
      <c r="I133" s="14">
        <f t="shared" ref="I133:I146" si="28">SUM(F133,C133)</f>
        <v>8</v>
      </c>
      <c r="J133" s="14">
        <f t="shared" ref="J133:J146" si="29">SUM(G133,D133)</f>
        <v>18</v>
      </c>
      <c r="K133" s="15" t="s">
        <v>19</v>
      </c>
    </row>
    <row r="134" spans="1:11" ht="24" customHeight="1" x14ac:dyDescent="0.2">
      <c r="A134" s="13" t="s">
        <v>24</v>
      </c>
      <c r="B134" s="14">
        <v>91</v>
      </c>
      <c r="C134" s="14">
        <v>16</v>
      </c>
      <c r="D134" s="14">
        <f t="shared" si="25"/>
        <v>107</v>
      </c>
      <c r="E134" s="14">
        <v>0</v>
      </c>
      <c r="F134" s="14">
        <v>0</v>
      </c>
      <c r="G134" s="14">
        <f t="shared" si="26"/>
        <v>0</v>
      </c>
      <c r="H134" s="14">
        <f t="shared" si="27"/>
        <v>91</v>
      </c>
      <c r="I134" s="14">
        <f t="shared" si="28"/>
        <v>16</v>
      </c>
      <c r="J134" s="14">
        <f t="shared" si="29"/>
        <v>107</v>
      </c>
      <c r="K134" s="15" t="s">
        <v>25</v>
      </c>
    </row>
    <row r="135" spans="1:11" ht="24" customHeight="1" x14ac:dyDescent="0.2">
      <c r="A135" s="13" t="s">
        <v>28</v>
      </c>
      <c r="B135" s="14">
        <v>38</v>
      </c>
      <c r="C135" s="14">
        <v>4</v>
      </c>
      <c r="D135" s="14">
        <f t="shared" si="25"/>
        <v>42</v>
      </c>
      <c r="E135" s="14">
        <v>0</v>
      </c>
      <c r="F135" s="14">
        <v>0</v>
      </c>
      <c r="G135" s="14">
        <f t="shared" si="26"/>
        <v>0</v>
      </c>
      <c r="H135" s="14">
        <f t="shared" si="27"/>
        <v>38</v>
      </c>
      <c r="I135" s="14">
        <f t="shared" si="28"/>
        <v>4</v>
      </c>
      <c r="J135" s="14">
        <f t="shared" si="29"/>
        <v>42</v>
      </c>
      <c r="K135" s="15" t="s">
        <v>29</v>
      </c>
    </row>
    <row r="136" spans="1:11" ht="24" customHeight="1" x14ac:dyDescent="0.2">
      <c r="A136" s="13" t="s">
        <v>104</v>
      </c>
      <c r="B136" s="14">
        <v>19</v>
      </c>
      <c r="C136" s="14">
        <v>8</v>
      </c>
      <c r="D136" s="14">
        <f t="shared" si="25"/>
        <v>27</v>
      </c>
      <c r="E136" s="14">
        <v>0</v>
      </c>
      <c r="F136" s="14">
        <v>0</v>
      </c>
      <c r="G136" s="14">
        <f t="shared" si="26"/>
        <v>0</v>
      </c>
      <c r="H136" s="14">
        <f t="shared" si="27"/>
        <v>19</v>
      </c>
      <c r="I136" s="14">
        <f t="shared" si="28"/>
        <v>8</v>
      </c>
      <c r="J136" s="14">
        <f t="shared" si="29"/>
        <v>27</v>
      </c>
      <c r="K136" s="15" t="s">
        <v>828</v>
      </c>
    </row>
    <row r="137" spans="1:11" ht="24" customHeight="1" x14ac:dyDescent="0.2">
      <c r="A137" s="13" t="s">
        <v>32</v>
      </c>
      <c r="B137" s="14">
        <v>64</v>
      </c>
      <c r="C137" s="14">
        <v>55</v>
      </c>
      <c r="D137" s="14">
        <f t="shared" si="25"/>
        <v>119</v>
      </c>
      <c r="E137" s="14">
        <v>0</v>
      </c>
      <c r="F137" s="14">
        <v>0</v>
      </c>
      <c r="G137" s="14">
        <f t="shared" si="26"/>
        <v>0</v>
      </c>
      <c r="H137" s="14">
        <f t="shared" si="27"/>
        <v>64</v>
      </c>
      <c r="I137" s="14">
        <f t="shared" si="28"/>
        <v>55</v>
      </c>
      <c r="J137" s="14">
        <f t="shared" si="29"/>
        <v>119</v>
      </c>
      <c r="K137" s="15" t="s">
        <v>60</v>
      </c>
    </row>
    <row r="138" spans="1:11" ht="34.5" customHeight="1" x14ac:dyDescent="0.2">
      <c r="A138" s="13" t="s">
        <v>453</v>
      </c>
      <c r="B138" s="14">
        <v>22</v>
      </c>
      <c r="C138" s="14">
        <v>7</v>
      </c>
      <c r="D138" s="14">
        <f t="shared" si="25"/>
        <v>29</v>
      </c>
      <c r="E138" s="14">
        <v>0</v>
      </c>
      <c r="F138" s="14">
        <v>0</v>
      </c>
      <c r="G138" s="14">
        <f t="shared" si="26"/>
        <v>0</v>
      </c>
      <c r="H138" s="14">
        <f t="shared" si="27"/>
        <v>22</v>
      </c>
      <c r="I138" s="14">
        <f t="shared" si="28"/>
        <v>7</v>
      </c>
      <c r="J138" s="14">
        <f t="shared" si="29"/>
        <v>29</v>
      </c>
      <c r="K138" s="15" t="s">
        <v>935</v>
      </c>
    </row>
    <row r="139" spans="1:11" ht="24" customHeight="1" x14ac:dyDescent="0.2">
      <c r="A139" s="13" t="s">
        <v>945</v>
      </c>
      <c r="B139" s="14">
        <v>70</v>
      </c>
      <c r="C139" s="14">
        <v>20</v>
      </c>
      <c r="D139" s="14">
        <f t="shared" si="25"/>
        <v>90</v>
      </c>
      <c r="E139" s="14">
        <v>0</v>
      </c>
      <c r="F139" s="14">
        <v>0</v>
      </c>
      <c r="G139" s="14">
        <f t="shared" si="26"/>
        <v>0</v>
      </c>
      <c r="H139" s="14">
        <f t="shared" si="27"/>
        <v>70</v>
      </c>
      <c r="I139" s="14">
        <f t="shared" si="28"/>
        <v>20</v>
      </c>
      <c r="J139" s="14">
        <f t="shared" si="29"/>
        <v>90</v>
      </c>
      <c r="K139" s="15" t="s">
        <v>37</v>
      </c>
    </row>
    <row r="140" spans="1:11" ht="24" customHeight="1" x14ac:dyDescent="0.2">
      <c r="A140" s="13" t="s">
        <v>689</v>
      </c>
      <c r="B140" s="14">
        <v>119</v>
      </c>
      <c r="C140" s="14">
        <v>37</v>
      </c>
      <c r="D140" s="14">
        <f t="shared" si="25"/>
        <v>156</v>
      </c>
      <c r="E140" s="14">
        <v>0</v>
      </c>
      <c r="F140" s="14">
        <v>0</v>
      </c>
      <c r="G140" s="14">
        <f t="shared" si="26"/>
        <v>0</v>
      </c>
      <c r="H140" s="14">
        <f t="shared" si="27"/>
        <v>119</v>
      </c>
      <c r="I140" s="14">
        <f t="shared" si="28"/>
        <v>37</v>
      </c>
      <c r="J140" s="14">
        <f t="shared" si="29"/>
        <v>156</v>
      </c>
      <c r="K140" s="15" t="s">
        <v>376</v>
      </c>
    </row>
    <row r="141" spans="1:11" ht="24" customHeight="1" x14ac:dyDescent="0.2">
      <c r="A141" s="13" t="s">
        <v>936</v>
      </c>
      <c r="B141" s="14">
        <v>38</v>
      </c>
      <c r="C141" s="14">
        <v>12</v>
      </c>
      <c r="D141" s="14">
        <f t="shared" si="25"/>
        <v>50</v>
      </c>
      <c r="E141" s="14">
        <v>0</v>
      </c>
      <c r="F141" s="14">
        <v>0</v>
      </c>
      <c r="G141" s="14">
        <f t="shared" si="26"/>
        <v>0</v>
      </c>
      <c r="H141" s="14">
        <f t="shared" si="27"/>
        <v>38</v>
      </c>
      <c r="I141" s="14">
        <f t="shared" si="28"/>
        <v>12</v>
      </c>
      <c r="J141" s="14">
        <f t="shared" si="29"/>
        <v>50</v>
      </c>
      <c r="K141" s="15" t="s">
        <v>940</v>
      </c>
    </row>
    <row r="142" spans="1:11" ht="24" customHeight="1" x14ac:dyDescent="0.2">
      <c r="A142" s="13" t="s">
        <v>108</v>
      </c>
      <c r="B142" s="14">
        <v>30</v>
      </c>
      <c r="C142" s="14">
        <v>4</v>
      </c>
      <c r="D142" s="14">
        <f t="shared" si="25"/>
        <v>34</v>
      </c>
      <c r="E142" s="14">
        <v>0</v>
      </c>
      <c r="F142" s="14">
        <v>0</v>
      </c>
      <c r="G142" s="14">
        <f t="shared" si="26"/>
        <v>0</v>
      </c>
      <c r="H142" s="14">
        <f t="shared" si="27"/>
        <v>30</v>
      </c>
      <c r="I142" s="14">
        <f t="shared" si="28"/>
        <v>4</v>
      </c>
      <c r="J142" s="14">
        <f t="shared" si="29"/>
        <v>34</v>
      </c>
      <c r="K142" s="15" t="s">
        <v>590</v>
      </c>
    </row>
    <row r="143" spans="1:11" ht="24" customHeight="1" x14ac:dyDescent="0.2">
      <c r="A143" s="13" t="s">
        <v>657</v>
      </c>
      <c r="B143" s="14">
        <v>52</v>
      </c>
      <c r="C143" s="14">
        <v>13</v>
      </c>
      <c r="D143" s="14">
        <f t="shared" si="25"/>
        <v>65</v>
      </c>
      <c r="E143" s="14">
        <v>0</v>
      </c>
      <c r="F143" s="14">
        <v>0</v>
      </c>
      <c r="G143" s="14">
        <f t="shared" si="26"/>
        <v>0</v>
      </c>
      <c r="H143" s="14">
        <f t="shared" si="27"/>
        <v>52</v>
      </c>
      <c r="I143" s="14">
        <f t="shared" si="28"/>
        <v>13</v>
      </c>
      <c r="J143" s="14">
        <f t="shared" si="29"/>
        <v>65</v>
      </c>
      <c r="K143" s="15" t="s">
        <v>152</v>
      </c>
    </row>
    <row r="144" spans="1:11" ht="24" customHeight="1" x14ac:dyDescent="0.2">
      <c r="A144" s="13" t="s">
        <v>938</v>
      </c>
      <c r="B144" s="14">
        <v>15</v>
      </c>
      <c r="C144" s="14">
        <v>1</v>
      </c>
      <c r="D144" s="14">
        <f t="shared" si="25"/>
        <v>16</v>
      </c>
      <c r="E144" s="14">
        <v>0</v>
      </c>
      <c r="F144" s="14">
        <v>0</v>
      </c>
      <c r="G144" s="14">
        <f t="shared" si="26"/>
        <v>0</v>
      </c>
      <c r="H144" s="14">
        <f t="shared" si="27"/>
        <v>15</v>
      </c>
      <c r="I144" s="14">
        <f t="shared" si="28"/>
        <v>1</v>
      </c>
      <c r="J144" s="14">
        <f t="shared" si="29"/>
        <v>16</v>
      </c>
      <c r="K144" s="15" t="s">
        <v>939</v>
      </c>
    </row>
    <row r="145" spans="1:11" ht="24" customHeight="1" x14ac:dyDescent="0.2">
      <c r="A145" s="13" t="s">
        <v>48</v>
      </c>
      <c r="B145" s="14">
        <v>27</v>
      </c>
      <c r="C145" s="14">
        <v>14</v>
      </c>
      <c r="D145" s="14">
        <f t="shared" si="25"/>
        <v>41</v>
      </c>
      <c r="E145" s="14">
        <v>0</v>
      </c>
      <c r="F145" s="14">
        <v>0</v>
      </c>
      <c r="G145" s="14">
        <f t="shared" si="26"/>
        <v>0</v>
      </c>
      <c r="H145" s="14">
        <f t="shared" si="27"/>
        <v>27</v>
      </c>
      <c r="I145" s="14">
        <f t="shared" si="28"/>
        <v>14</v>
      </c>
      <c r="J145" s="14">
        <f t="shared" si="29"/>
        <v>41</v>
      </c>
      <c r="K145" s="15" t="s">
        <v>49</v>
      </c>
    </row>
    <row r="146" spans="1:11" ht="24" customHeight="1" thickBot="1" x14ac:dyDescent="0.25">
      <c r="A146" s="13" t="s">
        <v>812</v>
      </c>
      <c r="B146" s="14">
        <v>19</v>
      </c>
      <c r="C146" s="14">
        <v>3</v>
      </c>
      <c r="D146" s="14">
        <f t="shared" si="25"/>
        <v>22</v>
      </c>
      <c r="E146" s="14">
        <v>0</v>
      </c>
      <c r="F146" s="14">
        <v>0</v>
      </c>
      <c r="G146" s="14">
        <f t="shared" si="26"/>
        <v>0</v>
      </c>
      <c r="H146" s="14">
        <f t="shared" si="27"/>
        <v>19</v>
      </c>
      <c r="I146" s="14">
        <f t="shared" si="28"/>
        <v>3</v>
      </c>
      <c r="J146" s="14">
        <f t="shared" si="29"/>
        <v>22</v>
      </c>
      <c r="K146" s="15" t="s">
        <v>53</v>
      </c>
    </row>
    <row r="147" spans="1:11" ht="24" customHeight="1" thickBot="1" x14ac:dyDescent="0.25">
      <c r="A147" s="19" t="s">
        <v>261</v>
      </c>
      <c r="B147" s="20">
        <f>SUM(B132:B146)</f>
        <v>668</v>
      </c>
      <c r="C147" s="20">
        <f t="shared" ref="C147:J147" si="30">SUM(C132:C146)</f>
        <v>223</v>
      </c>
      <c r="D147" s="20">
        <f t="shared" si="30"/>
        <v>891</v>
      </c>
      <c r="E147" s="20">
        <f t="shared" si="30"/>
        <v>0</v>
      </c>
      <c r="F147" s="20">
        <f t="shared" si="30"/>
        <v>0</v>
      </c>
      <c r="G147" s="20">
        <f t="shared" si="30"/>
        <v>0</v>
      </c>
      <c r="H147" s="20">
        <f t="shared" si="30"/>
        <v>668</v>
      </c>
      <c r="I147" s="20">
        <f t="shared" si="30"/>
        <v>223</v>
      </c>
      <c r="J147" s="20">
        <f t="shared" si="30"/>
        <v>891</v>
      </c>
      <c r="K147" s="57" t="s">
        <v>63</v>
      </c>
    </row>
    <row r="148" spans="1:11" ht="15" thickTop="1" x14ac:dyDescent="0.2"/>
  </sheetData>
  <mergeCells count="39">
    <mergeCell ref="A124:K124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87:K87"/>
    <mergeCell ref="A41:A44"/>
    <mergeCell ref="B41:D41"/>
    <mergeCell ref="E41:G41"/>
    <mergeCell ref="H41:J41"/>
    <mergeCell ref="K41:K44"/>
    <mergeCell ref="B42:D42"/>
    <mergeCell ref="E42:G42"/>
    <mergeCell ref="H42:J42"/>
    <mergeCell ref="A86:K86"/>
    <mergeCell ref="A89:A92"/>
    <mergeCell ref="B89:D89"/>
    <mergeCell ref="E89:G89"/>
    <mergeCell ref="H89:J89"/>
    <mergeCell ref="K89:K92"/>
    <mergeCell ref="B90:D90"/>
    <mergeCell ref="E90:G90"/>
    <mergeCell ref="H90:J90"/>
    <mergeCell ref="A125:K125"/>
    <mergeCell ref="A126:K126"/>
    <mergeCell ref="A128:A131"/>
    <mergeCell ref="B128:D128"/>
    <mergeCell ref="E128:G128"/>
    <mergeCell ref="H128:J128"/>
    <mergeCell ref="K128:K131"/>
    <mergeCell ref="B129:D129"/>
    <mergeCell ref="E129:G129"/>
    <mergeCell ref="H129:J129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62"/>
  <sheetViews>
    <sheetView rightToLeft="1" view="pageBreakPreview" zoomScale="80" zoomScaleSheetLayoutView="80" workbookViewId="0">
      <selection activeCell="F33" sqref="F33"/>
    </sheetView>
  </sheetViews>
  <sheetFormatPr defaultRowHeight="14.25" x14ac:dyDescent="0.2"/>
  <cols>
    <col min="1" max="1" width="24.25" customWidth="1"/>
    <col min="2" max="2" width="7" customWidth="1"/>
    <col min="3" max="3" width="9.5" customWidth="1"/>
    <col min="4" max="4" width="6.125" customWidth="1"/>
    <col min="5" max="5" width="6.75" customWidth="1"/>
    <col min="6" max="6" width="8.75" customWidth="1"/>
    <col min="7" max="7" width="6.5" customWidth="1"/>
    <col min="8" max="8" width="6.75" customWidth="1"/>
    <col min="9" max="11" width="8.125" customWidth="1"/>
    <col min="12" max="12" width="9.375" customWidth="1"/>
    <col min="13" max="13" width="8.125" customWidth="1"/>
    <col min="14" max="14" width="33" customWidth="1"/>
  </cols>
  <sheetData>
    <row r="1" spans="1:14" ht="32.25" customHeight="1" x14ac:dyDescent="0.2">
      <c r="A1" s="118" t="s">
        <v>948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41.25" customHeight="1" x14ac:dyDescent="0.25">
      <c r="A2" s="114" t="s">
        <v>949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1.75" customHeight="1" thickBot="1" x14ac:dyDescent="0.3">
      <c r="A3" s="10" t="s">
        <v>1886</v>
      </c>
      <c r="N3" s="63" t="s">
        <v>1887</v>
      </c>
    </row>
    <row r="4" spans="1:14" ht="20.25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20.2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20.25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56" t="s">
        <v>8</v>
      </c>
      <c r="L6" s="56" t="s">
        <v>67</v>
      </c>
      <c r="M6" s="56" t="s">
        <v>10</v>
      </c>
      <c r="N6" s="112"/>
    </row>
    <row r="7" spans="1:14" ht="20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0.10000000000000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20.100000000000001" customHeight="1" x14ac:dyDescent="0.2">
      <c r="A9" s="13" t="s">
        <v>15</v>
      </c>
      <c r="B9" s="67">
        <v>6</v>
      </c>
      <c r="C9" s="67">
        <v>9</v>
      </c>
      <c r="D9" s="67">
        <f>SUM(B9:C9)</f>
        <v>15</v>
      </c>
      <c r="E9" s="67">
        <v>3</v>
      </c>
      <c r="F9" s="67">
        <v>2</v>
      </c>
      <c r="G9" s="67">
        <f>SUM(E9:F9)</f>
        <v>5</v>
      </c>
      <c r="H9" s="67">
        <v>0</v>
      </c>
      <c r="I9" s="67">
        <v>0</v>
      </c>
      <c r="J9" s="67">
        <f>SUM(H9:I9)</f>
        <v>0</v>
      </c>
      <c r="K9" s="67">
        <f>SUM(B9,E9,H9)</f>
        <v>9</v>
      </c>
      <c r="L9" s="67">
        <f t="shared" ref="L9:M23" si="0">SUM(C9,F9,I9)</f>
        <v>11</v>
      </c>
      <c r="M9" s="67">
        <f t="shared" si="0"/>
        <v>20</v>
      </c>
      <c r="N9" s="15" t="s">
        <v>16</v>
      </c>
    </row>
    <row r="10" spans="1:14" ht="20.100000000000001" customHeight="1" x14ac:dyDescent="0.2">
      <c r="A10" s="13" t="s">
        <v>693</v>
      </c>
      <c r="B10" s="67">
        <v>4</v>
      </c>
      <c r="C10" s="67">
        <v>2</v>
      </c>
      <c r="D10" s="67">
        <f t="shared" ref="D10:D23" si="1">SUM(B10:C10)</f>
        <v>6</v>
      </c>
      <c r="E10" s="67">
        <v>0</v>
      </c>
      <c r="F10" s="67">
        <v>0</v>
      </c>
      <c r="G10" s="67">
        <f t="shared" ref="G10:G23" si="2">SUM(E10:F10)</f>
        <v>0</v>
      </c>
      <c r="H10" s="67">
        <v>0</v>
      </c>
      <c r="I10" s="67">
        <v>0</v>
      </c>
      <c r="J10" s="67">
        <f t="shared" ref="J10:J23" si="3">SUM(H10:I10)</f>
        <v>0</v>
      </c>
      <c r="K10" s="67">
        <f t="shared" ref="K10:K23" si="4">SUM(B10,E10,H10)</f>
        <v>4</v>
      </c>
      <c r="L10" s="67">
        <f t="shared" si="0"/>
        <v>2</v>
      </c>
      <c r="M10" s="67">
        <f t="shared" si="0"/>
        <v>6</v>
      </c>
      <c r="N10" s="15" t="s">
        <v>19</v>
      </c>
    </row>
    <row r="11" spans="1:14" ht="20.100000000000001" customHeight="1" x14ac:dyDescent="0.2">
      <c r="A11" s="13" t="s">
        <v>24</v>
      </c>
      <c r="B11" s="67">
        <v>63</v>
      </c>
      <c r="C11" s="67">
        <v>49</v>
      </c>
      <c r="D11" s="67">
        <f t="shared" si="1"/>
        <v>112</v>
      </c>
      <c r="E11" s="67">
        <v>13</v>
      </c>
      <c r="F11" s="67">
        <v>13</v>
      </c>
      <c r="G11" s="67">
        <f t="shared" si="2"/>
        <v>26</v>
      </c>
      <c r="H11" s="67">
        <v>0</v>
      </c>
      <c r="I11" s="67">
        <v>0</v>
      </c>
      <c r="J11" s="67">
        <f t="shared" si="3"/>
        <v>0</v>
      </c>
      <c r="K11" s="67">
        <f t="shared" si="4"/>
        <v>76</v>
      </c>
      <c r="L11" s="67">
        <f t="shared" si="0"/>
        <v>62</v>
      </c>
      <c r="M11" s="67">
        <f t="shared" si="0"/>
        <v>138</v>
      </c>
      <c r="N11" s="15" t="s">
        <v>25</v>
      </c>
    </row>
    <row r="12" spans="1:14" ht="20.100000000000001" customHeight="1" x14ac:dyDescent="0.2">
      <c r="A12" s="13" t="s">
        <v>143</v>
      </c>
      <c r="B12" s="67">
        <v>30</v>
      </c>
      <c r="C12" s="67">
        <v>15</v>
      </c>
      <c r="D12" s="67">
        <f t="shared" si="1"/>
        <v>45</v>
      </c>
      <c r="E12" s="67">
        <v>16</v>
      </c>
      <c r="F12" s="67">
        <v>15</v>
      </c>
      <c r="G12" s="67">
        <f t="shared" si="2"/>
        <v>31</v>
      </c>
      <c r="H12" s="67">
        <v>0</v>
      </c>
      <c r="I12" s="67">
        <v>0</v>
      </c>
      <c r="J12" s="67">
        <f t="shared" si="3"/>
        <v>0</v>
      </c>
      <c r="K12" s="67">
        <f t="shared" si="4"/>
        <v>46</v>
      </c>
      <c r="L12" s="67">
        <f t="shared" si="0"/>
        <v>30</v>
      </c>
      <c r="M12" s="67">
        <f t="shared" si="0"/>
        <v>76</v>
      </c>
      <c r="N12" s="15" t="s">
        <v>29</v>
      </c>
    </row>
    <row r="13" spans="1:14" ht="20.100000000000001" customHeight="1" x14ac:dyDescent="0.2">
      <c r="A13" s="13" t="s">
        <v>104</v>
      </c>
      <c r="B13" s="67">
        <v>11</v>
      </c>
      <c r="C13" s="67">
        <v>5</v>
      </c>
      <c r="D13" s="67">
        <f t="shared" si="1"/>
        <v>16</v>
      </c>
      <c r="E13" s="67"/>
      <c r="F13" s="67">
        <v>1</v>
      </c>
      <c r="G13" s="67">
        <f t="shared" si="2"/>
        <v>1</v>
      </c>
      <c r="H13" s="67">
        <v>0</v>
      </c>
      <c r="I13" s="67">
        <v>0</v>
      </c>
      <c r="J13" s="67">
        <f t="shared" si="3"/>
        <v>0</v>
      </c>
      <c r="K13" s="67">
        <f t="shared" si="4"/>
        <v>11</v>
      </c>
      <c r="L13" s="67">
        <f t="shared" si="0"/>
        <v>6</v>
      </c>
      <c r="M13" s="67">
        <f t="shared" si="0"/>
        <v>17</v>
      </c>
      <c r="N13" s="15" t="s">
        <v>828</v>
      </c>
    </row>
    <row r="14" spans="1:14" ht="20.100000000000001" customHeight="1" x14ac:dyDescent="0.2">
      <c r="A14" s="13" t="s">
        <v>32</v>
      </c>
      <c r="B14" s="67">
        <v>97</v>
      </c>
      <c r="C14" s="67">
        <v>51</v>
      </c>
      <c r="D14" s="67">
        <f t="shared" si="1"/>
        <v>148</v>
      </c>
      <c r="E14" s="67">
        <v>13</v>
      </c>
      <c r="F14" s="67">
        <v>4</v>
      </c>
      <c r="G14" s="67">
        <f t="shared" si="2"/>
        <v>17</v>
      </c>
      <c r="H14" s="67">
        <v>0</v>
      </c>
      <c r="I14" s="67">
        <v>0</v>
      </c>
      <c r="J14" s="67">
        <f t="shared" si="3"/>
        <v>0</v>
      </c>
      <c r="K14" s="67">
        <f t="shared" si="4"/>
        <v>110</v>
      </c>
      <c r="L14" s="67">
        <f t="shared" si="0"/>
        <v>55</v>
      </c>
      <c r="M14" s="67">
        <f t="shared" si="0"/>
        <v>165</v>
      </c>
      <c r="N14" s="15" t="s">
        <v>60</v>
      </c>
    </row>
    <row r="15" spans="1:14" ht="36.75" customHeight="1" x14ac:dyDescent="0.2">
      <c r="A15" s="55" t="s">
        <v>453</v>
      </c>
      <c r="B15" s="67">
        <v>30</v>
      </c>
      <c r="C15" s="67">
        <v>10</v>
      </c>
      <c r="D15" s="67">
        <f t="shared" si="1"/>
        <v>40</v>
      </c>
      <c r="E15" s="67">
        <v>3</v>
      </c>
      <c r="F15" s="67">
        <v>3</v>
      </c>
      <c r="G15" s="67">
        <f t="shared" si="2"/>
        <v>6</v>
      </c>
      <c r="H15" s="67">
        <v>25</v>
      </c>
      <c r="I15" s="67">
        <v>5</v>
      </c>
      <c r="J15" s="67">
        <f t="shared" si="3"/>
        <v>30</v>
      </c>
      <c r="K15" s="67">
        <f t="shared" si="4"/>
        <v>58</v>
      </c>
      <c r="L15" s="67">
        <f t="shared" si="0"/>
        <v>18</v>
      </c>
      <c r="M15" s="67">
        <f t="shared" si="0"/>
        <v>76</v>
      </c>
      <c r="N15" s="26" t="s">
        <v>935</v>
      </c>
    </row>
    <row r="16" spans="1:14" ht="20.100000000000001" customHeight="1" x14ac:dyDescent="0.2">
      <c r="A16" s="13" t="s">
        <v>945</v>
      </c>
      <c r="B16" s="67">
        <v>178</v>
      </c>
      <c r="C16" s="67">
        <v>81</v>
      </c>
      <c r="D16" s="67">
        <f t="shared" si="1"/>
        <v>259</v>
      </c>
      <c r="E16" s="67">
        <v>24</v>
      </c>
      <c r="F16" s="67">
        <v>12</v>
      </c>
      <c r="G16" s="67">
        <f t="shared" si="2"/>
        <v>36</v>
      </c>
      <c r="H16" s="67">
        <v>13</v>
      </c>
      <c r="I16" s="67">
        <v>8</v>
      </c>
      <c r="J16" s="67">
        <f t="shared" si="3"/>
        <v>21</v>
      </c>
      <c r="K16" s="67">
        <f t="shared" si="4"/>
        <v>215</v>
      </c>
      <c r="L16" s="67">
        <f t="shared" si="0"/>
        <v>101</v>
      </c>
      <c r="M16" s="67">
        <f t="shared" si="0"/>
        <v>316</v>
      </c>
      <c r="N16" s="15" t="s">
        <v>37</v>
      </c>
    </row>
    <row r="17" spans="1:14" ht="20.100000000000001" customHeight="1" x14ac:dyDescent="0.2">
      <c r="A17" s="13" t="s">
        <v>689</v>
      </c>
      <c r="B17" s="67">
        <v>388</v>
      </c>
      <c r="C17" s="67">
        <v>268</v>
      </c>
      <c r="D17" s="67">
        <f t="shared" si="1"/>
        <v>656</v>
      </c>
      <c r="E17" s="67">
        <v>43</v>
      </c>
      <c r="F17" s="67">
        <v>50</v>
      </c>
      <c r="G17" s="67">
        <f t="shared" si="2"/>
        <v>93</v>
      </c>
      <c r="H17" s="67">
        <v>3</v>
      </c>
      <c r="I17" s="67">
        <v>1</v>
      </c>
      <c r="J17" s="67">
        <f t="shared" si="3"/>
        <v>4</v>
      </c>
      <c r="K17" s="67">
        <f t="shared" si="4"/>
        <v>434</v>
      </c>
      <c r="L17" s="67">
        <f t="shared" si="0"/>
        <v>319</v>
      </c>
      <c r="M17" s="67">
        <f t="shared" si="0"/>
        <v>753</v>
      </c>
      <c r="N17" s="15" t="s">
        <v>376</v>
      </c>
    </row>
    <row r="18" spans="1:14" ht="20.100000000000001" customHeight="1" x14ac:dyDescent="0.2">
      <c r="A18" s="13" t="s">
        <v>936</v>
      </c>
      <c r="B18" s="67">
        <v>134</v>
      </c>
      <c r="C18" s="67">
        <v>61</v>
      </c>
      <c r="D18" s="67">
        <f t="shared" si="1"/>
        <v>195</v>
      </c>
      <c r="E18" s="67">
        <v>15</v>
      </c>
      <c r="F18" s="67">
        <v>24</v>
      </c>
      <c r="G18" s="67">
        <f t="shared" si="2"/>
        <v>39</v>
      </c>
      <c r="H18" s="67">
        <v>12</v>
      </c>
      <c r="I18" s="67">
        <v>10</v>
      </c>
      <c r="J18" s="67">
        <f t="shared" si="3"/>
        <v>22</v>
      </c>
      <c r="K18" s="67">
        <f t="shared" si="4"/>
        <v>161</v>
      </c>
      <c r="L18" s="67">
        <f t="shared" si="0"/>
        <v>95</v>
      </c>
      <c r="M18" s="67">
        <f t="shared" si="0"/>
        <v>256</v>
      </c>
      <c r="N18" s="15" t="s">
        <v>940</v>
      </c>
    </row>
    <row r="19" spans="1:14" ht="20.100000000000001" customHeight="1" x14ac:dyDescent="0.2">
      <c r="A19" s="13" t="s">
        <v>108</v>
      </c>
      <c r="B19" s="67">
        <v>39</v>
      </c>
      <c r="C19" s="67">
        <v>4</v>
      </c>
      <c r="D19" s="67">
        <f t="shared" si="1"/>
        <v>43</v>
      </c>
      <c r="E19" s="67">
        <v>2</v>
      </c>
      <c r="F19" s="67">
        <v>1</v>
      </c>
      <c r="G19" s="67">
        <f t="shared" si="2"/>
        <v>3</v>
      </c>
      <c r="H19" s="67">
        <v>0</v>
      </c>
      <c r="I19" s="67">
        <v>0</v>
      </c>
      <c r="J19" s="67">
        <f t="shared" si="3"/>
        <v>0</v>
      </c>
      <c r="K19" s="67">
        <f t="shared" si="4"/>
        <v>41</v>
      </c>
      <c r="L19" s="67">
        <f t="shared" si="0"/>
        <v>5</v>
      </c>
      <c r="M19" s="67">
        <f t="shared" si="0"/>
        <v>46</v>
      </c>
      <c r="N19" s="15" t="s">
        <v>590</v>
      </c>
    </row>
    <row r="20" spans="1:14" ht="20.100000000000001" customHeight="1" x14ac:dyDescent="0.2">
      <c r="A20" s="13" t="s">
        <v>43</v>
      </c>
      <c r="B20" s="67">
        <v>164</v>
      </c>
      <c r="C20" s="67">
        <v>190</v>
      </c>
      <c r="D20" s="67">
        <f t="shared" si="1"/>
        <v>354</v>
      </c>
      <c r="E20" s="67">
        <v>21</v>
      </c>
      <c r="F20" s="67">
        <v>19</v>
      </c>
      <c r="G20" s="67">
        <f t="shared" si="2"/>
        <v>40</v>
      </c>
      <c r="H20" s="67">
        <v>14</v>
      </c>
      <c r="I20" s="67">
        <v>13</v>
      </c>
      <c r="J20" s="67">
        <f t="shared" si="3"/>
        <v>27</v>
      </c>
      <c r="K20" s="67">
        <f t="shared" si="4"/>
        <v>199</v>
      </c>
      <c r="L20" s="67">
        <f t="shared" si="0"/>
        <v>222</v>
      </c>
      <c r="M20" s="67">
        <f t="shared" si="0"/>
        <v>421</v>
      </c>
      <c r="N20" s="15" t="s">
        <v>152</v>
      </c>
    </row>
    <row r="21" spans="1:14" ht="20.100000000000001" customHeight="1" x14ac:dyDescent="0.2">
      <c r="A21" s="13" t="s">
        <v>938</v>
      </c>
      <c r="B21" s="67">
        <v>7</v>
      </c>
      <c r="C21" s="67">
        <v>1</v>
      </c>
      <c r="D21" s="67">
        <f t="shared" si="1"/>
        <v>8</v>
      </c>
      <c r="E21" s="67">
        <v>1</v>
      </c>
      <c r="F21" s="67">
        <v>0</v>
      </c>
      <c r="G21" s="67">
        <f t="shared" si="2"/>
        <v>1</v>
      </c>
      <c r="H21" s="67">
        <v>0</v>
      </c>
      <c r="I21" s="67">
        <v>0</v>
      </c>
      <c r="J21" s="67">
        <f t="shared" si="3"/>
        <v>0</v>
      </c>
      <c r="K21" s="67">
        <f t="shared" si="4"/>
        <v>8</v>
      </c>
      <c r="L21" s="67">
        <f t="shared" si="0"/>
        <v>1</v>
      </c>
      <c r="M21" s="67">
        <f t="shared" si="0"/>
        <v>9</v>
      </c>
      <c r="N21" s="15" t="s">
        <v>939</v>
      </c>
    </row>
    <row r="22" spans="1:14" ht="20.100000000000001" customHeight="1" x14ac:dyDescent="0.2">
      <c r="A22" s="13" t="s">
        <v>48</v>
      </c>
      <c r="B22" s="67">
        <v>62</v>
      </c>
      <c r="C22" s="67">
        <v>26</v>
      </c>
      <c r="D22" s="67">
        <f t="shared" si="1"/>
        <v>88</v>
      </c>
      <c r="E22" s="67">
        <v>10</v>
      </c>
      <c r="F22" s="67">
        <v>1</v>
      </c>
      <c r="G22" s="67">
        <f t="shared" si="2"/>
        <v>11</v>
      </c>
      <c r="H22" s="67">
        <v>0</v>
      </c>
      <c r="I22" s="67">
        <v>0</v>
      </c>
      <c r="J22" s="67">
        <f t="shared" si="3"/>
        <v>0</v>
      </c>
      <c r="K22" s="67">
        <f t="shared" si="4"/>
        <v>72</v>
      </c>
      <c r="L22" s="67">
        <f t="shared" si="0"/>
        <v>27</v>
      </c>
      <c r="M22" s="67">
        <f t="shared" si="0"/>
        <v>99</v>
      </c>
      <c r="N22" s="15" t="s">
        <v>49</v>
      </c>
    </row>
    <row r="23" spans="1:14" ht="20.100000000000001" customHeight="1" x14ac:dyDescent="0.2">
      <c r="A23" s="13" t="s">
        <v>812</v>
      </c>
      <c r="B23" s="67">
        <v>5</v>
      </c>
      <c r="C23" s="67">
        <v>5</v>
      </c>
      <c r="D23" s="67">
        <f t="shared" si="1"/>
        <v>10</v>
      </c>
      <c r="E23" s="67">
        <v>0</v>
      </c>
      <c r="F23" s="67">
        <v>3</v>
      </c>
      <c r="G23" s="67">
        <f t="shared" si="2"/>
        <v>3</v>
      </c>
      <c r="H23" s="67">
        <v>0</v>
      </c>
      <c r="I23" s="67">
        <v>0</v>
      </c>
      <c r="J23" s="67">
        <f t="shared" si="3"/>
        <v>0</v>
      </c>
      <c r="K23" s="67">
        <f t="shared" si="4"/>
        <v>5</v>
      </c>
      <c r="L23" s="67">
        <f t="shared" si="0"/>
        <v>8</v>
      </c>
      <c r="M23" s="67">
        <f t="shared" si="0"/>
        <v>13</v>
      </c>
      <c r="N23" s="15" t="s">
        <v>53</v>
      </c>
    </row>
    <row r="24" spans="1:14" ht="20.100000000000001" customHeight="1" thickBot="1" x14ac:dyDescent="0.25">
      <c r="A24" s="22" t="s">
        <v>56</v>
      </c>
      <c r="B24" s="23">
        <f>SUM(B9:B23)</f>
        <v>1218</v>
      </c>
      <c r="C24" s="23">
        <f t="shared" ref="C24:M24" si="5">SUM(C9:C23)</f>
        <v>777</v>
      </c>
      <c r="D24" s="23">
        <f t="shared" si="5"/>
        <v>1995</v>
      </c>
      <c r="E24" s="23">
        <f t="shared" si="5"/>
        <v>164</v>
      </c>
      <c r="F24" s="23">
        <f t="shared" si="5"/>
        <v>148</v>
      </c>
      <c r="G24" s="23">
        <f t="shared" si="5"/>
        <v>312</v>
      </c>
      <c r="H24" s="23">
        <f t="shared" si="5"/>
        <v>67</v>
      </c>
      <c r="I24" s="23">
        <f t="shared" si="5"/>
        <v>37</v>
      </c>
      <c r="J24" s="23">
        <f t="shared" si="5"/>
        <v>104</v>
      </c>
      <c r="K24" s="23">
        <f t="shared" si="5"/>
        <v>1449</v>
      </c>
      <c r="L24" s="23">
        <f t="shared" si="5"/>
        <v>962</v>
      </c>
      <c r="M24" s="23">
        <f t="shared" si="5"/>
        <v>2411</v>
      </c>
      <c r="N24" s="24" t="s">
        <v>379</v>
      </c>
    </row>
    <row r="25" spans="1:14" ht="25.5" customHeight="1" thickTop="1" x14ac:dyDescent="0.2"/>
    <row r="26" spans="1:14" ht="25.5" customHeight="1" x14ac:dyDescent="0.2"/>
    <row r="27" spans="1:14" s="92" customFormat="1" ht="25.5" customHeight="1" x14ac:dyDescent="0.2"/>
    <row r="28" spans="1:14" s="92" customFormat="1" ht="25.5" customHeight="1" x14ac:dyDescent="0.2"/>
    <row r="29" spans="1:14" s="92" customFormat="1" ht="25.5" customHeight="1" x14ac:dyDescent="0.2"/>
    <row r="30" spans="1:14" s="92" customFormat="1" ht="25.5" customHeight="1" x14ac:dyDescent="0.2"/>
    <row r="31" spans="1:14" s="92" customFormat="1" ht="25.5" customHeight="1" x14ac:dyDescent="0.2"/>
    <row r="32" spans="1:14" ht="25.5" customHeight="1" x14ac:dyDescent="0.2"/>
    <row r="33" spans="1:14" ht="25.5" customHeight="1" thickBot="1" x14ac:dyDescent="0.3">
      <c r="A33" s="10" t="s">
        <v>1888</v>
      </c>
      <c r="N33" s="63" t="s">
        <v>1889</v>
      </c>
    </row>
    <row r="34" spans="1:14" ht="20.100000000000001" customHeight="1" thickTop="1" x14ac:dyDescent="0.25">
      <c r="A34" s="111" t="s">
        <v>0</v>
      </c>
      <c r="B34" s="110" t="s">
        <v>96</v>
      </c>
      <c r="C34" s="110"/>
      <c r="D34" s="110"/>
      <c r="E34" s="110" t="s">
        <v>97</v>
      </c>
      <c r="F34" s="110"/>
      <c r="G34" s="110"/>
      <c r="H34" s="110" t="s">
        <v>98</v>
      </c>
      <c r="I34" s="110"/>
      <c r="J34" s="110"/>
      <c r="K34" s="110" t="s">
        <v>3</v>
      </c>
      <c r="L34" s="110"/>
      <c r="M34" s="110"/>
      <c r="N34" s="111" t="s">
        <v>4</v>
      </c>
    </row>
    <row r="35" spans="1:14" ht="20.100000000000001" customHeight="1" x14ac:dyDescent="0.25">
      <c r="A35" s="112"/>
      <c r="B35" s="109" t="s">
        <v>99</v>
      </c>
      <c r="C35" s="109"/>
      <c r="D35" s="109"/>
      <c r="E35" s="109" t="s">
        <v>100</v>
      </c>
      <c r="F35" s="109"/>
      <c r="G35" s="109"/>
      <c r="H35" s="109" t="s">
        <v>101</v>
      </c>
      <c r="I35" s="109"/>
      <c r="J35" s="109"/>
      <c r="K35" s="109" t="s">
        <v>7</v>
      </c>
      <c r="L35" s="109"/>
      <c r="M35" s="109"/>
      <c r="N35" s="112"/>
    </row>
    <row r="36" spans="1:14" ht="20.100000000000001" customHeight="1" x14ac:dyDescent="0.25">
      <c r="A36" s="112"/>
      <c r="B36" s="56" t="s">
        <v>8</v>
      </c>
      <c r="C36" s="56" t="s">
        <v>67</v>
      </c>
      <c r="D36" s="56" t="s">
        <v>10</v>
      </c>
      <c r="E36" s="56" t="s">
        <v>8</v>
      </c>
      <c r="F36" s="56" t="s">
        <v>67</v>
      </c>
      <c r="G36" s="56" t="s">
        <v>10</v>
      </c>
      <c r="H36" s="56" t="s">
        <v>8</v>
      </c>
      <c r="I36" s="56" t="s">
        <v>67</v>
      </c>
      <c r="J36" s="56" t="s">
        <v>10</v>
      </c>
      <c r="K36" s="56" t="s">
        <v>8</v>
      </c>
      <c r="L36" s="56" t="s">
        <v>67</v>
      </c>
      <c r="M36" s="56" t="s">
        <v>10</v>
      </c>
      <c r="N36" s="112"/>
    </row>
    <row r="37" spans="1:14" ht="20.100000000000001" customHeight="1" thickBot="1" x14ac:dyDescent="0.3">
      <c r="A37" s="113"/>
      <c r="B37" s="6" t="s">
        <v>11</v>
      </c>
      <c r="C37" s="6" t="s">
        <v>12</v>
      </c>
      <c r="D37" s="6" t="s">
        <v>7</v>
      </c>
      <c r="E37" s="6" t="s">
        <v>11</v>
      </c>
      <c r="F37" s="6" t="s">
        <v>12</v>
      </c>
      <c r="G37" s="6" t="s">
        <v>7</v>
      </c>
      <c r="H37" s="6" t="s">
        <v>11</v>
      </c>
      <c r="I37" s="6" t="s">
        <v>12</v>
      </c>
      <c r="J37" s="6" t="s">
        <v>7</v>
      </c>
      <c r="K37" s="6" t="s">
        <v>11</v>
      </c>
      <c r="L37" s="6" t="s">
        <v>12</v>
      </c>
      <c r="M37" s="6" t="s">
        <v>7</v>
      </c>
      <c r="N37" s="113"/>
    </row>
    <row r="38" spans="1:14" ht="20.100000000000001" customHeight="1" x14ac:dyDescent="0.2">
      <c r="A38" s="13" t="s">
        <v>58</v>
      </c>
      <c r="B38" s="14"/>
      <c r="C38" s="14"/>
      <c r="D38" s="14"/>
      <c r="E38" s="14"/>
      <c r="F38" s="14"/>
      <c r="G38" s="14"/>
      <c r="H38" s="14"/>
      <c r="I38" s="14"/>
      <c r="J38" s="14"/>
      <c r="K38" s="15"/>
      <c r="L38" s="13"/>
      <c r="M38" s="14"/>
      <c r="N38" s="15" t="s">
        <v>59</v>
      </c>
    </row>
    <row r="39" spans="1:14" ht="20.100000000000001" customHeight="1" x14ac:dyDescent="0.25">
      <c r="A39" s="13" t="s">
        <v>24</v>
      </c>
      <c r="B39" s="41">
        <v>238</v>
      </c>
      <c r="C39" s="41">
        <v>45</v>
      </c>
      <c r="D39" s="41">
        <f>SUM(B39:C39)</f>
        <v>283</v>
      </c>
      <c r="E39" s="41">
        <v>5</v>
      </c>
      <c r="F39" s="41">
        <v>2</v>
      </c>
      <c r="G39" s="41">
        <f>SUM(E39:F39)</f>
        <v>7</v>
      </c>
      <c r="H39" s="41">
        <v>0</v>
      </c>
      <c r="I39" s="41">
        <v>0</v>
      </c>
      <c r="J39" s="41">
        <f>SUM(H39:I39)</f>
        <v>0</v>
      </c>
      <c r="K39" s="41">
        <f>SUM(B39,E39,H39)</f>
        <v>243</v>
      </c>
      <c r="L39" s="41">
        <f>SUM(C39,F39,I39)</f>
        <v>47</v>
      </c>
      <c r="M39" s="41">
        <f>SUM(K39:L39)</f>
        <v>290</v>
      </c>
      <c r="N39" s="15" t="s">
        <v>25</v>
      </c>
    </row>
    <row r="40" spans="1:14" ht="20.100000000000001" customHeight="1" x14ac:dyDescent="0.25">
      <c r="A40" s="13" t="s">
        <v>32</v>
      </c>
      <c r="B40" s="41">
        <v>71</v>
      </c>
      <c r="C40" s="41">
        <v>43</v>
      </c>
      <c r="D40" s="41">
        <f t="shared" ref="D40:D46" si="6">SUM(B40:C40)</f>
        <v>114</v>
      </c>
      <c r="E40" s="41">
        <v>1</v>
      </c>
      <c r="F40" s="41">
        <v>1</v>
      </c>
      <c r="G40" s="41">
        <f t="shared" ref="G40:G47" si="7">SUM(E40:F40)</f>
        <v>2</v>
      </c>
      <c r="H40" s="41">
        <v>0</v>
      </c>
      <c r="I40" s="41">
        <v>0</v>
      </c>
      <c r="J40" s="41">
        <f t="shared" ref="J40:J46" si="8">SUM(H40:I40)</f>
        <v>0</v>
      </c>
      <c r="K40" s="41">
        <f t="shared" ref="K40:L47" si="9">SUM(B40,E40,H40)</f>
        <v>72</v>
      </c>
      <c r="L40" s="41">
        <f t="shared" si="9"/>
        <v>44</v>
      </c>
      <c r="M40" s="41">
        <f t="shared" ref="M40:M47" si="10">SUM(K40:L40)</f>
        <v>116</v>
      </c>
      <c r="N40" s="15" t="s">
        <v>944</v>
      </c>
    </row>
    <row r="41" spans="1:14" ht="20.100000000000001" customHeight="1" x14ac:dyDescent="0.25">
      <c r="A41" s="13" t="s">
        <v>36</v>
      </c>
      <c r="B41" s="41">
        <v>170</v>
      </c>
      <c r="C41" s="41">
        <v>48</v>
      </c>
      <c r="D41" s="41">
        <f t="shared" si="6"/>
        <v>218</v>
      </c>
      <c r="E41" s="41">
        <v>1</v>
      </c>
      <c r="F41" s="41">
        <v>2</v>
      </c>
      <c r="G41" s="41">
        <f t="shared" si="7"/>
        <v>3</v>
      </c>
      <c r="H41" s="41">
        <v>2</v>
      </c>
      <c r="I41" s="41">
        <v>0</v>
      </c>
      <c r="J41" s="41">
        <f t="shared" si="8"/>
        <v>2</v>
      </c>
      <c r="K41" s="41">
        <f t="shared" si="9"/>
        <v>173</v>
      </c>
      <c r="L41" s="41">
        <f t="shared" si="9"/>
        <v>50</v>
      </c>
      <c r="M41" s="41">
        <f t="shared" si="10"/>
        <v>223</v>
      </c>
      <c r="N41" s="15" t="s">
        <v>37</v>
      </c>
    </row>
    <row r="42" spans="1:14" ht="20.100000000000001" customHeight="1" x14ac:dyDescent="0.25">
      <c r="A42" s="13" t="s">
        <v>689</v>
      </c>
      <c r="B42" s="41">
        <v>51</v>
      </c>
      <c r="C42" s="41">
        <v>20</v>
      </c>
      <c r="D42" s="41">
        <f t="shared" si="6"/>
        <v>71</v>
      </c>
      <c r="E42" s="41">
        <v>4</v>
      </c>
      <c r="F42" s="41">
        <v>1</v>
      </c>
      <c r="G42" s="41">
        <f t="shared" si="7"/>
        <v>5</v>
      </c>
      <c r="H42" s="41">
        <v>0</v>
      </c>
      <c r="I42" s="41">
        <v>0</v>
      </c>
      <c r="J42" s="41">
        <f t="shared" si="8"/>
        <v>0</v>
      </c>
      <c r="K42" s="41">
        <f t="shared" si="9"/>
        <v>55</v>
      </c>
      <c r="L42" s="41">
        <f t="shared" si="9"/>
        <v>21</v>
      </c>
      <c r="M42" s="41">
        <f t="shared" si="10"/>
        <v>76</v>
      </c>
      <c r="N42" s="15" t="s">
        <v>376</v>
      </c>
    </row>
    <row r="43" spans="1:14" ht="20.100000000000001" customHeight="1" x14ac:dyDescent="0.25">
      <c r="A43" s="13" t="s">
        <v>936</v>
      </c>
      <c r="B43" s="41">
        <v>47</v>
      </c>
      <c r="C43" s="41">
        <v>8</v>
      </c>
      <c r="D43" s="41">
        <f t="shared" si="6"/>
        <v>55</v>
      </c>
      <c r="E43" s="41">
        <v>2</v>
      </c>
      <c r="F43" s="41">
        <v>0</v>
      </c>
      <c r="G43" s="41">
        <f t="shared" si="7"/>
        <v>2</v>
      </c>
      <c r="H43" s="41">
        <v>0</v>
      </c>
      <c r="I43" s="41">
        <v>0</v>
      </c>
      <c r="J43" s="41">
        <f t="shared" si="8"/>
        <v>0</v>
      </c>
      <c r="K43" s="41">
        <f t="shared" si="9"/>
        <v>49</v>
      </c>
      <c r="L43" s="41">
        <f t="shared" si="9"/>
        <v>8</v>
      </c>
      <c r="M43" s="41">
        <f t="shared" si="10"/>
        <v>57</v>
      </c>
      <c r="N43" s="15" t="s">
        <v>940</v>
      </c>
    </row>
    <row r="44" spans="1:14" ht="20.100000000000001" customHeight="1" x14ac:dyDescent="0.25">
      <c r="A44" s="13" t="s">
        <v>108</v>
      </c>
      <c r="B44" s="41">
        <v>18</v>
      </c>
      <c r="C44" s="41">
        <v>2</v>
      </c>
      <c r="D44" s="41">
        <f t="shared" si="6"/>
        <v>20</v>
      </c>
      <c r="E44" s="41">
        <v>0</v>
      </c>
      <c r="F44" s="41">
        <v>0</v>
      </c>
      <c r="G44" s="41">
        <f t="shared" si="7"/>
        <v>0</v>
      </c>
      <c r="H44" s="41">
        <v>0</v>
      </c>
      <c r="I44" s="41">
        <v>0</v>
      </c>
      <c r="J44" s="41">
        <f t="shared" si="8"/>
        <v>0</v>
      </c>
      <c r="K44" s="41">
        <f t="shared" si="9"/>
        <v>18</v>
      </c>
      <c r="L44" s="41">
        <f t="shared" si="9"/>
        <v>2</v>
      </c>
      <c r="M44" s="41">
        <f t="shared" si="10"/>
        <v>20</v>
      </c>
      <c r="N44" s="15" t="s">
        <v>590</v>
      </c>
    </row>
    <row r="45" spans="1:14" ht="20.100000000000001" customHeight="1" x14ac:dyDescent="0.25">
      <c r="A45" s="13" t="s">
        <v>48</v>
      </c>
      <c r="B45" s="41">
        <v>119</v>
      </c>
      <c r="C45" s="41">
        <v>32</v>
      </c>
      <c r="D45" s="41">
        <f t="shared" si="6"/>
        <v>151</v>
      </c>
      <c r="E45" s="41">
        <v>2</v>
      </c>
      <c r="F45" s="41">
        <v>0</v>
      </c>
      <c r="G45" s="41">
        <f t="shared" si="7"/>
        <v>2</v>
      </c>
      <c r="H45" s="41">
        <v>1</v>
      </c>
      <c r="I45" s="41">
        <v>0</v>
      </c>
      <c r="J45" s="41">
        <f t="shared" si="8"/>
        <v>1</v>
      </c>
      <c r="K45" s="41">
        <f t="shared" si="9"/>
        <v>122</v>
      </c>
      <c r="L45" s="41">
        <f t="shared" si="9"/>
        <v>32</v>
      </c>
      <c r="M45" s="41">
        <f t="shared" si="10"/>
        <v>154</v>
      </c>
      <c r="N45" s="15" t="s">
        <v>49</v>
      </c>
    </row>
    <row r="46" spans="1:14" ht="20.100000000000001" customHeight="1" x14ac:dyDescent="0.25">
      <c r="A46" s="13" t="s">
        <v>812</v>
      </c>
      <c r="B46" s="41">
        <v>5</v>
      </c>
      <c r="C46" s="41">
        <v>0</v>
      </c>
      <c r="D46" s="41">
        <f t="shared" si="6"/>
        <v>5</v>
      </c>
      <c r="E46" s="41">
        <v>0</v>
      </c>
      <c r="F46" s="41">
        <v>0</v>
      </c>
      <c r="G46" s="41">
        <f t="shared" si="7"/>
        <v>0</v>
      </c>
      <c r="H46" s="41">
        <v>0</v>
      </c>
      <c r="I46" s="41">
        <v>0</v>
      </c>
      <c r="J46" s="41">
        <f t="shared" si="8"/>
        <v>0</v>
      </c>
      <c r="K46" s="41">
        <f t="shared" si="9"/>
        <v>5</v>
      </c>
      <c r="L46" s="41">
        <f t="shared" si="9"/>
        <v>0</v>
      </c>
      <c r="M46" s="41">
        <f t="shared" si="10"/>
        <v>5</v>
      </c>
      <c r="N46" s="15" t="s">
        <v>53</v>
      </c>
    </row>
    <row r="47" spans="1:14" ht="20.100000000000001" customHeight="1" thickBot="1" x14ac:dyDescent="0.3">
      <c r="A47" s="13" t="s">
        <v>61</v>
      </c>
      <c r="B47" s="41">
        <f>SUM(B39:B46)</f>
        <v>719</v>
      </c>
      <c r="C47" s="41">
        <f t="shared" ref="C47:J47" si="11">SUM(C39:C46)</f>
        <v>198</v>
      </c>
      <c r="D47" s="41">
        <f t="shared" si="11"/>
        <v>917</v>
      </c>
      <c r="E47" s="41">
        <f t="shared" si="11"/>
        <v>15</v>
      </c>
      <c r="F47" s="41">
        <f t="shared" si="11"/>
        <v>6</v>
      </c>
      <c r="G47" s="41">
        <f t="shared" si="7"/>
        <v>21</v>
      </c>
      <c r="H47" s="41">
        <f t="shared" si="11"/>
        <v>3</v>
      </c>
      <c r="I47" s="41">
        <f t="shared" si="11"/>
        <v>0</v>
      </c>
      <c r="J47" s="41">
        <f t="shared" si="11"/>
        <v>3</v>
      </c>
      <c r="K47" s="41">
        <f t="shared" si="9"/>
        <v>737</v>
      </c>
      <c r="L47" s="41">
        <f t="shared" si="9"/>
        <v>204</v>
      </c>
      <c r="M47" s="41">
        <f t="shared" si="10"/>
        <v>941</v>
      </c>
      <c r="N47" s="15" t="s">
        <v>381</v>
      </c>
    </row>
    <row r="48" spans="1:14" ht="20.100000000000001" customHeight="1" thickBot="1" x14ac:dyDescent="0.3">
      <c r="A48" s="19" t="s">
        <v>261</v>
      </c>
      <c r="B48" s="43">
        <f t="shared" ref="B48:M48" si="12">SUM(B47,B24)</f>
        <v>1937</v>
      </c>
      <c r="C48" s="43">
        <f t="shared" si="12"/>
        <v>975</v>
      </c>
      <c r="D48" s="43">
        <f t="shared" si="12"/>
        <v>2912</v>
      </c>
      <c r="E48" s="43">
        <f t="shared" si="12"/>
        <v>179</v>
      </c>
      <c r="F48" s="43">
        <f t="shared" si="12"/>
        <v>154</v>
      </c>
      <c r="G48" s="43">
        <f t="shared" si="12"/>
        <v>333</v>
      </c>
      <c r="H48" s="43">
        <f t="shared" si="12"/>
        <v>70</v>
      </c>
      <c r="I48" s="43">
        <f t="shared" si="12"/>
        <v>37</v>
      </c>
      <c r="J48" s="43">
        <f t="shared" si="12"/>
        <v>107</v>
      </c>
      <c r="K48" s="43">
        <f t="shared" si="12"/>
        <v>2186</v>
      </c>
      <c r="L48" s="43">
        <f t="shared" si="12"/>
        <v>1166</v>
      </c>
      <c r="M48" s="43">
        <f t="shared" si="12"/>
        <v>3352</v>
      </c>
      <c r="N48" s="57" t="s">
        <v>63</v>
      </c>
    </row>
    <row r="49" spans="1:14" ht="15" thickTop="1" x14ac:dyDescent="0.2"/>
    <row r="52" spans="1:14" ht="30" customHeight="1" x14ac:dyDescent="0.2">
      <c r="A52" s="118" t="s">
        <v>951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</row>
    <row r="53" spans="1:14" ht="37.5" customHeight="1" x14ac:dyDescent="0.25">
      <c r="A53" s="114" t="s">
        <v>952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</row>
    <row r="54" spans="1:14" ht="30" customHeight="1" thickBot="1" x14ac:dyDescent="0.3">
      <c r="A54" s="10" t="s">
        <v>1890</v>
      </c>
      <c r="N54" s="63" t="s">
        <v>1891</v>
      </c>
    </row>
    <row r="55" spans="1:14" ht="16.5" thickTop="1" x14ac:dyDescent="0.25">
      <c r="A55" s="111" t="s">
        <v>0</v>
      </c>
      <c r="B55" s="110" t="s">
        <v>96</v>
      </c>
      <c r="C55" s="110"/>
      <c r="D55" s="110"/>
      <c r="E55" s="110" t="s">
        <v>97</v>
      </c>
      <c r="F55" s="110"/>
      <c r="G55" s="110"/>
      <c r="H55" s="110" t="s">
        <v>98</v>
      </c>
      <c r="I55" s="110"/>
      <c r="J55" s="110"/>
      <c r="K55" s="110" t="s">
        <v>3</v>
      </c>
      <c r="L55" s="110"/>
      <c r="M55" s="110"/>
      <c r="N55" s="111" t="s">
        <v>4</v>
      </c>
    </row>
    <row r="56" spans="1:14" ht="15.75" x14ac:dyDescent="0.25">
      <c r="A56" s="112"/>
      <c r="B56" s="109" t="s">
        <v>99</v>
      </c>
      <c r="C56" s="109"/>
      <c r="D56" s="109"/>
      <c r="E56" s="109" t="s">
        <v>100</v>
      </c>
      <c r="F56" s="109"/>
      <c r="G56" s="109"/>
      <c r="H56" s="109" t="s">
        <v>101</v>
      </c>
      <c r="I56" s="109"/>
      <c r="J56" s="109"/>
      <c r="K56" s="109" t="s">
        <v>7</v>
      </c>
      <c r="L56" s="109"/>
      <c r="M56" s="109"/>
      <c r="N56" s="112"/>
    </row>
    <row r="57" spans="1:14" ht="15.75" x14ac:dyDescent="0.25">
      <c r="A57" s="112"/>
      <c r="B57" s="56" t="s">
        <v>8</v>
      </c>
      <c r="C57" s="56" t="s">
        <v>67</v>
      </c>
      <c r="D57" s="56" t="s">
        <v>10</v>
      </c>
      <c r="E57" s="56" t="s">
        <v>8</v>
      </c>
      <c r="F57" s="56" t="s">
        <v>67</v>
      </c>
      <c r="G57" s="56" t="s">
        <v>10</v>
      </c>
      <c r="H57" s="56" t="s">
        <v>8</v>
      </c>
      <c r="I57" s="56" t="s">
        <v>67</v>
      </c>
      <c r="J57" s="56" t="s">
        <v>10</v>
      </c>
      <c r="K57" s="56" t="s">
        <v>8</v>
      </c>
      <c r="L57" s="56" t="s">
        <v>67</v>
      </c>
      <c r="M57" s="56" t="s">
        <v>10</v>
      </c>
      <c r="N57" s="112"/>
    </row>
    <row r="58" spans="1:14" ht="16.5" thickBot="1" x14ac:dyDescent="0.3">
      <c r="A58" s="113"/>
      <c r="B58" s="6" t="s">
        <v>11</v>
      </c>
      <c r="C58" s="6" t="s">
        <v>12</v>
      </c>
      <c r="D58" s="6" t="s">
        <v>7</v>
      </c>
      <c r="E58" s="6" t="s">
        <v>11</v>
      </c>
      <c r="F58" s="6" t="s">
        <v>12</v>
      </c>
      <c r="G58" s="6" t="s">
        <v>7</v>
      </c>
      <c r="H58" s="6" t="s">
        <v>11</v>
      </c>
      <c r="I58" s="6" t="s">
        <v>12</v>
      </c>
      <c r="J58" s="6" t="s">
        <v>7</v>
      </c>
      <c r="K58" s="6" t="s">
        <v>11</v>
      </c>
      <c r="L58" s="6" t="s">
        <v>12</v>
      </c>
      <c r="M58" s="6" t="s">
        <v>7</v>
      </c>
      <c r="N58" s="113"/>
    </row>
    <row r="59" spans="1:14" ht="26.25" customHeight="1" x14ac:dyDescent="0.2">
      <c r="A59" s="13" t="s">
        <v>13</v>
      </c>
      <c r="B59" s="14"/>
      <c r="C59" s="14"/>
      <c r="D59" s="14"/>
      <c r="E59" s="14"/>
      <c r="F59" s="14"/>
      <c r="G59" s="14"/>
      <c r="H59" s="14"/>
      <c r="I59" s="14"/>
      <c r="J59" s="14"/>
      <c r="K59" s="15"/>
      <c r="L59" s="13"/>
      <c r="M59" s="14"/>
      <c r="N59" s="15" t="s">
        <v>14</v>
      </c>
    </row>
    <row r="60" spans="1:14" ht="26.25" customHeight="1" x14ac:dyDescent="0.2">
      <c r="A60" s="13" t="s">
        <v>43</v>
      </c>
      <c r="B60" s="67">
        <v>1</v>
      </c>
      <c r="C60" s="67">
        <v>0</v>
      </c>
      <c r="D60" s="67">
        <f>SUM(B60:C60)</f>
        <v>1</v>
      </c>
      <c r="E60" s="67">
        <v>0</v>
      </c>
      <c r="F60" s="67">
        <v>0</v>
      </c>
      <c r="G60" s="67">
        <f>SUM(E60:F60)</f>
        <v>0</v>
      </c>
      <c r="H60" s="67">
        <v>0</v>
      </c>
      <c r="I60" s="67">
        <v>0</v>
      </c>
      <c r="J60" s="67">
        <f>SUM(H60:I60)</f>
        <v>0</v>
      </c>
      <c r="K60" s="67">
        <f>SUM(B60,E60,H60)</f>
        <v>1</v>
      </c>
      <c r="L60" s="67">
        <f t="shared" ref="L60:M60" si="13">SUM(C60,F60,I60)</f>
        <v>0</v>
      </c>
      <c r="M60" s="67">
        <f t="shared" si="13"/>
        <v>1</v>
      </c>
      <c r="N60" s="15" t="s">
        <v>152</v>
      </c>
    </row>
    <row r="61" spans="1:14" ht="26.25" customHeight="1" thickBot="1" x14ac:dyDescent="0.25">
      <c r="A61" s="22" t="s">
        <v>56</v>
      </c>
      <c r="B61" s="23">
        <f>SUM(B60)</f>
        <v>1</v>
      </c>
      <c r="C61" s="23">
        <f t="shared" ref="C61:M61" si="14">SUM(C60)</f>
        <v>0</v>
      </c>
      <c r="D61" s="23">
        <f t="shared" si="14"/>
        <v>1</v>
      </c>
      <c r="E61" s="23">
        <f t="shared" si="14"/>
        <v>0</v>
      </c>
      <c r="F61" s="23">
        <f t="shared" si="14"/>
        <v>0</v>
      </c>
      <c r="G61" s="23">
        <f t="shared" si="14"/>
        <v>0</v>
      </c>
      <c r="H61" s="23">
        <f t="shared" si="14"/>
        <v>0</v>
      </c>
      <c r="I61" s="23">
        <f t="shared" si="14"/>
        <v>0</v>
      </c>
      <c r="J61" s="23">
        <f t="shared" si="14"/>
        <v>0</v>
      </c>
      <c r="K61" s="23">
        <f t="shared" si="14"/>
        <v>1</v>
      </c>
      <c r="L61" s="23">
        <f t="shared" si="14"/>
        <v>0</v>
      </c>
      <c r="M61" s="23">
        <f t="shared" si="14"/>
        <v>1</v>
      </c>
      <c r="N61" s="24" t="s">
        <v>379</v>
      </c>
    </row>
    <row r="62" spans="1:14" ht="15" thickTop="1" x14ac:dyDescent="0.2"/>
  </sheetData>
  <mergeCells count="34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A52:N52"/>
    <mergeCell ref="H5:J5"/>
    <mergeCell ref="K5:M5"/>
    <mergeCell ref="A34:A37"/>
    <mergeCell ref="B34:D34"/>
    <mergeCell ref="E34:G34"/>
    <mergeCell ref="H34:J34"/>
    <mergeCell ref="K34:M34"/>
    <mergeCell ref="N34:N37"/>
    <mergeCell ref="B35:D35"/>
    <mergeCell ref="E35:G35"/>
    <mergeCell ref="H35:J35"/>
    <mergeCell ref="K35:M35"/>
    <mergeCell ref="K56:M56"/>
    <mergeCell ref="A53:N53"/>
    <mergeCell ref="A55:A58"/>
    <mergeCell ref="B55:D55"/>
    <mergeCell ref="E55:G55"/>
    <mergeCell ref="H55:J55"/>
    <mergeCell ref="K55:M55"/>
    <mergeCell ref="N55:N58"/>
    <mergeCell ref="B56:D56"/>
    <mergeCell ref="E56:G56"/>
    <mergeCell ref="H56:J56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121"/>
  <sheetViews>
    <sheetView rightToLeft="1" view="pageBreakPreview" topLeftCell="A115" zoomScale="80" zoomScaleSheetLayoutView="80" workbookViewId="0">
      <selection activeCell="F33" sqref="F33"/>
    </sheetView>
  </sheetViews>
  <sheetFormatPr defaultRowHeight="14.25" x14ac:dyDescent="0.2"/>
  <cols>
    <col min="1" max="1" width="28" customWidth="1"/>
    <col min="11" max="11" width="49.75" customWidth="1"/>
  </cols>
  <sheetData>
    <row r="1" spans="1:11" ht="21.75" customHeight="1" x14ac:dyDescent="0.2">
      <c r="A1" s="118" t="s">
        <v>953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9" customHeight="1" x14ac:dyDescent="0.25">
      <c r="A2" s="114" t="s">
        <v>954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7.75" customHeight="1" thickBot="1" x14ac:dyDescent="0.3">
      <c r="A3" s="10" t="s">
        <v>1892</v>
      </c>
      <c r="K3" s="63" t="s">
        <v>1893</v>
      </c>
    </row>
    <row r="4" spans="1:11" ht="20.2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0.2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0.25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20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2.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2.5" customHeight="1" x14ac:dyDescent="0.2">
      <c r="A9" s="13" t="s">
        <v>15</v>
      </c>
      <c r="B9" s="14">
        <v>183</v>
      </c>
      <c r="C9" s="14">
        <v>230</v>
      </c>
      <c r="D9" s="14">
        <f>SUM(B9:C9)</f>
        <v>413</v>
      </c>
      <c r="E9" s="14">
        <v>0</v>
      </c>
      <c r="F9" s="14">
        <v>0</v>
      </c>
      <c r="G9" s="14">
        <f>SUM(E9:F9)</f>
        <v>0</v>
      </c>
      <c r="H9" s="14">
        <f>SUM(B9,E9)</f>
        <v>183</v>
      </c>
      <c r="I9" s="14">
        <f>SUM(C9,F9)</f>
        <v>230</v>
      </c>
      <c r="J9" s="14">
        <f>SUM(H9:I9)</f>
        <v>413</v>
      </c>
      <c r="K9" s="15" t="s">
        <v>16</v>
      </c>
    </row>
    <row r="10" spans="1:11" ht="22.5" customHeight="1" x14ac:dyDescent="0.2">
      <c r="A10" s="13" t="s">
        <v>693</v>
      </c>
      <c r="B10" s="14">
        <v>166</v>
      </c>
      <c r="C10" s="14">
        <v>212</v>
      </c>
      <c r="D10" s="14">
        <f t="shared" ref="D10:D23" si="0">SUM(B10:C10)</f>
        <v>378</v>
      </c>
      <c r="E10" s="14">
        <v>0</v>
      </c>
      <c r="F10" s="14">
        <v>0</v>
      </c>
      <c r="G10" s="14">
        <f t="shared" ref="G10:G23" si="1">SUM(E10:F10)</f>
        <v>0</v>
      </c>
      <c r="H10" s="14">
        <f t="shared" ref="H10:I23" si="2">SUM(B10,E10)</f>
        <v>166</v>
      </c>
      <c r="I10" s="14">
        <f t="shared" si="2"/>
        <v>212</v>
      </c>
      <c r="J10" s="14">
        <f t="shared" ref="J10:J23" si="3">SUM(H10:I10)</f>
        <v>378</v>
      </c>
      <c r="K10" s="15" t="s">
        <v>19</v>
      </c>
    </row>
    <row r="11" spans="1:11" ht="22.5" customHeight="1" x14ac:dyDescent="0.2">
      <c r="A11" s="13" t="s">
        <v>24</v>
      </c>
      <c r="B11" s="14">
        <v>375</v>
      </c>
      <c r="C11" s="14">
        <v>363</v>
      </c>
      <c r="D11" s="14">
        <f t="shared" si="0"/>
        <v>738</v>
      </c>
      <c r="E11" s="14">
        <v>0</v>
      </c>
      <c r="F11" s="14">
        <v>0</v>
      </c>
      <c r="G11" s="14">
        <f t="shared" si="1"/>
        <v>0</v>
      </c>
      <c r="H11" s="14">
        <f t="shared" si="2"/>
        <v>375</v>
      </c>
      <c r="I11" s="14">
        <f t="shared" si="2"/>
        <v>363</v>
      </c>
      <c r="J11" s="14">
        <f t="shared" si="3"/>
        <v>738</v>
      </c>
      <c r="K11" s="15" t="s">
        <v>25</v>
      </c>
    </row>
    <row r="12" spans="1:11" ht="22.5" customHeight="1" x14ac:dyDescent="0.2">
      <c r="A12" s="13" t="s">
        <v>143</v>
      </c>
      <c r="B12" s="14">
        <v>241</v>
      </c>
      <c r="C12" s="14">
        <v>208</v>
      </c>
      <c r="D12" s="14">
        <f t="shared" si="0"/>
        <v>449</v>
      </c>
      <c r="E12" s="14">
        <v>0</v>
      </c>
      <c r="F12" s="14">
        <v>0</v>
      </c>
      <c r="G12" s="14">
        <f t="shared" si="1"/>
        <v>0</v>
      </c>
      <c r="H12" s="14">
        <f t="shared" si="2"/>
        <v>241</v>
      </c>
      <c r="I12" s="14">
        <f t="shared" si="2"/>
        <v>208</v>
      </c>
      <c r="J12" s="14">
        <f t="shared" si="3"/>
        <v>449</v>
      </c>
      <c r="K12" s="15" t="s">
        <v>29</v>
      </c>
    </row>
    <row r="13" spans="1:11" ht="22.5" customHeight="1" x14ac:dyDescent="0.2">
      <c r="A13" s="13" t="s">
        <v>104</v>
      </c>
      <c r="B13" s="14">
        <v>115</v>
      </c>
      <c r="C13" s="14">
        <v>82</v>
      </c>
      <c r="D13" s="14">
        <f t="shared" si="0"/>
        <v>197</v>
      </c>
      <c r="E13" s="14">
        <v>0</v>
      </c>
      <c r="F13" s="14">
        <v>0</v>
      </c>
      <c r="G13" s="14">
        <f t="shared" si="1"/>
        <v>0</v>
      </c>
      <c r="H13" s="14">
        <f t="shared" si="2"/>
        <v>115</v>
      </c>
      <c r="I13" s="14">
        <f t="shared" si="2"/>
        <v>82</v>
      </c>
      <c r="J13" s="14">
        <f t="shared" si="3"/>
        <v>197</v>
      </c>
      <c r="K13" s="15" t="s">
        <v>828</v>
      </c>
    </row>
    <row r="14" spans="1:11" ht="22.5" customHeight="1" x14ac:dyDescent="0.2">
      <c r="A14" s="13" t="s">
        <v>32</v>
      </c>
      <c r="B14" s="14">
        <v>326</v>
      </c>
      <c r="C14" s="14">
        <v>366</v>
      </c>
      <c r="D14" s="14">
        <f t="shared" si="0"/>
        <v>692</v>
      </c>
      <c r="E14" s="14">
        <v>0</v>
      </c>
      <c r="F14" s="14">
        <v>0</v>
      </c>
      <c r="G14" s="14">
        <f t="shared" si="1"/>
        <v>0</v>
      </c>
      <c r="H14" s="14">
        <f t="shared" si="2"/>
        <v>326</v>
      </c>
      <c r="I14" s="14">
        <f t="shared" si="2"/>
        <v>366</v>
      </c>
      <c r="J14" s="14">
        <f t="shared" si="3"/>
        <v>692</v>
      </c>
      <c r="K14" s="15" t="s">
        <v>60</v>
      </c>
    </row>
    <row r="15" spans="1:11" ht="22.5" customHeight="1" x14ac:dyDescent="0.2">
      <c r="A15" s="13" t="s">
        <v>453</v>
      </c>
      <c r="B15" s="14">
        <v>279</v>
      </c>
      <c r="C15" s="14">
        <v>208</v>
      </c>
      <c r="D15" s="14">
        <f t="shared" si="0"/>
        <v>487</v>
      </c>
      <c r="E15" s="14">
        <v>0</v>
      </c>
      <c r="F15" s="14">
        <v>0</v>
      </c>
      <c r="G15" s="14">
        <f t="shared" si="1"/>
        <v>0</v>
      </c>
      <c r="H15" s="14">
        <f t="shared" si="2"/>
        <v>279</v>
      </c>
      <c r="I15" s="14">
        <f t="shared" si="2"/>
        <v>208</v>
      </c>
      <c r="J15" s="14">
        <f t="shared" si="3"/>
        <v>487</v>
      </c>
      <c r="K15" s="15" t="s">
        <v>935</v>
      </c>
    </row>
    <row r="16" spans="1:11" ht="22.5" customHeight="1" x14ac:dyDescent="0.2">
      <c r="A16" s="13" t="s">
        <v>36</v>
      </c>
      <c r="B16" s="14">
        <v>1071</v>
      </c>
      <c r="C16" s="14">
        <v>652</v>
      </c>
      <c r="D16" s="14">
        <f t="shared" si="0"/>
        <v>1723</v>
      </c>
      <c r="E16" s="14">
        <v>0</v>
      </c>
      <c r="F16" s="14">
        <v>0</v>
      </c>
      <c r="G16" s="14">
        <f t="shared" si="1"/>
        <v>0</v>
      </c>
      <c r="H16" s="14">
        <f t="shared" si="2"/>
        <v>1071</v>
      </c>
      <c r="I16" s="14">
        <f t="shared" si="2"/>
        <v>652</v>
      </c>
      <c r="J16" s="14">
        <f t="shared" si="3"/>
        <v>1723</v>
      </c>
      <c r="K16" s="15" t="s">
        <v>37</v>
      </c>
    </row>
    <row r="17" spans="1:11" ht="22.5" customHeight="1" x14ac:dyDescent="0.2">
      <c r="A17" s="13" t="s">
        <v>689</v>
      </c>
      <c r="B17" s="14">
        <v>1397</v>
      </c>
      <c r="C17" s="14">
        <v>1913</v>
      </c>
      <c r="D17" s="14">
        <f t="shared" si="0"/>
        <v>3310</v>
      </c>
      <c r="E17" s="14">
        <v>0</v>
      </c>
      <c r="F17" s="14">
        <v>0</v>
      </c>
      <c r="G17" s="14">
        <f t="shared" si="1"/>
        <v>0</v>
      </c>
      <c r="H17" s="14">
        <f t="shared" si="2"/>
        <v>1397</v>
      </c>
      <c r="I17" s="14">
        <f t="shared" si="2"/>
        <v>1913</v>
      </c>
      <c r="J17" s="14">
        <f t="shared" si="3"/>
        <v>3310</v>
      </c>
      <c r="K17" s="15" t="s">
        <v>376</v>
      </c>
    </row>
    <row r="18" spans="1:11" ht="22.5" customHeight="1" x14ac:dyDescent="0.2">
      <c r="A18" s="13" t="s">
        <v>936</v>
      </c>
      <c r="B18" s="14">
        <v>629</v>
      </c>
      <c r="C18" s="14">
        <v>764</v>
      </c>
      <c r="D18" s="14">
        <f t="shared" si="0"/>
        <v>1393</v>
      </c>
      <c r="E18" s="14">
        <v>0</v>
      </c>
      <c r="F18" s="14">
        <v>0</v>
      </c>
      <c r="G18" s="14">
        <f t="shared" si="1"/>
        <v>0</v>
      </c>
      <c r="H18" s="14">
        <f t="shared" si="2"/>
        <v>629</v>
      </c>
      <c r="I18" s="14">
        <f t="shared" si="2"/>
        <v>764</v>
      </c>
      <c r="J18" s="14">
        <f t="shared" si="3"/>
        <v>1393</v>
      </c>
      <c r="K18" s="15" t="s">
        <v>940</v>
      </c>
    </row>
    <row r="19" spans="1:11" ht="22.5" customHeight="1" x14ac:dyDescent="0.2">
      <c r="A19" s="13" t="s">
        <v>108</v>
      </c>
      <c r="B19" s="14">
        <v>380</v>
      </c>
      <c r="C19" s="14">
        <v>98</v>
      </c>
      <c r="D19" s="14">
        <f t="shared" si="0"/>
        <v>478</v>
      </c>
      <c r="E19" s="14">
        <v>0</v>
      </c>
      <c r="F19" s="14">
        <v>0</v>
      </c>
      <c r="G19" s="14">
        <f t="shared" si="1"/>
        <v>0</v>
      </c>
      <c r="H19" s="14">
        <f t="shared" si="2"/>
        <v>380</v>
      </c>
      <c r="I19" s="14">
        <f t="shared" si="2"/>
        <v>98</v>
      </c>
      <c r="J19" s="14">
        <f t="shared" si="3"/>
        <v>478</v>
      </c>
      <c r="K19" s="15" t="s">
        <v>590</v>
      </c>
    </row>
    <row r="20" spans="1:11" ht="22.5" customHeight="1" x14ac:dyDescent="0.2">
      <c r="A20" s="13" t="s">
        <v>43</v>
      </c>
      <c r="B20" s="14">
        <v>479</v>
      </c>
      <c r="C20" s="14">
        <v>897</v>
      </c>
      <c r="D20" s="14">
        <f t="shared" si="0"/>
        <v>1376</v>
      </c>
      <c r="E20" s="14">
        <v>0</v>
      </c>
      <c r="F20" s="14">
        <v>0</v>
      </c>
      <c r="G20" s="14">
        <f t="shared" si="1"/>
        <v>0</v>
      </c>
      <c r="H20" s="14">
        <f t="shared" si="2"/>
        <v>479</v>
      </c>
      <c r="I20" s="14">
        <f t="shared" si="2"/>
        <v>897</v>
      </c>
      <c r="J20" s="14">
        <f t="shared" si="3"/>
        <v>1376</v>
      </c>
      <c r="K20" s="15" t="s">
        <v>152</v>
      </c>
    </row>
    <row r="21" spans="1:11" ht="22.5" customHeight="1" x14ac:dyDescent="0.2">
      <c r="A21" s="13" t="s">
        <v>938</v>
      </c>
      <c r="B21" s="14">
        <v>120</v>
      </c>
      <c r="C21" s="14">
        <v>34</v>
      </c>
      <c r="D21" s="14">
        <f t="shared" si="0"/>
        <v>154</v>
      </c>
      <c r="E21" s="14">
        <v>0</v>
      </c>
      <c r="F21" s="14">
        <v>0</v>
      </c>
      <c r="G21" s="14">
        <f t="shared" si="1"/>
        <v>0</v>
      </c>
      <c r="H21" s="14">
        <f t="shared" si="2"/>
        <v>120</v>
      </c>
      <c r="I21" s="14">
        <f t="shared" si="2"/>
        <v>34</v>
      </c>
      <c r="J21" s="14">
        <f t="shared" si="3"/>
        <v>154</v>
      </c>
      <c r="K21" s="15" t="s">
        <v>939</v>
      </c>
    </row>
    <row r="22" spans="1:11" ht="22.5" customHeight="1" x14ac:dyDescent="0.2">
      <c r="A22" s="13" t="s">
        <v>48</v>
      </c>
      <c r="B22" s="14">
        <v>514</v>
      </c>
      <c r="C22" s="14">
        <v>533</v>
      </c>
      <c r="D22" s="14">
        <f t="shared" si="0"/>
        <v>1047</v>
      </c>
      <c r="E22" s="14">
        <v>0</v>
      </c>
      <c r="F22" s="14">
        <v>0</v>
      </c>
      <c r="G22" s="14">
        <f t="shared" si="1"/>
        <v>0</v>
      </c>
      <c r="H22" s="14">
        <f t="shared" si="2"/>
        <v>514</v>
      </c>
      <c r="I22" s="14">
        <f t="shared" si="2"/>
        <v>533</v>
      </c>
      <c r="J22" s="14">
        <f t="shared" si="3"/>
        <v>1047</v>
      </c>
      <c r="K22" s="15" t="s">
        <v>49</v>
      </c>
    </row>
    <row r="23" spans="1:11" ht="22.5" customHeight="1" x14ac:dyDescent="0.2">
      <c r="A23" s="13" t="s">
        <v>812</v>
      </c>
      <c r="B23" s="14">
        <v>97</v>
      </c>
      <c r="C23" s="14">
        <v>203</v>
      </c>
      <c r="D23" s="14">
        <f t="shared" si="0"/>
        <v>300</v>
      </c>
      <c r="E23" s="14">
        <v>0</v>
      </c>
      <c r="F23" s="14">
        <v>0</v>
      </c>
      <c r="G23" s="14">
        <f t="shared" si="1"/>
        <v>0</v>
      </c>
      <c r="H23" s="14">
        <f t="shared" si="2"/>
        <v>97</v>
      </c>
      <c r="I23" s="14">
        <f t="shared" si="2"/>
        <v>203</v>
      </c>
      <c r="J23" s="14">
        <f t="shared" si="3"/>
        <v>300</v>
      </c>
      <c r="K23" s="15" t="s">
        <v>53</v>
      </c>
    </row>
    <row r="24" spans="1:11" ht="22.5" customHeight="1" thickBot="1" x14ac:dyDescent="0.25">
      <c r="A24" s="22" t="s">
        <v>56</v>
      </c>
      <c r="B24" s="23">
        <f>SUM(B9:B23)</f>
        <v>6372</v>
      </c>
      <c r="C24" s="23">
        <f t="shared" ref="C24:J24" si="4">SUM(C9:C23)</f>
        <v>6763</v>
      </c>
      <c r="D24" s="23">
        <f t="shared" si="4"/>
        <v>13135</v>
      </c>
      <c r="E24" s="23">
        <f t="shared" si="4"/>
        <v>0</v>
      </c>
      <c r="F24" s="23">
        <f t="shared" si="4"/>
        <v>0</v>
      </c>
      <c r="G24" s="23">
        <f t="shared" si="4"/>
        <v>0</v>
      </c>
      <c r="H24" s="23">
        <f t="shared" si="4"/>
        <v>6372</v>
      </c>
      <c r="I24" s="23">
        <f t="shared" si="4"/>
        <v>6763</v>
      </c>
      <c r="J24" s="23">
        <f t="shared" si="4"/>
        <v>13135</v>
      </c>
      <c r="K24" s="24" t="s">
        <v>379</v>
      </c>
    </row>
    <row r="25" spans="1:11" ht="15" thickTop="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</row>
    <row r="30" spans="1:11" s="92" customFormat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9" spans="1:11" ht="27.75" customHeight="1" thickBot="1" x14ac:dyDescent="0.3">
      <c r="A39" s="10" t="s">
        <v>1894</v>
      </c>
      <c r="B39" s="10"/>
      <c r="C39" s="10"/>
      <c r="D39" s="10"/>
      <c r="E39" s="10"/>
      <c r="F39" s="10"/>
      <c r="G39" s="10"/>
      <c r="H39" s="10"/>
      <c r="I39" s="10"/>
      <c r="J39" s="10"/>
      <c r="K39" s="63" t="s">
        <v>1895</v>
      </c>
    </row>
    <row r="40" spans="1:11" ht="21.95" customHeight="1" thickTop="1" x14ac:dyDescent="0.25">
      <c r="A40" s="111" t="s">
        <v>0</v>
      </c>
      <c r="B40" s="110" t="s">
        <v>1</v>
      </c>
      <c r="C40" s="110"/>
      <c r="D40" s="110"/>
      <c r="E40" s="110" t="s">
        <v>2</v>
      </c>
      <c r="F40" s="110"/>
      <c r="G40" s="110"/>
      <c r="H40" s="110" t="s">
        <v>3</v>
      </c>
      <c r="I40" s="110"/>
      <c r="J40" s="110"/>
      <c r="K40" s="111" t="s">
        <v>4</v>
      </c>
    </row>
    <row r="41" spans="1:11" ht="21.95" customHeight="1" x14ac:dyDescent="0.25">
      <c r="A41" s="112"/>
      <c r="B41" s="109" t="s">
        <v>5</v>
      </c>
      <c r="C41" s="109"/>
      <c r="D41" s="109"/>
      <c r="E41" s="109" t="s">
        <v>6</v>
      </c>
      <c r="F41" s="109"/>
      <c r="G41" s="109"/>
      <c r="H41" s="109" t="s">
        <v>7</v>
      </c>
      <c r="I41" s="109"/>
      <c r="J41" s="109"/>
      <c r="K41" s="112"/>
    </row>
    <row r="42" spans="1:11" ht="21.95" customHeight="1" x14ac:dyDescent="0.25">
      <c r="A42" s="112"/>
      <c r="B42" s="56" t="s">
        <v>8</v>
      </c>
      <c r="C42" s="56" t="s">
        <v>67</v>
      </c>
      <c r="D42" s="56" t="s">
        <v>10</v>
      </c>
      <c r="E42" s="56" t="s">
        <v>8</v>
      </c>
      <c r="F42" s="56" t="s">
        <v>67</v>
      </c>
      <c r="G42" s="56" t="s">
        <v>10</v>
      </c>
      <c r="H42" s="56" t="s">
        <v>8</v>
      </c>
      <c r="I42" s="56" t="s">
        <v>67</v>
      </c>
      <c r="J42" s="56" t="s">
        <v>10</v>
      </c>
      <c r="K42" s="112"/>
    </row>
    <row r="43" spans="1:11" ht="21.95" customHeight="1" thickBot="1" x14ac:dyDescent="0.3">
      <c r="A43" s="113"/>
      <c r="B43" s="6" t="s">
        <v>11</v>
      </c>
      <c r="C43" s="6" t="s">
        <v>12</v>
      </c>
      <c r="D43" s="6" t="s">
        <v>7</v>
      </c>
      <c r="E43" s="6" t="s">
        <v>11</v>
      </c>
      <c r="F43" s="6" t="s">
        <v>12</v>
      </c>
      <c r="G43" s="6" t="s">
        <v>7</v>
      </c>
      <c r="H43" s="6" t="s">
        <v>11</v>
      </c>
      <c r="I43" s="6" t="s">
        <v>12</v>
      </c>
      <c r="J43" s="6" t="s">
        <v>7</v>
      </c>
      <c r="K43" s="113"/>
    </row>
    <row r="44" spans="1:11" ht="21.95" customHeight="1" x14ac:dyDescent="0.2">
      <c r="A44" s="13" t="s">
        <v>58</v>
      </c>
      <c r="B44" s="14"/>
      <c r="C44" s="14"/>
      <c r="D44" s="14"/>
      <c r="E44" s="14"/>
      <c r="F44" s="14"/>
      <c r="G44" s="14"/>
      <c r="H44" s="14"/>
      <c r="I44" s="14"/>
      <c r="J44" s="14"/>
      <c r="K44" s="15" t="s">
        <v>59</v>
      </c>
    </row>
    <row r="45" spans="1:11" ht="27.75" customHeight="1" x14ac:dyDescent="0.2">
      <c r="A45" s="13" t="s">
        <v>24</v>
      </c>
      <c r="B45" s="14">
        <v>573</v>
      </c>
      <c r="C45" s="14">
        <v>128</v>
      </c>
      <c r="D45" s="14">
        <f>SUM(B45:C45)</f>
        <v>701</v>
      </c>
      <c r="E45" s="14">
        <v>0</v>
      </c>
      <c r="F45" s="14">
        <v>0</v>
      </c>
      <c r="G45" s="14">
        <f>SUM(E45:F45)</f>
        <v>0</v>
      </c>
      <c r="H45" s="14">
        <f>SUM(B45,E45)</f>
        <v>573</v>
      </c>
      <c r="I45" s="14">
        <f t="shared" ref="I45:J52" si="5">SUM(C45,F45)</f>
        <v>128</v>
      </c>
      <c r="J45" s="14">
        <f t="shared" si="5"/>
        <v>701</v>
      </c>
      <c r="K45" s="15" t="s">
        <v>25</v>
      </c>
    </row>
    <row r="46" spans="1:11" ht="27.75" customHeight="1" x14ac:dyDescent="0.2">
      <c r="A46" s="13" t="s">
        <v>32</v>
      </c>
      <c r="B46" s="14">
        <v>353</v>
      </c>
      <c r="C46" s="14">
        <v>175</v>
      </c>
      <c r="D46" s="14">
        <f t="shared" ref="D46:D52" si="6">SUM(B46:C46)</f>
        <v>528</v>
      </c>
      <c r="E46" s="14">
        <v>0</v>
      </c>
      <c r="F46" s="14">
        <v>0</v>
      </c>
      <c r="G46" s="14">
        <f t="shared" ref="G46:G52" si="7">SUM(E46:F46)</f>
        <v>0</v>
      </c>
      <c r="H46" s="14">
        <f t="shared" ref="H46:H52" si="8">SUM(B46,E46)</f>
        <v>353</v>
      </c>
      <c r="I46" s="14">
        <f t="shared" si="5"/>
        <v>175</v>
      </c>
      <c r="J46" s="14">
        <f t="shared" si="5"/>
        <v>528</v>
      </c>
      <c r="K46" s="15" t="s">
        <v>944</v>
      </c>
    </row>
    <row r="47" spans="1:11" ht="27.75" customHeight="1" x14ac:dyDescent="0.2">
      <c r="A47" s="13" t="s">
        <v>36</v>
      </c>
      <c r="B47" s="14">
        <v>662</v>
      </c>
      <c r="C47" s="14">
        <v>261</v>
      </c>
      <c r="D47" s="14">
        <f t="shared" si="6"/>
        <v>923</v>
      </c>
      <c r="E47" s="14">
        <v>0</v>
      </c>
      <c r="F47" s="14">
        <v>0</v>
      </c>
      <c r="G47" s="14">
        <f t="shared" si="7"/>
        <v>0</v>
      </c>
      <c r="H47" s="14">
        <f t="shared" si="8"/>
        <v>662</v>
      </c>
      <c r="I47" s="14">
        <f t="shared" si="5"/>
        <v>261</v>
      </c>
      <c r="J47" s="14">
        <f t="shared" si="5"/>
        <v>923</v>
      </c>
      <c r="K47" s="15" t="s">
        <v>37</v>
      </c>
    </row>
    <row r="48" spans="1:11" ht="27.75" customHeight="1" x14ac:dyDescent="0.2">
      <c r="A48" s="13" t="s">
        <v>689</v>
      </c>
      <c r="B48" s="14">
        <v>408</v>
      </c>
      <c r="C48" s="14">
        <v>147</v>
      </c>
      <c r="D48" s="14">
        <f t="shared" si="6"/>
        <v>555</v>
      </c>
      <c r="E48" s="14">
        <v>0</v>
      </c>
      <c r="F48" s="14">
        <v>0</v>
      </c>
      <c r="G48" s="14">
        <f t="shared" si="7"/>
        <v>0</v>
      </c>
      <c r="H48" s="14">
        <f t="shared" si="8"/>
        <v>408</v>
      </c>
      <c r="I48" s="14">
        <f t="shared" si="5"/>
        <v>147</v>
      </c>
      <c r="J48" s="14">
        <f t="shared" si="5"/>
        <v>555</v>
      </c>
      <c r="K48" s="15" t="s">
        <v>376</v>
      </c>
    </row>
    <row r="49" spans="1:11" ht="27.75" customHeight="1" x14ac:dyDescent="0.2">
      <c r="A49" s="13" t="s">
        <v>936</v>
      </c>
      <c r="B49" s="14">
        <v>240</v>
      </c>
      <c r="C49" s="14">
        <v>228</v>
      </c>
      <c r="D49" s="14">
        <f t="shared" si="6"/>
        <v>468</v>
      </c>
      <c r="E49" s="14">
        <v>0</v>
      </c>
      <c r="F49" s="14">
        <v>0</v>
      </c>
      <c r="G49" s="14">
        <f t="shared" si="7"/>
        <v>0</v>
      </c>
      <c r="H49" s="14">
        <f t="shared" si="8"/>
        <v>240</v>
      </c>
      <c r="I49" s="14">
        <f t="shared" si="5"/>
        <v>228</v>
      </c>
      <c r="J49" s="14">
        <f t="shared" si="5"/>
        <v>468</v>
      </c>
      <c r="K49" s="15" t="s">
        <v>940</v>
      </c>
    </row>
    <row r="50" spans="1:11" ht="27.75" customHeight="1" x14ac:dyDescent="0.2">
      <c r="A50" s="13" t="s">
        <v>108</v>
      </c>
      <c r="B50" s="14">
        <v>169</v>
      </c>
      <c r="C50" s="14">
        <v>11</v>
      </c>
      <c r="D50" s="14">
        <f t="shared" si="6"/>
        <v>180</v>
      </c>
      <c r="E50" s="14">
        <v>0</v>
      </c>
      <c r="F50" s="14">
        <v>0</v>
      </c>
      <c r="G50" s="14">
        <f t="shared" si="7"/>
        <v>0</v>
      </c>
      <c r="H50" s="14">
        <f t="shared" si="8"/>
        <v>169</v>
      </c>
      <c r="I50" s="14">
        <f t="shared" si="5"/>
        <v>11</v>
      </c>
      <c r="J50" s="14">
        <f t="shared" si="5"/>
        <v>180</v>
      </c>
      <c r="K50" s="15" t="s">
        <v>590</v>
      </c>
    </row>
    <row r="51" spans="1:11" ht="27.75" customHeight="1" x14ac:dyDescent="0.2">
      <c r="A51" s="13" t="s">
        <v>48</v>
      </c>
      <c r="B51" s="14">
        <v>472</v>
      </c>
      <c r="C51" s="14">
        <v>133</v>
      </c>
      <c r="D51" s="14">
        <f t="shared" si="6"/>
        <v>605</v>
      </c>
      <c r="E51" s="14">
        <v>0</v>
      </c>
      <c r="F51" s="14">
        <v>0</v>
      </c>
      <c r="G51" s="14">
        <f t="shared" si="7"/>
        <v>0</v>
      </c>
      <c r="H51" s="14">
        <f t="shared" si="8"/>
        <v>472</v>
      </c>
      <c r="I51" s="14">
        <f t="shared" si="5"/>
        <v>133</v>
      </c>
      <c r="J51" s="14">
        <f t="shared" si="5"/>
        <v>605</v>
      </c>
      <c r="K51" s="15" t="s">
        <v>152</v>
      </c>
    </row>
    <row r="52" spans="1:11" ht="27.75" customHeight="1" x14ac:dyDescent="0.2">
      <c r="A52" s="13" t="s">
        <v>812</v>
      </c>
      <c r="B52" s="14">
        <v>25</v>
      </c>
      <c r="C52" s="14">
        <v>45</v>
      </c>
      <c r="D52" s="14">
        <f t="shared" si="6"/>
        <v>70</v>
      </c>
      <c r="E52" s="14">
        <v>0</v>
      </c>
      <c r="F52" s="14">
        <v>0</v>
      </c>
      <c r="G52" s="14">
        <f t="shared" si="7"/>
        <v>0</v>
      </c>
      <c r="H52" s="14">
        <f t="shared" si="8"/>
        <v>25</v>
      </c>
      <c r="I52" s="14">
        <f t="shared" si="5"/>
        <v>45</v>
      </c>
      <c r="J52" s="14">
        <f t="shared" si="5"/>
        <v>70</v>
      </c>
      <c r="K52" s="15" t="s">
        <v>53</v>
      </c>
    </row>
    <row r="53" spans="1:11" ht="27.75" customHeight="1" thickBot="1" x14ac:dyDescent="0.25">
      <c r="A53" s="13" t="s">
        <v>61</v>
      </c>
      <c r="B53" s="14">
        <f>SUM(B45:B52)</f>
        <v>2902</v>
      </c>
      <c r="C53" s="14">
        <f t="shared" ref="C53:J53" si="9">SUM(C45:C52)</f>
        <v>1128</v>
      </c>
      <c r="D53" s="14">
        <f t="shared" si="9"/>
        <v>4030</v>
      </c>
      <c r="E53" s="14">
        <f t="shared" si="9"/>
        <v>0</v>
      </c>
      <c r="F53" s="14">
        <f t="shared" si="9"/>
        <v>0</v>
      </c>
      <c r="G53" s="14">
        <f t="shared" si="9"/>
        <v>0</v>
      </c>
      <c r="H53" s="14">
        <f t="shared" si="9"/>
        <v>2902</v>
      </c>
      <c r="I53" s="14">
        <f t="shared" si="9"/>
        <v>1128</v>
      </c>
      <c r="J53" s="14">
        <f t="shared" si="9"/>
        <v>4030</v>
      </c>
      <c r="K53" s="15" t="s">
        <v>381</v>
      </c>
    </row>
    <row r="54" spans="1:11" ht="24" customHeight="1" thickBot="1" x14ac:dyDescent="0.25">
      <c r="A54" s="19" t="s">
        <v>261</v>
      </c>
      <c r="B54" s="20">
        <f t="shared" ref="B54:J54" si="10">SUM(B53,B24)</f>
        <v>9274</v>
      </c>
      <c r="C54" s="20">
        <f t="shared" si="10"/>
        <v>7891</v>
      </c>
      <c r="D54" s="20">
        <f t="shared" si="10"/>
        <v>17165</v>
      </c>
      <c r="E54" s="20">
        <f t="shared" si="10"/>
        <v>0</v>
      </c>
      <c r="F54" s="20">
        <f t="shared" si="10"/>
        <v>0</v>
      </c>
      <c r="G54" s="20">
        <f t="shared" si="10"/>
        <v>0</v>
      </c>
      <c r="H54" s="20">
        <f t="shared" si="10"/>
        <v>9274</v>
      </c>
      <c r="I54" s="20">
        <f t="shared" si="10"/>
        <v>7891</v>
      </c>
      <c r="J54" s="20">
        <f t="shared" si="10"/>
        <v>17165</v>
      </c>
      <c r="K54" s="57" t="s">
        <v>63</v>
      </c>
    </row>
    <row r="55" spans="1:11" ht="15" thickTop="1" x14ac:dyDescent="0.2"/>
    <row r="74" spans="1:11" ht="27" customHeight="1" x14ac:dyDescent="0.2">
      <c r="A74" s="118" t="s">
        <v>956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</row>
    <row r="75" spans="1:11" ht="24" customHeight="1" x14ac:dyDescent="0.25">
      <c r="A75" s="114" t="s">
        <v>957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24.75" customHeight="1" thickBot="1" x14ac:dyDescent="0.3">
      <c r="A76" s="10" t="s">
        <v>1896</v>
      </c>
      <c r="B76" s="10"/>
      <c r="C76" s="10"/>
      <c r="D76" s="10"/>
      <c r="E76" s="10"/>
      <c r="F76" s="10"/>
      <c r="G76" s="10"/>
      <c r="H76" s="10"/>
      <c r="I76" s="10"/>
      <c r="J76" s="10"/>
      <c r="K76" s="63" t="s">
        <v>1897</v>
      </c>
    </row>
    <row r="77" spans="1:11" ht="16.5" thickTop="1" x14ac:dyDescent="0.25">
      <c r="A77" s="111" t="s">
        <v>0</v>
      </c>
      <c r="B77" s="110" t="s">
        <v>1</v>
      </c>
      <c r="C77" s="110"/>
      <c r="D77" s="110"/>
      <c r="E77" s="110" t="s">
        <v>2</v>
      </c>
      <c r="F77" s="110"/>
      <c r="G77" s="110"/>
      <c r="H77" s="110" t="s">
        <v>3</v>
      </c>
      <c r="I77" s="110"/>
      <c r="J77" s="110"/>
      <c r="K77" s="111" t="s">
        <v>4</v>
      </c>
    </row>
    <row r="78" spans="1:11" ht="15.75" x14ac:dyDescent="0.25">
      <c r="A78" s="112"/>
      <c r="B78" s="109" t="s">
        <v>5</v>
      </c>
      <c r="C78" s="109"/>
      <c r="D78" s="109"/>
      <c r="E78" s="109" t="s">
        <v>6</v>
      </c>
      <c r="F78" s="109"/>
      <c r="G78" s="109"/>
      <c r="H78" s="109" t="s">
        <v>7</v>
      </c>
      <c r="I78" s="109"/>
      <c r="J78" s="109"/>
      <c r="K78" s="112"/>
    </row>
    <row r="79" spans="1:11" ht="15.75" x14ac:dyDescent="0.25">
      <c r="A79" s="112"/>
      <c r="B79" s="56" t="s">
        <v>8</v>
      </c>
      <c r="C79" s="56" t="s">
        <v>67</v>
      </c>
      <c r="D79" s="56" t="s">
        <v>10</v>
      </c>
      <c r="E79" s="56" t="s">
        <v>8</v>
      </c>
      <c r="F79" s="56" t="s">
        <v>67</v>
      </c>
      <c r="G79" s="56" t="s">
        <v>10</v>
      </c>
      <c r="H79" s="56" t="s">
        <v>8</v>
      </c>
      <c r="I79" s="56" t="s">
        <v>67</v>
      </c>
      <c r="J79" s="56" t="s">
        <v>10</v>
      </c>
      <c r="K79" s="112"/>
    </row>
    <row r="80" spans="1:11" ht="16.5" thickBot="1" x14ac:dyDescent="0.3">
      <c r="A80" s="113"/>
      <c r="B80" s="6" t="s">
        <v>11</v>
      </c>
      <c r="C80" s="6" t="s">
        <v>12</v>
      </c>
      <c r="D80" s="6" t="s">
        <v>7</v>
      </c>
      <c r="E80" s="6" t="s">
        <v>11</v>
      </c>
      <c r="F80" s="6" t="s">
        <v>12</v>
      </c>
      <c r="G80" s="6" t="s">
        <v>7</v>
      </c>
      <c r="H80" s="6" t="s">
        <v>11</v>
      </c>
      <c r="I80" s="6" t="s">
        <v>12</v>
      </c>
      <c r="J80" s="6" t="s">
        <v>7</v>
      </c>
      <c r="K80" s="113"/>
    </row>
    <row r="81" spans="1:11" ht="20.100000000000001" customHeight="1" x14ac:dyDescent="0.2">
      <c r="A81" s="13" t="s">
        <v>13</v>
      </c>
      <c r="B81" s="14"/>
      <c r="C81" s="14"/>
      <c r="D81" s="14"/>
      <c r="E81" s="14"/>
      <c r="F81" s="14"/>
      <c r="G81" s="14"/>
      <c r="H81" s="14"/>
      <c r="I81" s="14"/>
      <c r="J81" s="14"/>
      <c r="K81" s="15" t="s">
        <v>14</v>
      </c>
    </row>
    <row r="82" spans="1:11" ht="23.25" customHeight="1" x14ac:dyDescent="0.2">
      <c r="A82" s="13" t="s">
        <v>15</v>
      </c>
      <c r="B82" s="14">
        <v>179</v>
      </c>
      <c r="C82" s="14">
        <v>223</v>
      </c>
      <c r="D82" s="14">
        <f>SUM(B82:C82)</f>
        <v>402</v>
      </c>
      <c r="E82" s="14">
        <v>0</v>
      </c>
      <c r="F82" s="14">
        <v>0</v>
      </c>
      <c r="G82" s="14">
        <f>SUM(E82:F82)</f>
        <v>0</v>
      </c>
      <c r="H82" s="14">
        <f>SUM(B82,E82)</f>
        <v>179</v>
      </c>
      <c r="I82" s="14">
        <f>SUM(C82,F82)</f>
        <v>223</v>
      </c>
      <c r="J82" s="14">
        <f>SUM(H82:I82)</f>
        <v>402</v>
      </c>
      <c r="K82" s="15" t="s">
        <v>16</v>
      </c>
    </row>
    <row r="83" spans="1:11" ht="23.25" customHeight="1" x14ac:dyDescent="0.2">
      <c r="A83" s="13" t="s">
        <v>693</v>
      </c>
      <c r="B83" s="14">
        <v>164</v>
      </c>
      <c r="C83" s="14">
        <v>212</v>
      </c>
      <c r="D83" s="14">
        <f t="shared" ref="D83:D96" si="11">SUM(B83:C83)</f>
        <v>376</v>
      </c>
      <c r="E83" s="14">
        <v>0</v>
      </c>
      <c r="F83" s="14">
        <v>0</v>
      </c>
      <c r="G83" s="14">
        <f t="shared" ref="G83:G96" si="12">SUM(E83:F83)</f>
        <v>0</v>
      </c>
      <c r="H83" s="14">
        <f t="shared" ref="H83:I96" si="13">SUM(B83,E83)</f>
        <v>164</v>
      </c>
      <c r="I83" s="14">
        <f t="shared" si="13"/>
        <v>212</v>
      </c>
      <c r="J83" s="14">
        <f t="shared" ref="J83:J96" si="14">SUM(H83:I83)</f>
        <v>376</v>
      </c>
      <c r="K83" s="15" t="s">
        <v>19</v>
      </c>
    </row>
    <row r="84" spans="1:11" ht="23.25" customHeight="1" x14ac:dyDescent="0.2">
      <c r="A84" s="13" t="s">
        <v>24</v>
      </c>
      <c r="B84" s="14">
        <v>324</v>
      </c>
      <c r="C84" s="14">
        <v>329</v>
      </c>
      <c r="D84" s="14">
        <f t="shared" si="11"/>
        <v>653</v>
      </c>
      <c r="E84" s="14">
        <v>0</v>
      </c>
      <c r="F84" s="14">
        <v>0</v>
      </c>
      <c r="G84" s="14">
        <f t="shared" si="12"/>
        <v>0</v>
      </c>
      <c r="H84" s="14">
        <f t="shared" si="13"/>
        <v>324</v>
      </c>
      <c r="I84" s="14">
        <f t="shared" si="13"/>
        <v>329</v>
      </c>
      <c r="J84" s="14">
        <f t="shared" si="14"/>
        <v>653</v>
      </c>
      <c r="K84" s="15" t="s">
        <v>25</v>
      </c>
    </row>
    <row r="85" spans="1:11" ht="23.25" customHeight="1" x14ac:dyDescent="0.2">
      <c r="A85" s="13" t="s">
        <v>143</v>
      </c>
      <c r="B85" s="14">
        <v>211</v>
      </c>
      <c r="C85" s="14">
        <v>193</v>
      </c>
      <c r="D85" s="14">
        <f t="shared" si="11"/>
        <v>404</v>
      </c>
      <c r="E85" s="14">
        <v>0</v>
      </c>
      <c r="F85" s="14">
        <v>0</v>
      </c>
      <c r="G85" s="14">
        <f t="shared" si="12"/>
        <v>0</v>
      </c>
      <c r="H85" s="14">
        <f t="shared" si="13"/>
        <v>211</v>
      </c>
      <c r="I85" s="14">
        <f t="shared" si="13"/>
        <v>193</v>
      </c>
      <c r="J85" s="14">
        <f t="shared" si="14"/>
        <v>404</v>
      </c>
      <c r="K85" s="15" t="s">
        <v>29</v>
      </c>
    </row>
    <row r="86" spans="1:11" ht="23.25" customHeight="1" x14ac:dyDescent="0.2">
      <c r="A86" s="13" t="s">
        <v>615</v>
      </c>
      <c r="B86" s="14">
        <v>106</v>
      </c>
      <c r="C86" s="14">
        <v>78</v>
      </c>
      <c r="D86" s="14">
        <f t="shared" si="11"/>
        <v>184</v>
      </c>
      <c r="E86" s="14">
        <v>0</v>
      </c>
      <c r="F86" s="14">
        <v>0</v>
      </c>
      <c r="G86" s="14">
        <f t="shared" si="12"/>
        <v>0</v>
      </c>
      <c r="H86" s="14">
        <f t="shared" si="13"/>
        <v>106</v>
      </c>
      <c r="I86" s="14">
        <f t="shared" si="13"/>
        <v>78</v>
      </c>
      <c r="J86" s="14">
        <f t="shared" si="14"/>
        <v>184</v>
      </c>
      <c r="K86" s="15" t="s">
        <v>828</v>
      </c>
    </row>
    <row r="87" spans="1:11" ht="23.25" customHeight="1" x14ac:dyDescent="0.2">
      <c r="A87" s="13" t="s">
        <v>32</v>
      </c>
      <c r="B87" s="14">
        <v>242</v>
      </c>
      <c r="C87" s="14">
        <v>322</v>
      </c>
      <c r="D87" s="14">
        <f t="shared" si="11"/>
        <v>564</v>
      </c>
      <c r="E87" s="14">
        <v>0</v>
      </c>
      <c r="F87" s="14">
        <v>0</v>
      </c>
      <c r="G87" s="14">
        <f t="shared" si="12"/>
        <v>0</v>
      </c>
      <c r="H87" s="14">
        <f t="shared" si="13"/>
        <v>242</v>
      </c>
      <c r="I87" s="14">
        <f t="shared" si="13"/>
        <v>322</v>
      </c>
      <c r="J87" s="14">
        <f t="shared" si="14"/>
        <v>564</v>
      </c>
      <c r="K87" s="15" t="s">
        <v>60</v>
      </c>
    </row>
    <row r="88" spans="1:11" ht="23.25" customHeight="1" x14ac:dyDescent="0.2">
      <c r="A88" s="13" t="s">
        <v>453</v>
      </c>
      <c r="B88" s="14">
        <v>250</v>
      </c>
      <c r="C88" s="14">
        <v>198</v>
      </c>
      <c r="D88" s="14">
        <f t="shared" si="11"/>
        <v>448</v>
      </c>
      <c r="E88" s="14">
        <v>0</v>
      </c>
      <c r="F88" s="14">
        <v>0</v>
      </c>
      <c r="G88" s="14">
        <f t="shared" si="12"/>
        <v>0</v>
      </c>
      <c r="H88" s="14">
        <f t="shared" si="13"/>
        <v>250</v>
      </c>
      <c r="I88" s="14">
        <f t="shared" si="13"/>
        <v>198</v>
      </c>
      <c r="J88" s="14">
        <f t="shared" si="14"/>
        <v>448</v>
      </c>
      <c r="K88" s="15" t="s">
        <v>935</v>
      </c>
    </row>
    <row r="89" spans="1:11" ht="23.25" customHeight="1" x14ac:dyDescent="0.2">
      <c r="A89" s="13" t="s">
        <v>36</v>
      </c>
      <c r="B89" s="14">
        <v>941</v>
      </c>
      <c r="C89" s="14">
        <v>593</v>
      </c>
      <c r="D89" s="14">
        <f t="shared" si="11"/>
        <v>1534</v>
      </c>
      <c r="E89" s="14">
        <v>0</v>
      </c>
      <c r="F89" s="14">
        <v>0</v>
      </c>
      <c r="G89" s="14">
        <f t="shared" si="12"/>
        <v>0</v>
      </c>
      <c r="H89" s="14">
        <f t="shared" si="13"/>
        <v>941</v>
      </c>
      <c r="I89" s="14">
        <f t="shared" si="13"/>
        <v>593</v>
      </c>
      <c r="J89" s="14">
        <f t="shared" si="14"/>
        <v>1534</v>
      </c>
      <c r="K89" s="15" t="s">
        <v>37</v>
      </c>
    </row>
    <row r="90" spans="1:11" ht="23.25" customHeight="1" x14ac:dyDescent="0.2">
      <c r="A90" s="13" t="s">
        <v>689</v>
      </c>
      <c r="B90" s="14">
        <v>1082</v>
      </c>
      <c r="C90" s="14">
        <v>1682</v>
      </c>
      <c r="D90" s="14">
        <f t="shared" si="11"/>
        <v>2764</v>
      </c>
      <c r="E90" s="14">
        <v>0</v>
      </c>
      <c r="F90" s="14">
        <v>0</v>
      </c>
      <c r="G90" s="14">
        <f t="shared" si="12"/>
        <v>0</v>
      </c>
      <c r="H90" s="14">
        <f t="shared" si="13"/>
        <v>1082</v>
      </c>
      <c r="I90" s="14">
        <f t="shared" si="13"/>
        <v>1682</v>
      </c>
      <c r="J90" s="14">
        <f t="shared" si="14"/>
        <v>2764</v>
      </c>
      <c r="K90" s="15" t="s">
        <v>376</v>
      </c>
    </row>
    <row r="91" spans="1:11" ht="23.25" customHeight="1" x14ac:dyDescent="0.2">
      <c r="A91" s="13" t="s">
        <v>936</v>
      </c>
      <c r="B91" s="14">
        <v>515</v>
      </c>
      <c r="C91" s="14">
        <v>718</v>
      </c>
      <c r="D91" s="14">
        <f t="shared" si="11"/>
        <v>1233</v>
      </c>
      <c r="E91" s="14">
        <v>0</v>
      </c>
      <c r="F91" s="14">
        <v>0</v>
      </c>
      <c r="G91" s="14">
        <f t="shared" si="12"/>
        <v>0</v>
      </c>
      <c r="H91" s="14">
        <f t="shared" si="13"/>
        <v>515</v>
      </c>
      <c r="I91" s="14">
        <f t="shared" si="13"/>
        <v>718</v>
      </c>
      <c r="J91" s="14">
        <f t="shared" si="14"/>
        <v>1233</v>
      </c>
      <c r="K91" s="15" t="s">
        <v>940</v>
      </c>
    </row>
    <row r="92" spans="1:11" ht="23.25" customHeight="1" x14ac:dyDescent="0.2">
      <c r="A92" s="13" t="s">
        <v>108</v>
      </c>
      <c r="B92" s="14">
        <v>370</v>
      </c>
      <c r="C92" s="14">
        <v>97</v>
      </c>
      <c r="D92" s="14">
        <f t="shared" si="11"/>
        <v>467</v>
      </c>
      <c r="E92" s="14">
        <v>0</v>
      </c>
      <c r="F92" s="14">
        <v>0</v>
      </c>
      <c r="G92" s="14">
        <f t="shared" si="12"/>
        <v>0</v>
      </c>
      <c r="H92" s="14">
        <f t="shared" si="13"/>
        <v>370</v>
      </c>
      <c r="I92" s="14">
        <f t="shared" si="13"/>
        <v>97</v>
      </c>
      <c r="J92" s="14">
        <f t="shared" si="14"/>
        <v>467</v>
      </c>
      <c r="K92" s="15" t="s">
        <v>590</v>
      </c>
    </row>
    <row r="93" spans="1:11" ht="23.25" customHeight="1" x14ac:dyDescent="0.2">
      <c r="A93" s="13" t="s">
        <v>43</v>
      </c>
      <c r="B93" s="14">
        <v>351</v>
      </c>
      <c r="C93" s="14">
        <v>745</v>
      </c>
      <c r="D93" s="14">
        <f t="shared" si="11"/>
        <v>1096</v>
      </c>
      <c r="E93" s="14">
        <v>0</v>
      </c>
      <c r="F93" s="14">
        <v>0</v>
      </c>
      <c r="G93" s="14">
        <f t="shared" si="12"/>
        <v>0</v>
      </c>
      <c r="H93" s="14">
        <f t="shared" si="13"/>
        <v>351</v>
      </c>
      <c r="I93" s="14">
        <f t="shared" si="13"/>
        <v>745</v>
      </c>
      <c r="J93" s="14">
        <f t="shared" si="14"/>
        <v>1096</v>
      </c>
      <c r="K93" s="15" t="s">
        <v>152</v>
      </c>
    </row>
    <row r="94" spans="1:11" ht="23.25" customHeight="1" x14ac:dyDescent="0.2">
      <c r="A94" s="13" t="s">
        <v>938</v>
      </c>
      <c r="B94" s="14">
        <v>116</v>
      </c>
      <c r="C94" s="14">
        <v>34</v>
      </c>
      <c r="D94" s="14">
        <f t="shared" si="11"/>
        <v>150</v>
      </c>
      <c r="E94" s="14">
        <v>0</v>
      </c>
      <c r="F94" s="14">
        <v>0</v>
      </c>
      <c r="G94" s="14">
        <f t="shared" si="12"/>
        <v>0</v>
      </c>
      <c r="H94" s="14">
        <f t="shared" si="13"/>
        <v>116</v>
      </c>
      <c r="I94" s="14">
        <f t="shared" si="13"/>
        <v>34</v>
      </c>
      <c r="J94" s="14">
        <f t="shared" si="14"/>
        <v>150</v>
      </c>
      <c r="K94" s="15" t="s">
        <v>939</v>
      </c>
    </row>
    <row r="95" spans="1:11" ht="23.25" customHeight="1" x14ac:dyDescent="0.2">
      <c r="A95" s="13" t="s">
        <v>48</v>
      </c>
      <c r="B95" s="14">
        <v>473</v>
      </c>
      <c r="C95" s="14">
        <v>509</v>
      </c>
      <c r="D95" s="14">
        <f t="shared" si="11"/>
        <v>982</v>
      </c>
      <c r="E95" s="14">
        <v>0</v>
      </c>
      <c r="F95" s="14">
        <v>0</v>
      </c>
      <c r="G95" s="14">
        <f t="shared" si="12"/>
        <v>0</v>
      </c>
      <c r="H95" s="14">
        <f t="shared" si="13"/>
        <v>473</v>
      </c>
      <c r="I95" s="14">
        <f t="shared" si="13"/>
        <v>509</v>
      </c>
      <c r="J95" s="14">
        <f t="shared" si="14"/>
        <v>982</v>
      </c>
      <c r="K95" s="15" t="s">
        <v>49</v>
      </c>
    </row>
    <row r="96" spans="1:11" ht="23.25" customHeight="1" x14ac:dyDescent="0.2">
      <c r="A96" s="13" t="s">
        <v>812</v>
      </c>
      <c r="B96" s="14">
        <v>97</v>
      </c>
      <c r="C96" s="14">
        <v>203</v>
      </c>
      <c r="D96" s="14">
        <f t="shared" si="11"/>
        <v>300</v>
      </c>
      <c r="E96" s="14">
        <v>0</v>
      </c>
      <c r="F96" s="14">
        <v>0</v>
      </c>
      <c r="G96" s="14">
        <f t="shared" si="12"/>
        <v>0</v>
      </c>
      <c r="H96" s="14">
        <f t="shared" si="13"/>
        <v>97</v>
      </c>
      <c r="I96" s="14">
        <f t="shared" si="13"/>
        <v>203</v>
      </c>
      <c r="J96" s="14">
        <f t="shared" si="14"/>
        <v>300</v>
      </c>
      <c r="K96" s="15" t="s">
        <v>53</v>
      </c>
    </row>
    <row r="97" spans="1:11" ht="23.25" customHeight="1" thickBot="1" x14ac:dyDescent="0.25">
      <c r="A97" s="22" t="s">
        <v>56</v>
      </c>
      <c r="B97" s="23">
        <f>SUM(B82:B96)</f>
        <v>5421</v>
      </c>
      <c r="C97" s="23">
        <f t="shared" ref="C97:J97" si="15">SUM(C82:C96)</f>
        <v>6136</v>
      </c>
      <c r="D97" s="23">
        <f t="shared" si="15"/>
        <v>11557</v>
      </c>
      <c r="E97" s="23">
        <f t="shared" si="15"/>
        <v>0</v>
      </c>
      <c r="F97" s="23">
        <f t="shared" si="15"/>
        <v>0</v>
      </c>
      <c r="G97" s="23">
        <f t="shared" si="15"/>
        <v>0</v>
      </c>
      <c r="H97" s="23">
        <f t="shared" si="15"/>
        <v>5421</v>
      </c>
      <c r="I97" s="23">
        <f t="shared" si="15"/>
        <v>6136</v>
      </c>
      <c r="J97" s="23">
        <f t="shared" si="15"/>
        <v>11557</v>
      </c>
      <c r="K97" s="24" t="s">
        <v>379</v>
      </c>
    </row>
    <row r="98" spans="1:11" ht="23.25" customHeight="1" thickTop="1" x14ac:dyDescent="0.2"/>
    <row r="99" spans="1:11" ht="25.5" customHeight="1" x14ac:dyDescent="0.2"/>
    <row r="100" spans="1:11" ht="25.5" customHeight="1" x14ac:dyDescent="0.2"/>
    <row r="101" spans="1:11" ht="25.5" customHeight="1" x14ac:dyDescent="0.2"/>
    <row r="102" spans="1:11" ht="25.5" customHeight="1" x14ac:dyDescent="0.2"/>
    <row r="103" spans="1:11" ht="25.5" customHeight="1" x14ac:dyDescent="0.2"/>
    <row r="104" spans="1:11" ht="21.75" customHeight="1" x14ac:dyDescent="0.2"/>
    <row r="105" spans="1:11" ht="28.5" customHeight="1" thickBot="1" x14ac:dyDescent="0.3">
      <c r="A105" s="10" t="s">
        <v>1898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63" t="s">
        <v>1899</v>
      </c>
    </row>
    <row r="106" spans="1:11" ht="20.100000000000001" customHeight="1" thickTop="1" x14ac:dyDescent="0.25">
      <c r="A106" s="111" t="s">
        <v>0</v>
      </c>
      <c r="B106" s="110" t="s">
        <v>1</v>
      </c>
      <c r="C106" s="110"/>
      <c r="D106" s="110"/>
      <c r="E106" s="110" t="s">
        <v>2</v>
      </c>
      <c r="F106" s="110"/>
      <c r="G106" s="110"/>
      <c r="H106" s="110" t="s">
        <v>3</v>
      </c>
      <c r="I106" s="110"/>
      <c r="J106" s="110"/>
      <c r="K106" s="111" t="s">
        <v>4</v>
      </c>
    </row>
    <row r="107" spans="1:11" ht="20.100000000000001" customHeight="1" x14ac:dyDescent="0.25">
      <c r="A107" s="112"/>
      <c r="B107" s="109" t="s">
        <v>5</v>
      </c>
      <c r="C107" s="109"/>
      <c r="D107" s="109"/>
      <c r="E107" s="109" t="s">
        <v>6</v>
      </c>
      <c r="F107" s="109"/>
      <c r="G107" s="109"/>
      <c r="H107" s="109" t="s">
        <v>7</v>
      </c>
      <c r="I107" s="109"/>
      <c r="J107" s="109"/>
      <c r="K107" s="112"/>
    </row>
    <row r="108" spans="1:11" ht="20.100000000000001" customHeight="1" x14ac:dyDescent="0.25">
      <c r="A108" s="112"/>
      <c r="B108" s="56" t="s">
        <v>8</v>
      </c>
      <c r="C108" s="56" t="s">
        <v>67</v>
      </c>
      <c r="D108" s="56" t="s">
        <v>10</v>
      </c>
      <c r="E108" s="56" t="s">
        <v>8</v>
      </c>
      <c r="F108" s="56" t="s">
        <v>67</v>
      </c>
      <c r="G108" s="56" t="s">
        <v>10</v>
      </c>
      <c r="H108" s="56" t="s">
        <v>8</v>
      </c>
      <c r="I108" s="56" t="s">
        <v>67</v>
      </c>
      <c r="J108" s="56" t="s">
        <v>10</v>
      </c>
      <c r="K108" s="112"/>
    </row>
    <row r="109" spans="1:11" ht="20.100000000000001" customHeight="1" thickBot="1" x14ac:dyDescent="0.3">
      <c r="A109" s="113"/>
      <c r="B109" s="6" t="s">
        <v>11</v>
      </c>
      <c r="C109" s="6" t="s">
        <v>12</v>
      </c>
      <c r="D109" s="6" t="s">
        <v>7</v>
      </c>
      <c r="E109" s="6" t="s">
        <v>11</v>
      </c>
      <c r="F109" s="6" t="s">
        <v>12</v>
      </c>
      <c r="G109" s="6" t="s">
        <v>7</v>
      </c>
      <c r="H109" s="6" t="s">
        <v>11</v>
      </c>
      <c r="I109" s="6" t="s">
        <v>12</v>
      </c>
      <c r="J109" s="6" t="s">
        <v>7</v>
      </c>
      <c r="K109" s="113"/>
    </row>
    <row r="110" spans="1:11" ht="29.25" customHeight="1" x14ac:dyDescent="0.2">
      <c r="A110" s="13" t="s">
        <v>58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5" t="s">
        <v>59</v>
      </c>
    </row>
    <row r="111" spans="1:11" ht="29.25" customHeight="1" x14ac:dyDescent="0.2">
      <c r="A111" s="13" t="s">
        <v>24</v>
      </c>
      <c r="B111" s="14">
        <v>365</v>
      </c>
      <c r="C111" s="14">
        <v>83</v>
      </c>
      <c r="D111" s="14">
        <f>SUM(B111:C111)</f>
        <v>448</v>
      </c>
      <c r="E111" s="14">
        <v>0</v>
      </c>
      <c r="F111" s="14">
        <v>0</v>
      </c>
      <c r="G111" s="14">
        <f>SUM(E111:F111)</f>
        <v>0</v>
      </c>
      <c r="H111" s="14">
        <f>SUM(B111,E111)</f>
        <v>365</v>
      </c>
      <c r="I111" s="14">
        <f>SUM(C111,F111)</f>
        <v>83</v>
      </c>
      <c r="J111" s="14">
        <f>SUM(H111:I111)</f>
        <v>448</v>
      </c>
      <c r="K111" s="15" t="s">
        <v>25</v>
      </c>
    </row>
    <row r="112" spans="1:11" ht="29.25" customHeight="1" x14ac:dyDescent="0.2">
      <c r="A112" s="13" t="s">
        <v>32</v>
      </c>
      <c r="B112" s="14">
        <v>301</v>
      </c>
      <c r="C112" s="14">
        <v>143</v>
      </c>
      <c r="D112" s="14">
        <f t="shared" ref="D112:D118" si="16">SUM(B112:C112)</f>
        <v>444</v>
      </c>
      <c r="E112" s="14">
        <v>0</v>
      </c>
      <c r="F112" s="14">
        <v>0</v>
      </c>
      <c r="G112" s="14">
        <f t="shared" ref="G112:G118" si="17">SUM(E112:F112)</f>
        <v>0</v>
      </c>
      <c r="H112" s="14">
        <f t="shared" ref="H112:I118" si="18">SUM(B112,E112)</f>
        <v>301</v>
      </c>
      <c r="I112" s="14">
        <f t="shared" si="18"/>
        <v>143</v>
      </c>
      <c r="J112" s="14">
        <f t="shared" ref="J112:J118" si="19">SUM(H112:I112)</f>
        <v>444</v>
      </c>
      <c r="K112" s="15" t="s">
        <v>944</v>
      </c>
    </row>
    <row r="113" spans="1:11" ht="29.25" customHeight="1" x14ac:dyDescent="0.2">
      <c r="A113" s="13" t="s">
        <v>36</v>
      </c>
      <c r="B113" s="14">
        <v>538</v>
      </c>
      <c r="C113" s="14">
        <v>233</v>
      </c>
      <c r="D113" s="14">
        <f t="shared" si="16"/>
        <v>771</v>
      </c>
      <c r="E113" s="14">
        <v>0</v>
      </c>
      <c r="F113" s="14">
        <v>0</v>
      </c>
      <c r="G113" s="14">
        <f t="shared" si="17"/>
        <v>0</v>
      </c>
      <c r="H113" s="14">
        <f t="shared" si="18"/>
        <v>538</v>
      </c>
      <c r="I113" s="14">
        <f t="shared" si="18"/>
        <v>233</v>
      </c>
      <c r="J113" s="14">
        <f t="shared" si="19"/>
        <v>771</v>
      </c>
      <c r="K113" s="15" t="s">
        <v>37</v>
      </c>
    </row>
    <row r="114" spans="1:11" ht="29.25" customHeight="1" x14ac:dyDescent="0.2">
      <c r="A114" s="13" t="s">
        <v>689</v>
      </c>
      <c r="B114" s="14">
        <v>380</v>
      </c>
      <c r="C114" s="14">
        <v>132</v>
      </c>
      <c r="D114" s="14">
        <f t="shared" si="16"/>
        <v>512</v>
      </c>
      <c r="E114" s="14">
        <v>0</v>
      </c>
      <c r="F114" s="14">
        <v>0</v>
      </c>
      <c r="G114" s="14">
        <f t="shared" si="17"/>
        <v>0</v>
      </c>
      <c r="H114" s="14">
        <f t="shared" si="18"/>
        <v>380</v>
      </c>
      <c r="I114" s="14">
        <f t="shared" si="18"/>
        <v>132</v>
      </c>
      <c r="J114" s="14">
        <f t="shared" si="19"/>
        <v>512</v>
      </c>
      <c r="K114" s="15" t="s">
        <v>376</v>
      </c>
    </row>
    <row r="115" spans="1:11" ht="29.25" customHeight="1" x14ac:dyDescent="0.2">
      <c r="A115" s="13" t="s">
        <v>936</v>
      </c>
      <c r="B115" s="14">
        <v>199</v>
      </c>
      <c r="C115" s="14">
        <v>221</v>
      </c>
      <c r="D115" s="14">
        <f t="shared" si="16"/>
        <v>420</v>
      </c>
      <c r="E115" s="14">
        <v>0</v>
      </c>
      <c r="F115" s="14">
        <v>0</v>
      </c>
      <c r="G115" s="14">
        <f t="shared" si="17"/>
        <v>0</v>
      </c>
      <c r="H115" s="14">
        <f t="shared" si="18"/>
        <v>199</v>
      </c>
      <c r="I115" s="14">
        <f t="shared" si="18"/>
        <v>221</v>
      </c>
      <c r="J115" s="14">
        <f t="shared" si="19"/>
        <v>420</v>
      </c>
      <c r="K115" s="15" t="s">
        <v>940</v>
      </c>
    </row>
    <row r="116" spans="1:11" ht="29.25" customHeight="1" x14ac:dyDescent="0.2">
      <c r="A116" s="13" t="s">
        <v>108</v>
      </c>
      <c r="B116" s="14">
        <v>166</v>
      </c>
      <c r="C116" s="14">
        <v>11</v>
      </c>
      <c r="D116" s="14">
        <f t="shared" si="16"/>
        <v>177</v>
      </c>
      <c r="E116" s="14">
        <v>0</v>
      </c>
      <c r="F116" s="14">
        <v>0</v>
      </c>
      <c r="G116" s="14">
        <f t="shared" si="17"/>
        <v>0</v>
      </c>
      <c r="H116" s="14">
        <f t="shared" si="18"/>
        <v>166</v>
      </c>
      <c r="I116" s="14">
        <f t="shared" si="18"/>
        <v>11</v>
      </c>
      <c r="J116" s="14">
        <f t="shared" si="19"/>
        <v>177</v>
      </c>
      <c r="K116" s="15" t="s">
        <v>590</v>
      </c>
    </row>
    <row r="117" spans="1:11" ht="29.25" customHeight="1" x14ac:dyDescent="0.2">
      <c r="A117" s="13" t="s">
        <v>48</v>
      </c>
      <c r="B117" s="14">
        <v>394</v>
      </c>
      <c r="C117" s="14">
        <v>107</v>
      </c>
      <c r="D117" s="14">
        <f t="shared" si="16"/>
        <v>501</v>
      </c>
      <c r="E117" s="14">
        <v>0</v>
      </c>
      <c r="F117" s="14">
        <v>0</v>
      </c>
      <c r="G117" s="14">
        <f t="shared" si="17"/>
        <v>0</v>
      </c>
      <c r="H117" s="14">
        <f t="shared" si="18"/>
        <v>394</v>
      </c>
      <c r="I117" s="14">
        <f t="shared" si="18"/>
        <v>107</v>
      </c>
      <c r="J117" s="14">
        <f t="shared" si="19"/>
        <v>501</v>
      </c>
      <c r="K117" s="15" t="s">
        <v>49</v>
      </c>
    </row>
    <row r="118" spans="1:11" ht="29.25" customHeight="1" x14ac:dyDescent="0.2">
      <c r="A118" s="13" t="s">
        <v>812</v>
      </c>
      <c r="B118" s="14">
        <v>25</v>
      </c>
      <c r="C118" s="14">
        <v>45</v>
      </c>
      <c r="D118" s="14">
        <f t="shared" si="16"/>
        <v>70</v>
      </c>
      <c r="E118" s="14">
        <v>0</v>
      </c>
      <c r="F118" s="14">
        <v>0</v>
      </c>
      <c r="G118" s="14">
        <f t="shared" si="17"/>
        <v>0</v>
      </c>
      <c r="H118" s="14">
        <f t="shared" si="18"/>
        <v>25</v>
      </c>
      <c r="I118" s="14">
        <f t="shared" si="18"/>
        <v>45</v>
      </c>
      <c r="J118" s="14">
        <f t="shared" si="19"/>
        <v>70</v>
      </c>
      <c r="K118" s="15" t="s">
        <v>53</v>
      </c>
    </row>
    <row r="119" spans="1:11" ht="29.25" customHeight="1" thickBot="1" x14ac:dyDescent="0.25">
      <c r="A119" s="13" t="s">
        <v>61</v>
      </c>
      <c r="B119" s="14">
        <f>SUM(B111:B118)</f>
        <v>2368</v>
      </c>
      <c r="C119" s="14">
        <f t="shared" ref="C119:J119" si="20">SUM(C111:C118)</f>
        <v>975</v>
      </c>
      <c r="D119" s="14">
        <f t="shared" si="20"/>
        <v>3343</v>
      </c>
      <c r="E119" s="14">
        <f t="shared" si="20"/>
        <v>0</v>
      </c>
      <c r="F119" s="14">
        <f t="shared" si="20"/>
        <v>0</v>
      </c>
      <c r="G119" s="14">
        <f t="shared" si="20"/>
        <v>0</v>
      </c>
      <c r="H119" s="14">
        <f t="shared" si="20"/>
        <v>2368</v>
      </c>
      <c r="I119" s="14">
        <f t="shared" si="20"/>
        <v>975</v>
      </c>
      <c r="J119" s="14">
        <f t="shared" si="20"/>
        <v>3343</v>
      </c>
      <c r="K119" s="15" t="s">
        <v>381</v>
      </c>
    </row>
    <row r="120" spans="1:11" ht="29.25" customHeight="1" thickBot="1" x14ac:dyDescent="0.25">
      <c r="A120" s="19" t="s">
        <v>261</v>
      </c>
      <c r="B120" s="20">
        <f t="shared" ref="B120:J120" si="21">SUM(B119,B97)</f>
        <v>7789</v>
      </c>
      <c r="C120" s="20">
        <f t="shared" si="21"/>
        <v>7111</v>
      </c>
      <c r="D120" s="20">
        <f t="shared" si="21"/>
        <v>14900</v>
      </c>
      <c r="E120" s="20">
        <f t="shared" si="21"/>
        <v>0</v>
      </c>
      <c r="F120" s="20">
        <f t="shared" si="21"/>
        <v>0</v>
      </c>
      <c r="G120" s="20">
        <f t="shared" si="21"/>
        <v>0</v>
      </c>
      <c r="H120" s="20">
        <f t="shared" si="21"/>
        <v>7789</v>
      </c>
      <c r="I120" s="20">
        <f t="shared" si="21"/>
        <v>7111</v>
      </c>
      <c r="J120" s="20">
        <f t="shared" si="21"/>
        <v>14900</v>
      </c>
      <c r="K120" s="57" t="s">
        <v>63</v>
      </c>
    </row>
    <row r="121" spans="1:11" ht="15" thickTop="1" x14ac:dyDescent="0.2"/>
  </sheetData>
  <mergeCells count="37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75:K75"/>
    <mergeCell ref="A25:J25"/>
    <mergeCell ref="A40:A43"/>
    <mergeCell ref="B40:D40"/>
    <mergeCell ref="E40:G40"/>
    <mergeCell ref="H40:J40"/>
    <mergeCell ref="K40:K43"/>
    <mergeCell ref="B41:D41"/>
    <mergeCell ref="E41:G41"/>
    <mergeCell ref="H41:J41"/>
    <mergeCell ref="A74:K74"/>
    <mergeCell ref="A77:A80"/>
    <mergeCell ref="B77:D77"/>
    <mergeCell ref="E77:G77"/>
    <mergeCell ref="H77:J77"/>
    <mergeCell ref="K77:K80"/>
    <mergeCell ref="B78:D78"/>
    <mergeCell ref="E78:G78"/>
    <mergeCell ref="H78:J78"/>
    <mergeCell ref="A106:A109"/>
    <mergeCell ref="B106:D106"/>
    <mergeCell ref="E106:G106"/>
    <mergeCell ref="H106:J106"/>
    <mergeCell ref="K106:K109"/>
    <mergeCell ref="B107:D107"/>
    <mergeCell ref="E107:G107"/>
    <mergeCell ref="H107:J107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103"/>
  <sheetViews>
    <sheetView rightToLeft="1" view="pageBreakPreview" topLeftCell="A64" zoomScale="80" zoomScaleSheetLayoutView="80" workbookViewId="0">
      <selection activeCell="F33" sqref="F33"/>
    </sheetView>
  </sheetViews>
  <sheetFormatPr defaultRowHeight="14.25" x14ac:dyDescent="0.2"/>
  <cols>
    <col min="1" max="1" width="22.25" customWidth="1"/>
    <col min="2" max="10" width="10.375" customWidth="1"/>
    <col min="11" max="11" width="29.5" customWidth="1"/>
  </cols>
  <sheetData>
    <row r="1" spans="1:11" ht="25.5" customHeight="1" x14ac:dyDescent="0.2">
      <c r="A1" s="118" t="s">
        <v>958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7.5" customHeight="1" x14ac:dyDescent="0.25">
      <c r="A2" s="114" t="s">
        <v>959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4" customHeight="1" thickBot="1" x14ac:dyDescent="0.3">
      <c r="A3" s="10" t="s">
        <v>1900</v>
      </c>
      <c r="B3" s="10"/>
      <c r="C3" s="10"/>
      <c r="D3" s="10"/>
      <c r="E3" s="10"/>
      <c r="F3" s="10"/>
      <c r="G3" s="10"/>
      <c r="H3" s="10"/>
      <c r="I3" s="10"/>
      <c r="J3" s="10"/>
      <c r="K3" s="25" t="s">
        <v>1901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18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0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886</v>
      </c>
    </row>
    <row r="9" spans="1:11" ht="20.25" customHeight="1" x14ac:dyDescent="0.2">
      <c r="A9" s="13" t="s">
        <v>15</v>
      </c>
      <c r="B9" s="14">
        <v>20</v>
      </c>
      <c r="C9" s="14">
        <v>52</v>
      </c>
      <c r="D9" s="14">
        <v>72</v>
      </c>
      <c r="E9" s="14">
        <v>0</v>
      </c>
      <c r="F9" s="14">
        <v>0</v>
      </c>
      <c r="G9" s="14">
        <v>0</v>
      </c>
      <c r="H9" s="14">
        <f>SUM(B9,E9)</f>
        <v>20</v>
      </c>
      <c r="I9" s="14">
        <f t="shared" ref="I9:J21" si="0">SUM(C9,F9)</f>
        <v>52</v>
      </c>
      <c r="J9" s="14">
        <f t="shared" si="0"/>
        <v>72</v>
      </c>
      <c r="K9" s="15" t="s">
        <v>16</v>
      </c>
    </row>
    <row r="10" spans="1:11" ht="20.25" customHeight="1" x14ac:dyDescent="0.2">
      <c r="A10" s="13" t="s">
        <v>693</v>
      </c>
      <c r="B10" s="14">
        <v>22</v>
      </c>
      <c r="C10" s="14">
        <v>27</v>
      </c>
      <c r="D10" s="14">
        <v>49</v>
      </c>
      <c r="E10" s="14">
        <v>0</v>
      </c>
      <c r="F10" s="14">
        <v>0</v>
      </c>
      <c r="G10" s="14">
        <v>0</v>
      </c>
      <c r="H10" s="14">
        <f t="shared" ref="H10:H21" si="1">SUM(B10,E10)</f>
        <v>22</v>
      </c>
      <c r="I10" s="14">
        <f t="shared" si="0"/>
        <v>27</v>
      </c>
      <c r="J10" s="14">
        <f t="shared" si="0"/>
        <v>49</v>
      </c>
      <c r="K10" s="15" t="s">
        <v>19</v>
      </c>
    </row>
    <row r="11" spans="1:11" ht="20.25" customHeight="1" x14ac:dyDescent="0.2">
      <c r="A11" s="13" t="s">
        <v>490</v>
      </c>
      <c r="B11" s="14">
        <v>24</v>
      </c>
      <c r="C11" s="14">
        <v>39</v>
      </c>
      <c r="D11" s="14">
        <v>63</v>
      </c>
      <c r="E11" s="14">
        <v>0</v>
      </c>
      <c r="F11" s="14">
        <v>0</v>
      </c>
      <c r="G11" s="14">
        <v>0</v>
      </c>
      <c r="H11" s="14">
        <f t="shared" si="1"/>
        <v>24</v>
      </c>
      <c r="I11" s="14">
        <f t="shared" si="0"/>
        <v>39</v>
      </c>
      <c r="J11" s="14">
        <f t="shared" si="0"/>
        <v>63</v>
      </c>
      <c r="K11" s="15" t="s">
        <v>960</v>
      </c>
    </row>
    <row r="12" spans="1:11" ht="20.25" customHeight="1" x14ac:dyDescent="0.2">
      <c r="A12" s="13" t="s">
        <v>144</v>
      </c>
      <c r="B12" s="14">
        <v>15</v>
      </c>
      <c r="C12" s="14">
        <v>44</v>
      </c>
      <c r="D12" s="14">
        <v>59</v>
      </c>
      <c r="E12" s="14">
        <v>0</v>
      </c>
      <c r="F12" s="14">
        <v>0</v>
      </c>
      <c r="G12" s="14">
        <v>0</v>
      </c>
      <c r="H12" s="14">
        <f t="shared" si="1"/>
        <v>15</v>
      </c>
      <c r="I12" s="14">
        <f t="shared" si="0"/>
        <v>44</v>
      </c>
      <c r="J12" s="14">
        <f t="shared" si="0"/>
        <v>59</v>
      </c>
      <c r="K12" s="15" t="s">
        <v>23</v>
      </c>
    </row>
    <row r="13" spans="1:11" ht="20.25" customHeight="1" x14ac:dyDescent="0.2">
      <c r="A13" s="13" t="s">
        <v>64</v>
      </c>
      <c r="B13" s="14">
        <v>25</v>
      </c>
      <c r="C13" s="14">
        <v>61</v>
      </c>
      <c r="D13" s="14">
        <v>86</v>
      </c>
      <c r="E13" s="14">
        <v>0</v>
      </c>
      <c r="F13" s="14">
        <v>0</v>
      </c>
      <c r="G13" s="14">
        <v>0</v>
      </c>
      <c r="H13" s="14">
        <f t="shared" si="1"/>
        <v>25</v>
      </c>
      <c r="I13" s="14">
        <f t="shared" si="0"/>
        <v>61</v>
      </c>
      <c r="J13" s="14">
        <f t="shared" si="0"/>
        <v>86</v>
      </c>
      <c r="K13" s="15" t="s">
        <v>25</v>
      </c>
    </row>
    <row r="14" spans="1:11" ht="20.25" customHeight="1" x14ac:dyDescent="0.2">
      <c r="A14" s="13" t="s">
        <v>143</v>
      </c>
      <c r="B14" s="14">
        <v>10</v>
      </c>
      <c r="C14" s="14">
        <v>30</v>
      </c>
      <c r="D14" s="14">
        <v>40</v>
      </c>
      <c r="E14" s="14">
        <v>0</v>
      </c>
      <c r="F14" s="14">
        <v>0</v>
      </c>
      <c r="G14" s="14">
        <v>0</v>
      </c>
      <c r="H14" s="14">
        <f t="shared" si="1"/>
        <v>10</v>
      </c>
      <c r="I14" s="14">
        <f t="shared" si="0"/>
        <v>30</v>
      </c>
      <c r="J14" s="14">
        <f t="shared" si="0"/>
        <v>40</v>
      </c>
      <c r="K14" s="15" t="s">
        <v>29</v>
      </c>
    </row>
    <row r="15" spans="1:11" ht="20.25" customHeight="1" x14ac:dyDescent="0.2">
      <c r="A15" s="13" t="s">
        <v>32</v>
      </c>
      <c r="B15" s="14">
        <v>20</v>
      </c>
      <c r="C15" s="14">
        <v>121</v>
      </c>
      <c r="D15" s="14">
        <v>141</v>
      </c>
      <c r="E15" s="14">
        <v>0</v>
      </c>
      <c r="F15" s="14">
        <v>0</v>
      </c>
      <c r="G15" s="14">
        <v>0</v>
      </c>
      <c r="H15" s="14">
        <f t="shared" si="1"/>
        <v>20</v>
      </c>
      <c r="I15" s="14">
        <f t="shared" si="0"/>
        <v>121</v>
      </c>
      <c r="J15" s="14">
        <f t="shared" si="0"/>
        <v>141</v>
      </c>
      <c r="K15" s="15" t="s">
        <v>280</v>
      </c>
    </row>
    <row r="16" spans="1:11" ht="20.25" customHeight="1" x14ac:dyDescent="0.2">
      <c r="A16" s="13" t="s">
        <v>36</v>
      </c>
      <c r="B16" s="14">
        <v>97</v>
      </c>
      <c r="C16" s="14">
        <v>50</v>
      </c>
      <c r="D16" s="14">
        <v>147</v>
      </c>
      <c r="E16" s="14">
        <v>0</v>
      </c>
      <c r="F16" s="14">
        <v>0</v>
      </c>
      <c r="G16" s="14">
        <v>0</v>
      </c>
      <c r="H16" s="14">
        <f t="shared" si="1"/>
        <v>97</v>
      </c>
      <c r="I16" s="14">
        <f t="shared" si="0"/>
        <v>50</v>
      </c>
      <c r="J16" s="14">
        <f t="shared" si="0"/>
        <v>147</v>
      </c>
      <c r="K16" s="15" t="s">
        <v>37</v>
      </c>
    </row>
    <row r="17" spans="1:11" ht="20.25" customHeight="1" x14ac:dyDescent="0.2">
      <c r="A17" s="13" t="s">
        <v>375</v>
      </c>
      <c r="B17" s="14">
        <v>121</v>
      </c>
      <c r="C17" s="14">
        <v>449</v>
      </c>
      <c r="D17" s="14">
        <v>570</v>
      </c>
      <c r="E17" s="14">
        <v>0</v>
      </c>
      <c r="F17" s="14">
        <v>0</v>
      </c>
      <c r="G17" s="14">
        <v>0</v>
      </c>
      <c r="H17" s="14">
        <f t="shared" si="1"/>
        <v>121</v>
      </c>
      <c r="I17" s="14">
        <f t="shared" si="0"/>
        <v>449</v>
      </c>
      <c r="J17" s="14">
        <f t="shared" si="0"/>
        <v>570</v>
      </c>
      <c r="K17" s="15" t="s">
        <v>376</v>
      </c>
    </row>
    <row r="18" spans="1:11" ht="20.25" customHeight="1" x14ac:dyDescent="0.2">
      <c r="A18" s="13" t="s">
        <v>377</v>
      </c>
      <c r="B18" s="14">
        <v>350</v>
      </c>
      <c r="C18" s="14">
        <v>443</v>
      </c>
      <c r="D18" s="14">
        <v>793</v>
      </c>
      <c r="E18" s="14">
        <v>0</v>
      </c>
      <c r="F18" s="14">
        <v>0</v>
      </c>
      <c r="G18" s="14">
        <v>0</v>
      </c>
      <c r="H18" s="14">
        <f t="shared" si="1"/>
        <v>350</v>
      </c>
      <c r="I18" s="14">
        <f t="shared" si="0"/>
        <v>443</v>
      </c>
      <c r="J18" s="14">
        <f t="shared" si="0"/>
        <v>793</v>
      </c>
      <c r="K18" s="15" t="s">
        <v>961</v>
      </c>
    </row>
    <row r="19" spans="1:11" ht="20.25" customHeight="1" x14ac:dyDescent="0.2">
      <c r="A19" s="13" t="s">
        <v>108</v>
      </c>
      <c r="B19" s="14">
        <v>117</v>
      </c>
      <c r="C19" s="14">
        <v>50</v>
      </c>
      <c r="D19" s="14">
        <v>167</v>
      </c>
      <c r="E19" s="14">
        <v>0</v>
      </c>
      <c r="F19" s="14">
        <v>0</v>
      </c>
      <c r="G19" s="14">
        <v>0</v>
      </c>
      <c r="H19" s="14">
        <f t="shared" si="1"/>
        <v>117</v>
      </c>
      <c r="I19" s="14">
        <f t="shared" si="0"/>
        <v>50</v>
      </c>
      <c r="J19" s="14">
        <f t="shared" si="0"/>
        <v>167</v>
      </c>
      <c r="K19" s="15" t="s">
        <v>117</v>
      </c>
    </row>
    <row r="20" spans="1:11" ht="20.25" customHeight="1" x14ac:dyDescent="0.2">
      <c r="A20" s="13" t="s">
        <v>48</v>
      </c>
      <c r="B20" s="14">
        <v>85</v>
      </c>
      <c r="C20" s="14">
        <v>84</v>
      </c>
      <c r="D20" s="14">
        <v>169</v>
      </c>
      <c r="E20" s="14">
        <v>0</v>
      </c>
      <c r="F20" s="14">
        <v>0</v>
      </c>
      <c r="G20" s="14">
        <v>0</v>
      </c>
      <c r="H20" s="14">
        <f t="shared" si="1"/>
        <v>85</v>
      </c>
      <c r="I20" s="14">
        <f t="shared" si="0"/>
        <v>84</v>
      </c>
      <c r="J20" s="14">
        <f t="shared" si="0"/>
        <v>169</v>
      </c>
      <c r="K20" s="15" t="s">
        <v>49</v>
      </c>
    </row>
    <row r="21" spans="1:11" ht="20.25" customHeight="1" x14ac:dyDescent="0.2">
      <c r="A21" s="13" t="s">
        <v>962</v>
      </c>
      <c r="B21" s="14">
        <v>45</v>
      </c>
      <c r="C21" s="14">
        <v>25</v>
      </c>
      <c r="D21" s="14">
        <v>70</v>
      </c>
      <c r="E21" s="14">
        <v>0</v>
      </c>
      <c r="F21" s="14">
        <v>0</v>
      </c>
      <c r="G21" s="14">
        <v>0</v>
      </c>
      <c r="H21" s="14">
        <f t="shared" si="1"/>
        <v>45</v>
      </c>
      <c r="I21" s="14">
        <f t="shared" si="0"/>
        <v>25</v>
      </c>
      <c r="J21" s="14">
        <f t="shared" si="0"/>
        <v>70</v>
      </c>
      <c r="K21" s="15" t="s">
        <v>51</v>
      </c>
    </row>
    <row r="22" spans="1:11" ht="20.25" customHeight="1" x14ac:dyDescent="0.2">
      <c r="A22" s="13" t="s">
        <v>56</v>
      </c>
      <c r="B22" s="14">
        <f>SUM(B9:B21)</f>
        <v>951</v>
      </c>
      <c r="C22" s="14">
        <f t="shared" ref="C22:J22" si="2">SUM(C9:C21)</f>
        <v>1475</v>
      </c>
      <c r="D22" s="14">
        <f t="shared" si="2"/>
        <v>2426</v>
      </c>
      <c r="E22" s="14">
        <f t="shared" si="2"/>
        <v>0</v>
      </c>
      <c r="F22" s="14">
        <f t="shared" si="2"/>
        <v>0</v>
      </c>
      <c r="G22" s="14">
        <f t="shared" si="2"/>
        <v>0</v>
      </c>
      <c r="H22" s="14">
        <f t="shared" si="2"/>
        <v>951</v>
      </c>
      <c r="I22" s="14">
        <f t="shared" si="2"/>
        <v>1475</v>
      </c>
      <c r="J22" s="14">
        <f t="shared" si="2"/>
        <v>2426</v>
      </c>
      <c r="K22" s="15" t="s">
        <v>57</v>
      </c>
    </row>
    <row r="23" spans="1:11" ht="20.25" customHeight="1" x14ac:dyDescent="0.2">
      <c r="A23" s="13" t="s">
        <v>669</v>
      </c>
      <c r="B23" s="14"/>
      <c r="C23" s="14"/>
      <c r="D23" s="14"/>
      <c r="E23" s="14"/>
      <c r="F23" s="14"/>
      <c r="G23" s="14"/>
      <c r="H23" s="14"/>
      <c r="I23" s="14"/>
      <c r="J23" s="14"/>
      <c r="K23" s="15" t="s">
        <v>59</v>
      </c>
    </row>
    <row r="24" spans="1:11" ht="20.25" customHeight="1" x14ac:dyDescent="0.2">
      <c r="A24" s="13" t="s">
        <v>32</v>
      </c>
      <c r="B24" s="14">
        <v>63</v>
      </c>
      <c r="C24" s="14">
        <v>29</v>
      </c>
      <c r="D24" s="14">
        <v>92</v>
      </c>
      <c r="E24" s="14">
        <v>0</v>
      </c>
      <c r="F24" s="14">
        <v>0</v>
      </c>
      <c r="G24" s="14">
        <v>0</v>
      </c>
      <c r="H24" s="14">
        <f>SUM(B24,E24)</f>
        <v>63</v>
      </c>
      <c r="I24" s="14">
        <f t="shared" ref="I24:J27" si="3">SUM(C24,F24)</f>
        <v>29</v>
      </c>
      <c r="J24" s="14">
        <f t="shared" si="3"/>
        <v>92</v>
      </c>
      <c r="K24" s="15" t="s">
        <v>280</v>
      </c>
    </row>
    <row r="25" spans="1:11" ht="20.25" customHeight="1" x14ac:dyDescent="0.2">
      <c r="A25" s="13" t="s">
        <v>36</v>
      </c>
      <c r="B25" s="14">
        <v>86</v>
      </c>
      <c r="C25" s="14">
        <v>18</v>
      </c>
      <c r="D25" s="14">
        <v>104</v>
      </c>
      <c r="E25" s="14">
        <v>0</v>
      </c>
      <c r="F25" s="14">
        <v>0</v>
      </c>
      <c r="G25" s="14">
        <v>0</v>
      </c>
      <c r="H25" s="14">
        <f t="shared" ref="H25:H27" si="4">SUM(B25,E25)</f>
        <v>86</v>
      </c>
      <c r="I25" s="14">
        <f t="shared" si="3"/>
        <v>18</v>
      </c>
      <c r="J25" s="14">
        <f t="shared" si="3"/>
        <v>104</v>
      </c>
      <c r="K25" s="15" t="s">
        <v>37</v>
      </c>
    </row>
    <row r="26" spans="1:11" ht="20.25" customHeight="1" x14ac:dyDescent="0.2">
      <c r="A26" s="13" t="s">
        <v>689</v>
      </c>
      <c r="B26" s="14">
        <v>175</v>
      </c>
      <c r="C26" s="14">
        <v>179</v>
      </c>
      <c r="D26" s="14">
        <v>354</v>
      </c>
      <c r="E26" s="14">
        <v>0</v>
      </c>
      <c r="F26" s="14">
        <v>0</v>
      </c>
      <c r="G26" s="14">
        <v>0</v>
      </c>
      <c r="H26" s="14">
        <f t="shared" si="4"/>
        <v>175</v>
      </c>
      <c r="I26" s="14">
        <f t="shared" si="3"/>
        <v>179</v>
      </c>
      <c r="J26" s="14">
        <f t="shared" si="3"/>
        <v>354</v>
      </c>
      <c r="K26" s="15" t="s">
        <v>376</v>
      </c>
    </row>
    <row r="27" spans="1:11" ht="20.25" customHeight="1" x14ac:dyDescent="0.2">
      <c r="A27" s="13" t="s">
        <v>604</v>
      </c>
      <c r="B27" s="14">
        <v>241</v>
      </c>
      <c r="C27" s="14">
        <v>193</v>
      </c>
      <c r="D27" s="14">
        <v>434</v>
      </c>
      <c r="E27" s="14">
        <v>0</v>
      </c>
      <c r="F27" s="14">
        <v>0</v>
      </c>
      <c r="G27" s="14">
        <v>0</v>
      </c>
      <c r="H27" s="14">
        <f t="shared" si="4"/>
        <v>241</v>
      </c>
      <c r="I27" s="14">
        <f t="shared" si="3"/>
        <v>193</v>
      </c>
      <c r="J27" s="14">
        <f t="shared" si="3"/>
        <v>434</v>
      </c>
      <c r="K27" s="15" t="s">
        <v>961</v>
      </c>
    </row>
    <row r="28" spans="1:11" ht="20.25" customHeight="1" x14ac:dyDescent="0.2">
      <c r="A28" s="13" t="s">
        <v>963</v>
      </c>
      <c r="B28" s="14">
        <v>85</v>
      </c>
      <c r="C28" s="14">
        <v>20</v>
      </c>
      <c r="D28" s="14">
        <v>105</v>
      </c>
      <c r="E28" s="14">
        <v>0</v>
      </c>
      <c r="F28" s="14">
        <v>0</v>
      </c>
      <c r="G28" s="14">
        <v>0</v>
      </c>
      <c r="H28" s="14">
        <v>85</v>
      </c>
      <c r="I28" s="14">
        <v>20</v>
      </c>
      <c r="J28" s="14">
        <v>105</v>
      </c>
      <c r="K28" s="15" t="s">
        <v>49</v>
      </c>
    </row>
    <row r="29" spans="1:11" ht="20.25" customHeight="1" thickBot="1" x14ac:dyDescent="0.25">
      <c r="A29" s="13" t="s">
        <v>770</v>
      </c>
      <c r="B29" s="14">
        <f>SUM(B24:B28)</f>
        <v>650</v>
      </c>
      <c r="C29" s="14">
        <f t="shared" ref="C29:J29" si="5">SUM(C24:C28)</f>
        <v>439</v>
      </c>
      <c r="D29" s="14">
        <f t="shared" si="5"/>
        <v>1089</v>
      </c>
      <c r="E29" s="14">
        <f t="shared" si="5"/>
        <v>0</v>
      </c>
      <c r="F29" s="14">
        <f t="shared" si="5"/>
        <v>0</v>
      </c>
      <c r="G29" s="14">
        <f t="shared" si="5"/>
        <v>0</v>
      </c>
      <c r="H29" s="14">
        <f t="shared" si="5"/>
        <v>650</v>
      </c>
      <c r="I29" s="14">
        <f t="shared" si="5"/>
        <v>439</v>
      </c>
      <c r="J29" s="14">
        <f t="shared" si="5"/>
        <v>1089</v>
      </c>
      <c r="K29" s="15" t="s">
        <v>318</v>
      </c>
    </row>
    <row r="30" spans="1:11" ht="20.25" customHeight="1" thickBot="1" x14ac:dyDescent="0.25">
      <c r="A30" s="19" t="s">
        <v>261</v>
      </c>
      <c r="B30" s="20">
        <f>SUM(B29,B22)</f>
        <v>1601</v>
      </c>
      <c r="C30" s="20">
        <f t="shared" ref="C30:J30" si="6">SUM(C29,C22)</f>
        <v>1914</v>
      </c>
      <c r="D30" s="20">
        <f t="shared" si="6"/>
        <v>3515</v>
      </c>
      <c r="E30" s="20">
        <f t="shared" si="6"/>
        <v>0</v>
      </c>
      <c r="F30" s="20">
        <f t="shared" si="6"/>
        <v>0</v>
      </c>
      <c r="G30" s="20">
        <f t="shared" si="6"/>
        <v>0</v>
      </c>
      <c r="H30" s="20">
        <f t="shared" si="6"/>
        <v>1601</v>
      </c>
      <c r="I30" s="20">
        <f t="shared" si="6"/>
        <v>1914</v>
      </c>
      <c r="J30" s="20">
        <f t="shared" si="6"/>
        <v>3515</v>
      </c>
      <c r="K30" s="57" t="s">
        <v>63</v>
      </c>
    </row>
    <row r="31" spans="1:11" ht="15" thickTop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7" spans="1:11" s="92" customFormat="1" x14ac:dyDescent="0.2"/>
    <row r="38" spans="1:11" s="92" customFormat="1" x14ac:dyDescent="0.2"/>
    <row r="39" spans="1:11" s="92" customFormat="1" x14ac:dyDescent="0.2"/>
    <row r="40" spans="1:11" s="92" customFormat="1" x14ac:dyDescent="0.2"/>
    <row r="43" spans="1:11" ht="30.75" customHeight="1" x14ac:dyDescent="0.2">
      <c r="A43" s="118" t="s">
        <v>964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36.75" customHeight="1" x14ac:dyDescent="0.25">
      <c r="A44" s="114" t="s">
        <v>965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11" ht="21" customHeight="1" thickBot="1" x14ac:dyDescent="0.3">
      <c r="A45" s="10" t="s">
        <v>1902</v>
      </c>
      <c r="B45" s="10"/>
      <c r="C45" s="10"/>
      <c r="D45" s="10"/>
      <c r="E45" s="10"/>
      <c r="F45" s="10"/>
      <c r="G45" s="10"/>
      <c r="H45" s="10"/>
      <c r="I45" s="10"/>
      <c r="J45" s="10"/>
      <c r="K45" s="25" t="s">
        <v>1903</v>
      </c>
    </row>
    <row r="46" spans="1:11" ht="21" customHeight="1" thickTop="1" x14ac:dyDescent="0.25">
      <c r="A46" s="111" t="s">
        <v>0</v>
      </c>
      <c r="B46" s="110" t="s">
        <v>1</v>
      </c>
      <c r="C46" s="110"/>
      <c r="D46" s="110"/>
      <c r="E46" s="110" t="s">
        <v>2</v>
      </c>
      <c r="F46" s="110"/>
      <c r="G46" s="110"/>
      <c r="H46" s="110" t="s">
        <v>3</v>
      </c>
      <c r="I46" s="110"/>
      <c r="J46" s="110"/>
      <c r="K46" s="111" t="s">
        <v>4</v>
      </c>
    </row>
    <row r="47" spans="1:11" ht="15.75" x14ac:dyDescent="0.25">
      <c r="A47" s="112"/>
      <c r="B47" s="109" t="s">
        <v>5</v>
      </c>
      <c r="C47" s="109"/>
      <c r="D47" s="109"/>
      <c r="E47" s="109" t="s">
        <v>6</v>
      </c>
      <c r="F47" s="109"/>
      <c r="G47" s="109"/>
      <c r="H47" s="109" t="s">
        <v>7</v>
      </c>
      <c r="I47" s="109"/>
      <c r="J47" s="109"/>
      <c r="K47" s="112"/>
    </row>
    <row r="48" spans="1:11" ht="15.75" x14ac:dyDescent="0.25">
      <c r="A48" s="112"/>
      <c r="B48" s="56" t="s">
        <v>8</v>
      </c>
      <c r="C48" s="56" t="s">
        <v>67</v>
      </c>
      <c r="D48" s="56" t="s">
        <v>10</v>
      </c>
      <c r="E48" s="56" t="s">
        <v>8</v>
      </c>
      <c r="F48" s="56" t="s">
        <v>67</v>
      </c>
      <c r="G48" s="56" t="s">
        <v>10</v>
      </c>
      <c r="H48" s="56" t="s">
        <v>8</v>
      </c>
      <c r="I48" s="56" t="s">
        <v>67</v>
      </c>
      <c r="J48" s="56" t="s">
        <v>10</v>
      </c>
      <c r="K48" s="112"/>
    </row>
    <row r="49" spans="1:11" ht="16.5" thickBot="1" x14ac:dyDescent="0.3">
      <c r="A49" s="113"/>
      <c r="B49" s="6" t="s">
        <v>11</v>
      </c>
      <c r="C49" s="6" t="s">
        <v>12</v>
      </c>
      <c r="D49" s="6" t="s">
        <v>7</v>
      </c>
      <c r="E49" s="6" t="s">
        <v>11</v>
      </c>
      <c r="F49" s="6" t="s">
        <v>12</v>
      </c>
      <c r="G49" s="6" t="s">
        <v>7</v>
      </c>
      <c r="H49" s="6" t="s">
        <v>11</v>
      </c>
      <c r="I49" s="6" t="s">
        <v>12</v>
      </c>
      <c r="J49" s="6" t="s">
        <v>7</v>
      </c>
      <c r="K49" s="113"/>
    </row>
    <row r="50" spans="1:11" ht="19.5" customHeight="1" x14ac:dyDescent="0.2">
      <c r="A50" s="13" t="s">
        <v>13</v>
      </c>
      <c r="B50" s="14"/>
      <c r="C50" s="14"/>
      <c r="D50" s="14"/>
      <c r="E50" s="14"/>
      <c r="F50" s="14"/>
      <c r="G50" s="14"/>
      <c r="H50" s="14"/>
      <c r="I50" s="14"/>
      <c r="J50" s="14"/>
      <c r="K50" s="15" t="s">
        <v>886</v>
      </c>
    </row>
    <row r="51" spans="1:11" ht="19.5" customHeight="1" x14ac:dyDescent="0.2">
      <c r="A51" s="13" t="s">
        <v>15</v>
      </c>
      <c r="B51" s="14">
        <v>103</v>
      </c>
      <c r="C51" s="14">
        <v>151</v>
      </c>
      <c r="D51" s="14">
        <v>254</v>
      </c>
      <c r="E51" s="14">
        <v>0</v>
      </c>
      <c r="F51" s="14">
        <v>0</v>
      </c>
      <c r="G51" s="14">
        <v>0</v>
      </c>
      <c r="H51" s="14">
        <f>SUM(B51,E51)</f>
        <v>103</v>
      </c>
      <c r="I51" s="14">
        <f t="shared" ref="I51:J63" si="7">SUM(C51,F51)</f>
        <v>151</v>
      </c>
      <c r="J51" s="14">
        <f t="shared" si="7"/>
        <v>254</v>
      </c>
      <c r="K51" s="15" t="s">
        <v>16</v>
      </c>
    </row>
    <row r="52" spans="1:11" ht="19.5" customHeight="1" x14ac:dyDescent="0.2">
      <c r="A52" s="13" t="s">
        <v>693</v>
      </c>
      <c r="B52" s="14">
        <v>64</v>
      </c>
      <c r="C52" s="14">
        <v>112</v>
      </c>
      <c r="D52" s="14">
        <v>176</v>
      </c>
      <c r="E52" s="14">
        <v>0</v>
      </c>
      <c r="F52" s="14">
        <v>0</v>
      </c>
      <c r="G52" s="14">
        <v>0</v>
      </c>
      <c r="H52" s="14">
        <f t="shared" ref="H52:H63" si="8">SUM(B52,E52)</f>
        <v>64</v>
      </c>
      <c r="I52" s="14">
        <f t="shared" si="7"/>
        <v>112</v>
      </c>
      <c r="J52" s="14">
        <f t="shared" si="7"/>
        <v>176</v>
      </c>
      <c r="K52" s="15" t="s">
        <v>19</v>
      </c>
    </row>
    <row r="53" spans="1:11" ht="19.5" customHeight="1" x14ac:dyDescent="0.2">
      <c r="A53" s="13" t="s">
        <v>490</v>
      </c>
      <c r="B53" s="14">
        <v>95</v>
      </c>
      <c r="C53" s="14">
        <v>143</v>
      </c>
      <c r="D53" s="14">
        <v>238</v>
      </c>
      <c r="E53" s="14">
        <v>0</v>
      </c>
      <c r="F53" s="14">
        <v>0</v>
      </c>
      <c r="G53" s="14">
        <v>0</v>
      </c>
      <c r="H53" s="14">
        <f t="shared" si="8"/>
        <v>95</v>
      </c>
      <c r="I53" s="14">
        <f t="shared" si="7"/>
        <v>143</v>
      </c>
      <c r="J53" s="14">
        <f t="shared" si="7"/>
        <v>238</v>
      </c>
      <c r="K53" s="15" t="s">
        <v>960</v>
      </c>
    </row>
    <row r="54" spans="1:11" ht="19.5" customHeight="1" x14ac:dyDescent="0.2">
      <c r="A54" s="13" t="s">
        <v>144</v>
      </c>
      <c r="B54" s="14">
        <v>39</v>
      </c>
      <c r="C54" s="14">
        <v>106</v>
      </c>
      <c r="D54" s="14">
        <v>145</v>
      </c>
      <c r="E54" s="14">
        <v>0</v>
      </c>
      <c r="F54" s="14">
        <v>0</v>
      </c>
      <c r="G54" s="14">
        <v>0</v>
      </c>
      <c r="H54" s="14">
        <f t="shared" si="8"/>
        <v>39</v>
      </c>
      <c r="I54" s="14">
        <f t="shared" si="7"/>
        <v>106</v>
      </c>
      <c r="J54" s="14">
        <f t="shared" si="7"/>
        <v>145</v>
      </c>
      <c r="K54" s="15" t="s">
        <v>23</v>
      </c>
    </row>
    <row r="55" spans="1:11" ht="19.5" customHeight="1" x14ac:dyDescent="0.2">
      <c r="A55" s="13" t="s">
        <v>64</v>
      </c>
      <c r="B55" s="14">
        <v>191</v>
      </c>
      <c r="C55" s="14">
        <v>202</v>
      </c>
      <c r="D55" s="14">
        <v>393</v>
      </c>
      <c r="E55" s="14">
        <v>0</v>
      </c>
      <c r="F55" s="14">
        <v>0</v>
      </c>
      <c r="G55" s="14">
        <v>0</v>
      </c>
      <c r="H55" s="14">
        <f t="shared" si="8"/>
        <v>191</v>
      </c>
      <c r="I55" s="14">
        <f t="shared" si="7"/>
        <v>202</v>
      </c>
      <c r="J55" s="14">
        <f t="shared" si="7"/>
        <v>393</v>
      </c>
      <c r="K55" s="15" t="s">
        <v>25</v>
      </c>
    </row>
    <row r="56" spans="1:11" ht="19.5" customHeight="1" x14ac:dyDescent="0.2">
      <c r="A56" s="13" t="s">
        <v>143</v>
      </c>
      <c r="B56" s="14">
        <v>67</v>
      </c>
      <c r="C56" s="14">
        <v>113</v>
      </c>
      <c r="D56" s="14">
        <v>180</v>
      </c>
      <c r="E56" s="14">
        <v>0</v>
      </c>
      <c r="F56" s="14">
        <v>0</v>
      </c>
      <c r="G56" s="14">
        <v>0</v>
      </c>
      <c r="H56" s="14">
        <f t="shared" si="8"/>
        <v>67</v>
      </c>
      <c r="I56" s="14">
        <f t="shared" si="7"/>
        <v>113</v>
      </c>
      <c r="J56" s="14">
        <f t="shared" si="7"/>
        <v>180</v>
      </c>
      <c r="K56" s="15" t="s">
        <v>29</v>
      </c>
    </row>
    <row r="57" spans="1:11" ht="19.5" customHeight="1" x14ac:dyDescent="0.2">
      <c r="A57" s="13" t="s">
        <v>32</v>
      </c>
      <c r="B57" s="14">
        <v>81</v>
      </c>
      <c r="C57" s="14">
        <v>353</v>
      </c>
      <c r="D57" s="14">
        <v>434</v>
      </c>
      <c r="E57" s="14">
        <v>0</v>
      </c>
      <c r="F57" s="14">
        <v>0</v>
      </c>
      <c r="G57" s="14">
        <v>0</v>
      </c>
      <c r="H57" s="14">
        <f t="shared" si="8"/>
        <v>81</v>
      </c>
      <c r="I57" s="14">
        <f t="shared" si="7"/>
        <v>353</v>
      </c>
      <c r="J57" s="14">
        <f t="shared" si="7"/>
        <v>434</v>
      </c>
      <c r="K57" s="15" t="s">
        <v>33</v>
      </c>
    </row>
    <row r="58" spans="1:11" ht="19.5" customHeight="1" x14ac:dyDescent="0.2">
      <c r="A58" s="13" t="s">
        <v>36</v>
      </c>
      <c r="B58" s="14">
        <v>440</v>
      </c>
      <c r="C58" s="14">
        <v>223</v>
      </c>
      <c r="D58" s="14">
        <v>663</v>
      </c>
      <c r="E58" s="14">
        <v>0</v>
      </c>
      <c r="F58" s="14">
        <v>0</v>
      </c>
      <c r="G58" s="14">
        <v>0</v>
      </c>
      <c r="H58" s="14">
        <f t="shared" si="8"/>
        <v>440</v>
      </c>
      <c r="I58" s="14">
        <f t="shared" si="7"/>
        <v>223</v>
      </c>
      <c r="J58" s="14">
        <f t="shared" si="7"/>
        <v>663</v>
      </c>
      <c r="K58" s="15" t="s">
        <v>37</v>
      </c>
    </row>
    <row r="59" spans="1:11" ht="19.5" customHeight="1" x14ac:dyDescent="0.2">
      <c r="A59" s="13" t="s">
        <v>375</v>
      </c>
      <c r="B59" s="14">
        <v>352</v>
      </c>
      <c r="C59" s="14">
        <v>1374</v>
      </c>
      <c r="D59" s="14">
        <v>1726</v>
      </c>
      <c r="E59" s="14">
        <v>0</v>
      </c>
      <c r="F59" s="14">
        <v>0</v>
      </c>
      <c r="G59" s="14">
        <v>0</v>
      </c>
      <c r="H59" s="14">
        <f t="shared" si="8"/>
        <v>352</v>
      </c>
      <c r="I59" s="14">
        <f t="shared" si="7"/>
        <v>1374</v>
      </c>
      <c r="J59" s="14">
        <f t="shared" si="7"/>
        <v>1726</v>
      </c>
      <c r="K59" s="15" t="s">
        <v>376</v>
      </c>
    </row>
    <row r="60" spans="1:11" ht="19.5" customHeight="1" x14ac:dyDescent="0.2">
      <c r="A60" s="13" t="s">
        <v>377</v>
      </c>
      <c r="B60" s="14">
        <v>957</v>
      </c>
      <c r="C60" s="14">
        <v>1595</v>
      </c>
      <c r="D60" s="14">
        <v>2552</v>
      </c>
      <c r="E60" s="14">
        <v>0</v>
      </c>
      <c r="F60" s="14">
        <v>0</v>
      </c>
      <c r="G60" s="14">
        <v>0</v>
      </c>
      <c r="H60" s="14">
        <f t="shared" si="8"/>
        <v>957</v>
      </c>
      <c r="I60" s="14">
        <f t="shared" si="7"/>
        <v>1595</v>
      </c>
      <c r="J60" s="14">
        <f t="shared" si="7"/>
        <v>2552</v>
      </c>
      <c r="K60" s="15" t="s">
        <v>961</v>
      </c>
    </row>
    <row r="61" spans="1:11" ht="19.5" customHeight="1" x14ac:dyDescent="0.2">
      <c r="A61" s="13" t="s">
        <v>108</v>
      </c>
      <c r="B61" s="14">
        <v>265</v>
      </c>
      <c r="C61" s="14">
        <v>125</v>
      </c>
      <c r="D61" s="14">
        <v>390</v>
      </c>
      <c r="E61" s="14">
        <v>0</v>
      </c>
      <c r="F61" s="14">
        <v>0</v>
      </c>
      <c r="G61" s="14">
        <v>0</v>
      </c>
      <c r="H61" s="14">
        <f t="shared" si="8"/>
        <v>265</v>
      </c>
      <c r="I61" s="14">
        <f t="shared" si="7"/>
        <v>125</v>
      </c>
      <c r="J61" s="14">
        <f t="shared" si="7"/>
        <v>390</v>
      </c>
      <c r="K61" s="15" t="s">
        <v>117</v>
      </c>
    </row>
    <row r="62" spans="1:11" ht="19.5" customHeight="1" x14ac:dyDescent="0.2">
      <c r="A62" s="13" t="s">
        <v>48</v>
      </c>
      <c r="B62" s="14">
        <v>255</v>
      </c>
      <c r="C62" s="14">
        <v>246</v>
      </c>
      <c r="D62" s="14">
        <v>501</v>
      </c>
      <c r="E62" s="14">
        <v>0</v>
      </c>
      <c r="F62" s="14">
        <v>0</v>
      </c>
      <c r="G62" s="14">
        <v>0</v>
      </c>
      <c r="H62" s="14">
        <f t="shared" si="8"/>
        <v>255</v>
      </c>
      <c r="I62" s="14">
        <f t="shared" si="7"/>
        <v>246</v>
      </c>
      <c r="J62" s="14">
        <f t="shared" si="7"/>
        <v>501</v>
      </c>
      <c r="K62" s="15" t="s">
        <v>49</v>
      </c>
    </row>
    <row r="63" spans="1:11" ht="19.5" customHeight="1" x14ac:dyDescent="0.2">
      <c r="A63" s="13" t="s">
        <v>962</v>
      </c>
      <c r="B63" s="14">
        <v>110</v>
      </c>
      <c r="C63" s="14">
        <v>91</v>
      </c>
      <c r="D63" s="14">
        <v>201</v>
      </c>
      <c r="E63" s="14">
        <v>0</v>
      </c>
      <c r="F63" s="14">
        <v>0</v>
      </c>
      <c r="G63" s="14">
        <v>0</v>
      </c>
      <c r="H63" s="14">
        <f t="shared" si="8"/>
        <v>110</v>
      </c>
      <c r="I63" s="14">
        <f t="shared" si="7"/>
        <v>91</v>
      </c>
      <c r="J63" s="14">
        <f t="shared" si="7"/>
        <v>201</v>
      </c>
      <c r="K63" s="15" t="s">
        <v>51</v>
      </c>
    </row>
    <row r="64" spans="1:11" ht="19.5" customHeight="1" x14ac:dyDescent="0.2">
      <c r="A64" s="13" t="s">
        <v>56</v>
      </c>
      <c r="B64" s="14">
        <f>SUM(B51:B63)</f>
        <v>3019</v>
      </c>
      <c r="C64" s="14">
        <f t="shared" ref="C64:J64" si="9">SUM(C51:C63)</f>
        <v>4834</v>
      </c>
      <c r="D64" s="14">
        <f t="shared" si="9"/>
        <v>7853</v>
      </c>
      <c r="E64" s="14">
        <f t="shared" si="9"/>
        <v>0</v>
      </c>
      <c r="F64" s="14">
        <f t="shared" si="9"/>
        <v>0</v>
      </c>
      <c r="G64" s="14">
        <f t="shared" si="9"/>
        <v>0</v>
      </c>
      <c r="H64" s="14">
        <f t="shared" si="9"/>
        <v>3019</v>
      </c>
      <c r="I64" s="14">
        <f t="shared" si="9"/>
        <v>4834</v>
      </c>
      <c r="J64" s="14">
        <f t="shared" si="9"/>
        <v>7853</v>
      </c>
      <c r="K64" s="15" t="s">
        <v>57</v>
      </c>
    </row>
    <row r="65" spans="1:11" ht="19.5" customHeight="1" x14ac:dyDescent="0.2">
      <c r="A65" s="13" t="s">
        <v>669</v>
      </c>
      <c r="B65" s="14"/>
      <c r="C65" s="14"/>
      <c r="D65" s="14"/>
      <c r="E65" s="14"/>
      <c r="F65" s="14"/>
      <c r="G65" s="14"/>
      <c r="H65" s="14"/>
      <c r="I65" s="14"/>
      <c r="J65" s="14"/>
      <c r="K65" s="15" t="s">
        <v>59</v>
      </c>
    </row>
    <row r="66" spans="1:11" ht="19.5" customHeight="1" x14ac:dyDescent="0.2">
      <c r="A66" s="13" t="s">
        <v>32</v>
      </c>
      <c r="B66" s="14">
        <v>63</v>
      </c>
      <c r="C66" s="14">
        <v>29</v>
      </c>
      <c r="D66" s="14">
        <v>92</v>
      </c>
      <c r="E66" s="14">
        <v>0</v>
      </c>
      <c r="F66" s="14">
        <v>0</v>
      </c>
      <c r="G66" s="14">
        <v>0</v>
      </c>
      <c r="H66" s="14">
        <v>63</v>
      </c>
      <c r="I66" s="14">
        <v>29</v>
      </c>
      <c r="J66" s="14">
        <v>92</v>
      </c>
      <c r="K66" s="15" t="s">
        <v>280</v>
      </c>
    </row>
    <row r="67" spans="1:11" ht="19.5" customHeight="1" x14ac:dyDescent="0.2">
      <c r="A67" s="13" t="s">
        <v>36</v>
      </c>
      <c r="B67" s="14">
        <v>430</v>
      </c>
      <c r="C67" s="14">
        <v>117</v>
      </c>
      <c r="D67" s="14">
        <v>547</v>
      </c>
      <c r="E67" s="14">
        <v>0</v>
      </c>
      <c r="F67" s="14">
        <v>0</v>
      </c>
      <c r="G67" s="14">
        <v>0</v>
      </c>
      <c r="H67" s="14">
        <v>430</v>
      </c>
      <c r="I67" s="14">
        <v>117</v>
      </c>
      <c r="J67" s="14">
        <v>547</v>
      </c>
      <c r="K67" s="15" t="s">
        <v>37</v>
      </c>
    </row>
    <row r="68" spans="1:11" ht="19.5" customHeight="1" x14ac:dyDescent="0.2">
      <c r="A68" s="13" t="s">
        <v>375</v>
      </c>
      <c r="B68" s="14">
        <v>501</v>
      </c>
      <c r="C68" s="14">
        <v>485</v>
      </c>
      <c r="D68" s="14">
        <v>986</v>
      </c>
      <c r="E68" s="14">
        <v>0</v>
      </c>
      <c r="F68" s="14">
        <v>0</v>
      </c>
      <c r="G68" s="14">
        <v>0</v>
      </c>
      <c r="H68" s="14">
        <v>501</v>
      </c>
      <c r="I68" s="14">
        <v>485</v>
      </c>
      <c r="J68" s="14">
        <v>986</v>
      </c>
      <c r="K68" s="15" t="s">
        <v>966</v>
      </c>
    </row>
    <row r="69" spans="1:11" ht="19.5" customHeight="1" x14ac:dyDescent="0.2">
      <c r="A69" s="13" t="s">
        <v>377</v>
      </c>
      <c r="B69" s="14">
        <v>510</v>
      </c>
      <c r="C69" s="14">
        <v>487</v>
      </c>
      <c r="D69" s="14">
        <v>997</v>
      </c>
      <c r="E69" s="14">
        <v>0</v>
      </c>
      <c r="F69" s="14">
        <v>0</v>
      </c>
      <c r="G69" s="14">
        <v>0</v>
      </c>
      <c r="H69" s="14">
        <v>510</v>
      </c>
      <c r="I69" s="14">
        <v>487</v>
      </c>
      <c r="J69" s="14">
        <v>997</v>
      </c>
      <c r="K69" s="15" t="s">
        <v>961</v>
      </c>
    </row>
    <row r="70" spans="1:11" ht="19.5" customHeight="1" x14ac:dyDescent="0.2">
      <c r="A70" s="13" t="s">
        <v>48</v>
      </c>
      <c r="B70" s="14">
        <v>358</v>
      </c>
      <c r="C70" s="14">
        <v>69</v>
      </c>
      <c r="D70" s="14">
        <v>427</v>
      </c>
      <c r="E70" s="14">
        <v>0</v>
      </c>
      <c r="F70" s="14">
        <v>0</v>
      </c>
      <c r="G70" s="14">
        <v>0</v>
      </c>
      <c r="H70" s="14">
        <v>358</v>
      </c>
      <c r="I70" s="14">
        <v>69</v>
      </c>
      <c r="J70" s="14">
        <v>427</v>
      </c>
      <c r="K70" s="15" t="s">
        <v>49</v>
      </c>
    </row>
    <row r="71" spans="1:11" ht="19.5" customHeight="1" thickBot="1" x14ac:dyDescent="0.25">
      <c r="A71" s="13" t="s">
        <v>61</v>
      </c>
      <c r="B71" s="14">
        <f>SUM(B66:B70)</f>
        <v>1862</v>
      </c>
      <c r="C71" s="14">
        <f t="shared" ref="C71:G71" si="10">SUM(C66:C70)</f>
        <v>1187</v>
      </c>
      <c r="D71" s="14">
        <f t="shared" si="10"/>
        <v>3049</v>
      </c>
      <c r="E71" s="14">
        <f t="shared" si="10"/>
        <v>0</v>
      </c>
      <c r="F71" s="14">
        <f t="shared" si="10"/>
        <v>0</v>
      </c>
      <c r="G71" s="14">
        <f t="shared" si="10"/>
        <v>0</v>
      </c>
      <c r="H71" s="14">
        <f>SUM(H66:H70)</f>
        <v>1862</v>
      </c>
      <c r="I71" s="14">
        <f t="shared" ref="I71:J71" si="11">SUM(I66:I70)</f>
        <v>1187</v>
      </c>
      <c r="J71" s="14">
        <f t="shared" si="11"/>
        <v>3049</v>
      </c>
      <c r="K71" s="15" t="s">
        <v>318</v>
      </c>
    </row>
    <row r="72" spans="1:11" ht="19.5" customHeight="1" thickBot="1" x14ac:dyDescent="0.25">
      <c r="A72" s="19" t="s">
        <v>261</v>
      </c>
      <c r="B72" s="20">
        <f>SUM(B64,B71)</f>
        <v>4881</v>
      </c>
      <c r="C72" s="20">
        <f t="shared" ref="C72:J72" si="12">SUM(C64,C71)</f>
        <v>6021</v>
      </c>
      <c r="D72" s="20">
        <f t="shared" si="12"/>
        <v>10902</v>
      </c>
      <c r="E72" s="20">
        <f t="shared" si="12"/>
        <v>0</v>
      </c>
      <c r="F72" s="20">
        <f t="shared" si="12"/>
        <v>0</v>
      </c>
      <c r="G72" s="20">
        <f t="shared" si="12"/>
        <v>0</v>
      </c>
      <c r="H72" s="20">
        <f t="shared" si="12"/>
        <v>4881</v>
      </c>
      <c r="I72" s="20">
        <f t="shared" si="12"/>
        <v>6021</v>
      </c>
      <c r="J72" s="20">
        <f t="shared" si="12"/>
        <v>10902</v>
      </c>
      <c r="K72" s="57" t="s">
        <v>63</v>
      </c>
    </row>
    <row r="73" spans="1:11" ht="15" thickTop="1" x14ac:dyDescent="0.2"/>
    <row r="79" spans="1:11" ht="19.5" customHeight="1" x14ac:dyDescent="0.2">
      <c r="A79" s="118" t="s">
        <v>967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</row>
    <row r="80" spans="1:11" ht="36.75" customHeight="1" x14ac:dyDescent="0.25">
      <c r="A80" s="114" t="s">
        <v>968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</row>
    <row r="81" spans="1:11" ht="19.5" customHeight="1" thickBot="1" x14ac:dyDescent="0.3">
      <c r="A81" s="10" t="s">
        <v>1904</v>
      </c>
      <c r="B81" s="10"/>
      <c r="C81" s="10"/>
      <c r="D81" s="10"/>
      <c r="E81" s="10"/>
      <c r="F81" s="10"/>
      <c r="G81" s="10"/>
      <c r="H81" s="10"/>
      <c r="I81" s="10"/>
      <c r="J81" s="10"/>
      <c r="K81" s="25" t="s">
        <v>1905</v>
      </c>
    </row>
    <row r="82" spans="1:11" ht="19.5" customHeight="1" thickTop="1" x14ac:dyDescent="0.25">
      <c r="A82" s="111" t="s">
        <v>0</v>
      </c>
      <c r="B82" s="110" t="s">
        <v>1</v>
      </c>
      <c r="C82" s="110"/>
      <c r="D82" s="110"/>
      <c r="E82" s="110" t="s">
        <v>2</v>
      </c>
      <c r="F82" s="110"/>
      <c r="G82" s="110"/>
      <c r="H82" s="110" t="s">
        <v>3</v>
      </c>
      <c r="I82" s="110"/>
      <c r="J82" s="110"/>
      <c r="K82" s="111" t="s">
        <v>4</v>
      </c>
    </row>
    <row r="83" spans="1:11" ht="19.5" customHeight="1" x14ac:dyDescent="0.25">
      <c r="A83" s="112"/>
      <c r="B83" s="109" t="s">
        <v>5</v>
      </c>
      <c r="C83" s="109"/>
      <c r="D83" s="109"/>
      <c r="E83" s="109" t="s">
        <v>6</v>
      </c>
      <c r="F83" s="109"/>
      <c r="G83" s="109"/>
      <c r="H83" s="109" t="s">
        <v>7</v>
      </c>
      <c r="I83" s="109"/>
      <c r="J83" s="109"/>
      <c r="K83" s="112"/>
    </row>
    <row r="84" spans="1:11" ht="19.5" customHeight="1" x14ac:dyDescent="0.25">
      <c r="A84" s="112"/>
      <c r="B84" s="56" t="s">
        <v>8</v>
      </c>
      <c r="C84" s="56" t="s">
        <v>67</v>
      </c>
      <c r="D84" s="56" t="s">
        <v>10</v>
      </c>
      <c r="E84" s="56" t="s">
        <v>8</v>
      </c>
      <c r="F84" s="56" t="s">
        <v>67</v>
      </c>
      <c r="G84" s="56" t="s">
        <v>10</v>
      </c>
      <c r="H84" s="56" t="s">
        <v>8</v>
      </c>
      <c r="I84" s="56" t="s">
        <v>67</v>
      </c>
      <c r="J84" s="56" t="s">
        <v>10</v>
      </c>
      <c r="K84" s="112"/>
    </row>
    <row r="85" spans="1:11" ht="19.5" customHeight="1" thickBot="1" x14ac:dyDescent="0.3">
      <c r="A85" s="113"/>
      <c r="B85" s="6" t="s">
        <v>11</v>
      </c>
      <c r="C85" s="6" t="s">
        <v>12</v>
      </c>
      <c r="D85" s="6" t="s">
        <v>7</v>
      </c>
      <c r="E85" s="6" t="s">
        <v>11</v>
      </c>
      <c r="F85" s="6" t="s">
        <v>12</v>
      </c>
      <c r="G85" s="6" t="s">
        <v>7</v>
      </c>
      <c r="H85" s="6" t="s">
        <v>11</v>
      </c>
      <c r="I85" s="6" t="s">
        <v>12</v>
      </c>
      <c r="J85" s="6" t="s">
        <v>7</v>
      </c>
      <c r="K85" s="113"/>
    </row>
    <row r="86" spans="1:11" ht="21.75" customHeight="1" x14ac:dyDescent="0.2">
      <c r="A86" s="13" t="s">
        <v>13</v>
      </c>
      <c r="B86" s="14"/>
      <c r="C86" s="14"/>
      <c r="D86" s="14"/>
      <c r="E86" s="14"/>
      <c r="F86" s="14"/>
      <c r="G86" s="14"/>
      <c r="H86" s="14"/>
      <c r="I86" s="14"/>
      <c r="J86" s="14"/>
      <c r="K86" s="15" t="s">
        <v>886</v>
      </c>
    </row>
    <row r="87" spans="1:11" ht="21.75" customHeight="1" x14ac:dyDescent="0.2">
      <c r="A87" s="13" t="s">
        <v>15</v>
      </c>
      <c r="B87" s="14">
        <v>32</v>
      </c>
      <c r="C87" s="14">
        <v>10</v>
      </c>
      <c r="D87" s="14">
        <f>SUM(B87:C87)</f>
        <v>42</v>
      </c>
      <c r="E87" s="14">
        <v>0</v>
      </c>
      <c r="F87" s="14">
        <v>0</v>
      </c>
      <c r="G87" s="14">
        <v>0</v>
      </c>
      <c r="H87" s="14">
        <f>SUM(E87,B87)</f>
        <v>32</v>
      </c>
      <c r="I87" s="14">
        <f t="shared" ref="I87:J87" si="13">SUM(F87,C87)</f>
        <v>10</v>
      </c>
      <c r="J87" s="14">
        <f t="shared" si="13"/>
        <v>42</v>
      </c>
      <c r="K87" s="15" t="s">
        <v>16</v>
      </c>
    </row>
    <row r="88" spans="1:11" ht="21.75" customHeight="1" x14ac:dyDescent="0.2">
      <c r="A88" s="13" t="s">
        <v>693</v>
      </c>
      <c r="B88" s="14">
        <v>6</v>
      </c>
      <c r="C88" s="14">
        <v>4</v>
      </c>
      <c r="D88" s="14">
        <f t="shared" ref="D88:D100" si="14">SUM(B88:C88)</f>
        <v>10</v>
      </c>
      <c r="E88" s="14">
        <v>0</v>
      </c>
      <c r="F88" s="14">
        <v>0</v>
      </c>
      <c r="G88" s="14">
        <v>0</v>
      </c>
      <c r="H88" s="14">
        <f t="shared" ref="H88:H101" si="15">SUM(E88,B88)</f>
        <v>6</v>
      </c>
      <c r="I88" s="14">
        <f t="shared" ref="I88:I101" si="16">SUM(F88,C88)</f>
        <v>4</v>
      </c>
      <c r="J88" s="14">
        <f t="shared" ref="J88:J101" si="17">SUM(G88,D88)</f>
        <v>10</v>
      </c>
      <c r="K88" s="15" t="s">
        <v>19</v>
      </c>
    </row>
    <row r="89" spans="1:11" ht="21.75" customHeight="1" x14ac:dyDescent="0.2">
      <c r="A89" s="13" t="s">
        <v>490</v>
      </c>
      <c r="B89" s="14">
        <v>7</v>
      </c>
      <c r="C89" s="14">
        <v>8</v>
      </c>
      <c r="D89" s="14">
        <f t="shared" si="14"/>
        <v>15</v>
      </c>
      <c r="E89" s="14">
        <v>0</v>
      </c>
      <c r="F89" s="14">
        <v>0</v>
      </c>
      <c r="G89" s="14">
        <v>0</v>
      </c>
      <c r="H89" s="14">
        <f t="shared" si="15"/>
        <v>7</v>
      </c>
      <c r="I89" s="14">
        <f t="shared" si="16"/>
        <v>8</v>
      </c>
      <c r="J89" s="14">
        <f t="shared" si="17"/>
        <v>15</v>
      </c>
      <c r="K89" s="15" t="s">
        <v>960</v>
      </c>
    </row>
    <row r="90" spans="1:11" ht="21.75" customHeight="1" x14ac:dyDescent="0.2">
      <c r="A90" s="13" t="s">
        <v>144</v>
      </c>
      <c r="B90" s="14">
        <v>14</v>
      </c>
      <c r="C90" s="14">
        <v>0</v>
      </c>
      <c r="D90" s="14">
        <f t="shared" si="14"/>
        <v>14</v>
      </c>
      <c r="E90" s="14">
        <v>0</v>
      </c>
      <c r="F90" s="14">
        <v>0</v>
      </c>
      <c r="G90" s="14">
        <v>0</v>
      </c>
      <c r="H90" s="14">
        <f t="shared" si="15"/>
        <v>14</v>
      </c>
      <c r="I90" s="14">
        <f t="shared" si="16"/>
        <v>0</v>
      </c>
      <c r="J90" s="14">
        <f t="shared" si="17"/>
        <v>14</v>
      </c>
      <c r="K90" s="15" t="s">
        <v>23</v>
      </c>
    </row>
    <row r="91" spans="1:11" ht="21.75" customHeight="1" x14ac:dyDescent="0.2">
      <c r="A91" s="13" t="s">
        <v>64</v>
      </c>
      <c r="B91" s="14">
        <v>51</v>
      </c>
      <c r="C91" s="14">
        <v>5</v>
      </c>
      <c r="D91" s="14">
        <f t="shared" si="14"/>
        <v>56</v>
      </c>
      <c r="E91" s="14">
        <v>0</v>
      </c>
      <c r="F91" s="14">
        <v>0</v>
      </c>
      <c r="G91" s="14">
        <v>0</v>
      </c>
      <c r="H91" s="14">
        <f t="shared" si="15"/>
        <v>51</v>
      </c>
      <c r="I91" s="14">
        <f t="shared" si="16"/>
        <v>5</v>
      </c>
      <c r="J91" s="14">
        <f t="shared" si="17"/>
        <v>56</v>
      </c>
      <c r="K91" s="15" t="s">
        <v>25</v>
      </c>
    </row>
    <row r="92" spans="1:11" ht="21.75" customHeight="1" x14ac:dyDescent="0.2">
      <c r="A92" s="13" t="s">
        <v>143</v>
      </c>
      <c r="B92" s="14">
        <v>21</v>
      </c>
      <c r="C92" s="14">
        <v>6</v>
      </c>
      <c r="D92" s="14">
        <f t="shared" si="14"/>
        <v>27</v>
      </c>
      <c r="E92" s="14">
        <v>0</v>
      </c>
      <c r="F92" s="14">
        <v>0</v>
      </c>
      <c r="G92" s="14">
        <v>0</v>
      </c>
      <c r="H92" s="14">
        <f t="shared" si="15"/>
        <v>21</v>
      </c>
      <c r="I92" s="14">
        <f t="shared" si="16"/>
        <v>6</v>
      </c>
      <c r="J92" s="14">
        <f t="shared" si="17"/>
        <v>27</v>
      </c>
      <c r="K92" s="15" t="s">
        <v>29</v>
      </c>
    </row>
    <row r="93" spans="1:11" ht="21.75" customHeight="1" x14ac:dyDescent="0.2">
      <c r="A93" s="13" t="s">
        <v>32</v>
      </c>
      <c r="B93" s="14">
        <v>39</v>
      </c>
      <c r="C93" s="14">
        <v>22</v>
      </c>
      <c r="D93" s="14">
        <f t="shared" si="14"/>
        <v>61</v>
      </c>
      <c r="E93" s="14">
        <v>0</v>
      </c>
      <c r="F93" s="14">
        <v>0</v>
      </c>
      <c r="G93" s="14">
        <v>0</v>
      </c>
      <c r="H93" s="14">
        <f t="shared" si="15"/>
        <v>39</v>
      </c>
      <c r="I93" s="14">
        <f t="shared" si="16"/>
        <v>22</v>
      </c>
      <c r="J93" s="14">
        <f t="shared" si="17"/>
        <v>61</v>
      </c>
      <c r="K93" s="15" t="s">
        <v>33</v>
      </c>
    </row>
    <row r="94" spans="1:11" ht="21.75" customHeight="1" x14ac:dyDescent="0.2">
      <c r="A94" s="13" t="s">
        <v>36</v>
      </c>
      <c r="B94" s="14">
        <v>29</v>
      </c>
      <c r="C94" s="14">
        <v>3</v>
      </c>
      <c r="D94" s="14">
        <f t="shared" si="14"/>
        <v>32</v>
      </c>
      <c r="E94" s="14">
        <v>0</v>
      </c>
      <c r="F94" s="14">
        <v>0</v>
      </c>
      <c r="G94" s="14">
        <v>0</v>
      </c>
      <c r="H94" s="14">
        <f t="shared" si="15"/>
        <v>29</v>
      </c>
      <c r="I94" s="14">
        <f t="shared" si="16"/>
        <v>3</v>
      </c>
      <c r="J94" s="14">
        <f t="shared" si="17"/>
        <v>32</v>
      </c>
      <c r="K94" s="15" t="s">
        <v>37</v>
      </c>
    </row>
    <row r="95" spans="1:11" ht="21.75" customHeight="1" x14ac:dyDescent="0.2">
      <c r="A95" s="13" t="s">
        <v>375</v>
      </c>
      <c r="B95" s="14">
        <v>84</v>
      </c>
      <c r="C95" s="14">
        <v>33</v>
      </c>
      <c r="D95" s="14">
        <f t="shared" si="14"/>
        <v>117</v>
      </c>
      <c r="E95" s="14">
        <v>0</v>
      </c>
      <c r="F95" s="14">
        <v>0</v>
      </c>
      <c r="G95" s="14">
        <v>0</v>
      </c>
      <c r="H95" s="14">
        <f t="shared" si="15"/>
        <v>84</v>
      </c>
      <c r="I95" s="14">
        <f t="shared" si="16"/>
        <v>33</v>
      </c>
      <c r="J95" s="14">
        <f t="shared" si="17"/>
        <v>117</v>
      </c>
      <c r="K95" s="15" t="s">
        <v>376</v>
      </c>
    </row>
    <row r="96" spans="1:11" ht="21.75" customHeight="1" x14ac:dyDescent="0.2">
      <c r="A96" s="13" t="s">
        <v>377</v>
      </c>
      <c r="B96" s="14">
        <v>84</v>
      </c>
      <c r="C96" s="14">
        <v>31</v>
      </c>
      <c r="D96" s="14">
        <f t="shared" si="14"/>
        <v>115</v>
      </c>
      <c r="E96" s="14">
        <v>0</v>
      </c>
      <c r="F96" s="14">
        <v>0</v>
      </c>
      <c r="G96" s="14">
        <v>0</v>
      </c>
      <c r="H96" s="14">
        <f t="shared" si="15"/>
        <v>84</v>
      </c>
      <c r="I96" s="14">
        <f t="shared" si="16"/>
        <v>31</v>
      </c>
      <c r="J96" s="14">
        <f t="shared" si="17"/>
        <v>115</v>
      </c>
      <c r="K96" s="15" t="s">
        <v>961</v>
      </c>
    </row>
    <row r="97" spans="1:11" ht="21.75" customHeight="1" x14ac:dyDescent="0.2">
      <c r="A97" s="13" t="s">
        <v>108</v>
      </c>
      <c r="B97" s="14">
        <v>58</v>
      </c>
      <c r="C97" s="14">
        <v>6</v>
      </c>
      <c r="D97" s="14">
        <f t="shared" si="14"/>
        <v>64</v>
      </c>
      <c r="E97" s="14">
        <v>0</v>
      </c>
      <c r="F97" s="14">
        <v>0</v>
      </c>
      <c r="G97" s="14">
        <v>0</v>
      </c>
      <c r="H97" s="14">
        <f t="shared" si="15"/>
        <v>58</v>
      </c>
      <c r="I97" s="14">
        <f t="shared" si="16"/>
        <v>6</v>
      </c>
      <c r="J97" s="14">
        <f t="shared" si="17"/>
        <v>64</v>
      </c>
      <c r="K97" s="15" t="s">
        <v>117</v>
      </c>
    </row>
    <row r="98" spans="1:11" ht="21.75" customHeight="1" x14ac:dyDescent="0.2">
      <c r="A98" s="13" t="s">
        <v>48</v>
      </c>
      <c r="B98" s="14">
        <v>28</v>
      </c>
      <c r="C98" s="14">
        <v>3</v>
      </c>
      <c r="D98" s="14">
        <f t="shared" si="14"/>
        <v>31</v>
      </c>
      <c r="E98" s="14">
        <v>0</v>
      </c>
      <c r="F98" s="14">
        <v>0</v>
      </c>
      <c r="G98" s="14">
        <v>0</v>
      </c>
      <c r="H98" s="14">
        <f t="shared" si="15"/>
        <v>28</v>
      </c>
      <c r="I98" s="14">
        <f t="shared" si="16"/>
        <v>3</v>
      </c>
      <c r="J98" s="14">
        <f t="shared" si="17"/>
        <v>31</v>
      </c>
      <c r="K98" s="15" t="s">
        <v>49</v>
      </c>
    </row>
    <row r="99" spans="1:11" ht="21.75" customHeight="1" x14ac:dyDescent="0.2">
      <c r="A99" s="13" t="s">
        <v>962</v>
      </c>
      <c r="B99" s="14">
        <v>14</v>
      </c>
      <c r="C99" s="14">
        <v>1</v>
      </c>
      <c r="D99" s="14">
        <f t="shared" si="14"/>
        <v>15</v>
      </c>
      <c r="E99" s="14">
        <v>0</v>
      </c>
      <c r="F99" s="14">
        <v>0</v>
      </c>
      <c r="G99" s="14">
        <v>0</v>
      </c>
      <c r="H99" s="14">
        <f t="shared" si="15"/>
        <v>14</v>
      </c>
      <c r="I99" s="14">
        <f t="shared" si="16"/>
        <v>1</v>
      </c>
      <c r="J99" s="14">
        <f t="shared" si="17"/>
        <v>15</v>
      </c>
      <c r="K99" s="15" t="s">
        <v>51</v>
      </c>
    </row>
    <row r="100" spans="1:11" ht="21.75" customHeight="1" x14ac:dyDescent="0.2">
      <c r="A100" s="13" t="s">
        <v>672</v>
      </c>
      <c r="B100" s="14">
        <v>1</v>
      </c>
      <c r="C100" s="14">
        <v>0</v>
      </c>
      <c r="D100" s="14">
        <f t="shared" si="14"/>
        <v>1</v>
      </c>
      <c r="E100" s="14">
        <v>0</v>
      </c>
      <c r="F100" s="14">
        <v>0</v>
      </c>
      <c r="G100" s="14">
        <v>0</v>
      </c>
      <c r="H100" s="14">
        <f t="shared" si="15"/>
        <v>1</v>
      </c>
      <c r="I100" s="14">
        <f t="shared" si="16"/>
        <v>0</v>
      </c>
      <c r="J100" s="14">
        <f t="shared" si="17"/>
        <v>1</v>
      </c>
      <c r="K100" s="15" t="s">
        <v>900</v>
      </c>
    </row>
    <row r="101" spans="1:11" ht="21.75" customHeight="1" thickBot="1" x14ac:dyDescent="0.25">
      <c r="A101" s="13" t="s">
        <v>56</v>
      </c>
      <c r="B101" s="14">
        <f>SUM(B87:B100)</f>
        <v>468</v>
      </c>
      <c r="C101" s="14">
        <f t="shared" ref="C101:G101" si="18">SUM(C87:C100)</f>
        <v>132</v>
      </c>
      <c r="D101" s="14">
        <f t="shared" si="18"/>
        <v>600</v>
      </c>
      <c r="E101" s="14">
        <f t="shared" si="18"/>
        <v>0</v>
      </c>
      <c r="F101" s="14">
        <f t="shared" si="18"/>
        <v>0</v>
      </c>
      <c r="G101" s="14">
        <f t="shared" si="18"/>
        <v>0</v>
      </c>
      <c r="H101" s="14">
        <f t="shared" si="15"/>
        <v>468</v>
      </c>
      <c r="I101" s="14">
        <f t="shared" si="16"/>
        <v>132</v>
      </c>
      <c r="J101" s="14">
        <f t="shared" si="17"/>
        <v>600</v>
      </c>
      <c r="K101" s="15" t="s">
        <v>57</v>
      </c>
    </row>
    <row r="102" spans="1:11" ht="21.75" customHeight="1" thickBot="1" x14ac:dyDescent="0.25">
      <c r="A102" s="19" t="s">
        <v>261</v>
      </c>
      <c r="B102" s="20">
        <f>SUM(B87:B100)</f>
        <v>468</v>
      </c>
      <c r="C102" s="20">
        <f t="shared" ref="C102:J102" si="19">SUM(C87:C100)</f>
        <v>132</v>
      </c>
      <c r="D102" s="20">
        <f t="shared" si="19"/>
        <v>600</v>
      </c>
      <c r="E102" s="20">
        <f t="shared" si="19"/>
        <v>0</v>
      </c>
      <c r="F102" s="20">
        <f t="shared" si="19"/>
        <v>0</v>
      </c>
      <c r="G102" s="20">
        <f t="shared" si="19"/>
        <v>0</v>
      </c>
      <c r="H102" s="20">
        <f t="shared" si="19"/>
        <v>468</v>
      </c>
      <c r="I102" s="20">
        <f t="shared" si="19"/>
        <v>132</v>
      </c>
      <c r="J102" s="20">
        <f t="shared" si="19"/>
        <v>600</v>
      </c>
      <c r="K102" s="57" t="s">
        <v>63</v>
      </c>
    </row>
    <row r="103" spans="1:11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3:K43"/>
    <mergeCell ref="A44:K44"/>
    <mergeCell ref="A46:A49"/>
    <mergeCell ref="B46:D46"/>
    <mergeCell ref="E46:G46"/>
    <mergeCell ref="H46:J46"/>
    <mergeCell ref="K46:K49"/>
    <mergeCell ref="B47:D47"/>
    <mergeCell ref="K82:K85"/>
    <mergeCell ref="B83:D83"/>
    <mergeCell ref="E83:G83"/>
    <mergeCell ref="H83:J83"/>
    <mergeCell ref="E47:G47"/>
    <mergeCell ref="H47:J47"/>
    <mergeCell ref="A79:K79"/>
    <mergeCell ref="A80:K80"/>
    <mergeCell ref="A82:A85"/>
    <mergeCell ref="B82:D82"/>
    <mergeCell ref="E82:G82"/>
    <mergeCell ref="H82:J82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30"/>
  <sheetViews>
    <sheetView rightToLeft="1" view="pageBreakPreview" zoomScale="80" zoomScaleSheetLayoutView="80" workbookViewId="0">
      <selection activeCell="F33" sqref="F33"/>
    </sheetView>
  </sheetViews>
  <sheetFormatPr defaultRowHeight="14.25" x14ac:dyDescent="0.2"/>
  <cols>
    <col min="1" max="1" width="23.375" customWidth="1"/>
    <col min="2" max="13" width="7.625" customWidth="1"/>
    <col min="14" max="14" width="35.375" customWidth="1"/>
  </cols>
  <sheetData>
    <row r="1" spans="1:14" ht="26.25" customHeight="1" x14ac:dyDescent="0.2">
      <c r="A1" s="118" t="s">
        <v>969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41.25" customHeight="1" x14ac:dyDescent="0.25">
      <c r="A2" s="114" t="s">
        <v>970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1.75" customHeight="1" thickBot="1" x14ac:dyDescent="0.3">
      <c r="A3" s="10" t="s">
        <v>1906</v>
      </c>
      <c r="N3" s="25" t="s">
        <v>987</v>
      </c>
    </row>
    <row r="4" spans="1:14" ht="18.75" customHeight="1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8.7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8.75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56" t="s">
        <v>8</v>
      </c>
      <c r="L6" s="56" t="s">
        <v>67</v>
      </c>
      <c r="M6" s="56" t="s">
        <v>10</v>
      </c>
      <c r="N6" s="112"/>
    </row>
    <row r="7" spans="1:14" ht="18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8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886</v>
      </c>
    </row>
    <row r="9" spans="1:14" ht="18.75" customHeight="1" x14ac:dyDescent="0.2">
      <c r="A9" s="13" t="s">
        <v>524</v>
      </c>
      <c r="B9" s="14">
        <v>2</v>
      </c>
      <c r="C9" s="14">
        <v>5</v>
      </c>
      <c r="D9" s="14">
        <v>7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f>SUM(B9,E9,H9)</f>
        <v>2</v>
      </c>
      <c r="L9" s="14">
        <f>SUM(C9,F9,I9)</f>
        <v>5</v>
      </c>
      <c r="M9" s="14">
        <f>SUM(K9:L9)</f>
        <v>7</v>
      </c>
      <c r="N9" s="15" t="s">
        <v>16</v>
      </c>
    </row>
    <row r="10" spans="1:14" ht="18.75" customHeight="1" x14ac:dyDescent="0.2">
      <c r="A10" s="13" t="s">
        <v>693</v>
      </c>
      <c r="B10" s="14">
        <v>1</v>
      </c>
      <c r="C10" s="14">
        <v>1</v>
      </c>
      <c r="D10" s="14">
        <v>2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f t="shared" ref="K10:L21" si="0">SUM(B10,E10,H10)</f>
        <v>1</v>
      </c>
      <c r="L10" s="14">
        <f t="shared" si="0"/>
        <v>1</v>
      </c>
      <c r="M10" s="14">
        <f t="shared" ref="M10:M21" si="1">SUM(K10:L10)</f>
        <v>2</v>
      </c>
      <c r="N10" s="15" t="s">
        <v>19</v>
      </c>
    </row>
    <row r="11" spans="1:14" ht="18.75" customHeight="1" x14ac:dyDescent="0.2">
      <c r="A11" s="13" t="s">
        <v>490</v>
      </c>
      <c r="B11" s="14">
        <v>18</v>
      </c>
      <c r="C11" s="14">
        <v>12</v>
      </c>
      <c r="D11" s="14">
        <v>30</v>
      </c>
      <c r="E11" s="14">
        <v>1</v>
      </c>
      <c r="F11" s="14">
        <v>1</v>
      </c>
      <c r="G11" s="14">
        <v>2</v>
      </c>
      <c r="H11" s="14">
        <v>0</v>
      </c>
      <c r="I11" s="14">
        <v>0</v>
      </c>
      <c r="J11" s="14">
        <v>0</v>
      </c>
      <c r="K11" s="14">
        <f t="shared" si="0"/>
        <v>19</v>
      </c>
      <c r="L11" s="14">
        <f t="shared" si="0"/>
        <v>13</v>
      </c>
      <c r="M11" s="14">
        <f t="shared" si="1"/>
        <v>32</v>
      </c>
      <c r="N11" s="15" t="s">
        <v>960</v>
      </c>
    </row>
    <row r="12" spans="1:14" ht="18.75" customHeight="1" x14ac:dyDescent="0.2">
      <c r="A12" s="13" t="s">
        <v>144</v>
      </c>
      <c r="B12" s="14">
        <v>1</v>
      </c>
      <c r="C12" s="14">
        <v>3</v>
      </c>
      <c r="D12" s="14">
        <v>4</v>
      </c>
      <c r="E12" s="14">
        <v>1</v>
      </c>
      <c r="F12" s="14">
        <v>4</v>
      </c>
      <c r="G12" s="14">
        <v>5</v>
      </c>
      <c r="H12" s="14">
        <v>0</v>
      </c>
      <c r="I12" s="14">
        <v>0</v>
      </c>
      <c r="J12" s="14">
        <v>0</v>
      </c>
      <c r="K12" s="14">
        <f t="shared" si="0"/>
        <v>2</v>
      </c>
      <c r="L12" s="14">
        <f t="shared" si="0"/>
        <v>7</v>
      </c>
      <c r="M12" s="14">
        <f t="shared" si="1"/>
        <v>9</v>
      </c>
      <c r="N12" s="15" t="s">
        <v>23</v>
      </c>
    </row>
    <row r="13" spans="1:14" ht="18.75" customHeight="1" x14ac:dyDescent="0.2">
      <c r="A13" s="13" t="s">
        <v>64</v>
      </c>
      <c r="B13" s="14">
        <v>26</v>
      </c>
      <c r="C13" s="14">
        <v>18</v>
      </c>
      <c r="D13" s="14">
        <v>44</v>
      </c>
      <c r="E13" s="14">
        <v>14</v>
      </c>
      <c r="F13" s="14">
        <v>6</v>
      </c>
      <c r="G13" s="14">
        <v>20</v>
      </c>
      <c r="H13" s="14">
        <v>5</v>
      </c>
      <c r="I13" s="14">
        <v>4</v>
      </c>
      <c r="J13" s="14">
        <v>9</v>
      </c>
      <c r="K13" s="14">
        <f t="shared" si="0"/>
        <v>45</v>
      </c>
      <c r="L13" s="14">
        <f t="shared" si="0"/>
        <v>28</v>
      </c>
      <c r="M13" s="14">
        <f t="shared" si="1"/>
        <v>73</v>
      </c>
      <c r="N13" s="15" t="s">
        <v>25</v>
      </c>
    </row>
    <row r="14" spans="1:14" ht="18.75" customHeight="1" x14ac:dyDescent="0.2">
      <c r="A14" s="13" t="s">
        <v>143</v>
      </c>
      <c r="B14" s="14">
        <v>17</v>
      </c>
      <c r="C14" s="14">
        <v>6</v>
      </c>
      <c r="D14" s="14">
        <v>23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f t="shared" si="0"/>
        <v>17</v>
      </c>
      <c r="L14" s="14">
        <f t="shared" si="0"/>
        <v>6</v>
      </c>
      <c r="M14" s="14">
        <f t="shared" si="1"/>
        <v>23</v>
      </c>
      <c r="N14" s="15" t="s">
        <v>29</v>
      </c>
    </row>
    <row r="15" spans="1:14" ht="18.75" customHeight="1" x14ac:dyDescent="0.2">
      <c r="A15" s="13" t="s">
        <v>106</v>
      </c>
      <c r="B15" s="14">
        <v>22</v>
      </c>
      <c r="C15" s="14">
        <v>40</v>
      </c>
      <c r="D15" s="14">
        <v>62</v>
      </c>
      <c r="E15" s="14">
        <v>5</v>
      </c>
      <c r="F15" s="14">
        <v>2</v>
      </c>
      <c r="G15" s="14">
        <v>7</v>
      </c>
      <c r="H15" s="14">
        <v>5</v>
      </c>
      <c r="I15" s="14">
        <v>2</v>
      </c>
      <c r="J15" s="14">
        <v>7</v>
      </c>
      <c r="K15" s="14">
        <f t="shared" si="0"/>
        <v>32</v>
      </c>
      <c r="L15" s="14">
        <f t="shared" si="0"/>
        <v>44</v>
      </c>
      <c r="M15" s="14">
        <f t="shared" si="1"/>
        <v>76</v>
      </c>
      <c r="N15" s="15" t="s">
        <v>280</v>
      </c>
    </row>
    <row r="16" spans="1:14" ht="18.75" customHeight="1" x14ac:dyDescent="0.2">
      <c r="A16" s="13" t="s">
        <v>36</v>
      </c>
      <c r="B16" s="14">
        <v>39</v>
      </c>
      <c r="C16" s="14">
        <v>14</v>
      </c>
      <c r="D16" s="14">
        <v>53</v>
      </c>
      <c r="E16" s="14">
        <v>4</v>
      </c>
      <c r="F16" s="14">
        <v>2</v>
      </c>
      <c r="G16" s="14">
        <v>6</v>
      </c>
      <c r="H16" s="14">
        <v>5</v>
      </c>
      <c r="I16" s="14">
        <v>1</v>
      </c>
      <c r="J16" s="14">
        <v>6</v>
      </c>
      <c r="K16" s="14">
        <f t="shared" si="0"/>
        <v>48</v>
      </c>
      <c r="L16" s="14">
        <f t="shared" si="0"/>
        <v>17</v>
      </c>
      <c r="M16" s="14">
        <f t="shared" si="1"/>
        <v>65</v>
      </c>
      <c r="N16" s="15" t="s">
        <v>37</v>
      </c>
    </row>
    <row r="17" spans="1:14" ht="18.75" customHeight="1" x14ac:dyDescent="0.2">
      <c r="A17" s="13" t="s">
        <v>375</v>
      </c>
      <c r="B17" s="14">
        <v>59</v>
      </c>
      <c r="C17" s="14">
        <v>115</v>
      </c>
      <c r="D17" s="14">
        <v>174</v>
      </c>
      <c r="E17" s="14">
        <v>11</v>
      </c>
      <c r="F17" s="14">
        <v>23</v>
      </c>
      <c r="G17" s="14">
        <v>34</v>
      </c>
      <c r="H17" s="14">
        <v>6</v>
      </c>
      <c r="I17" s="14">
        <v>0</v>
      </c>
      <c r="J17" s="14">
        <v>6</v>
      </c>
      <c r="K17" s="14">
        <f t="shared" si="0"/>
        <v>76</v>
      </c>
      <c r="L17" s="14">
        <f t="shared" si="0"/>
        <v>138</v>
      </c>
      <c r="M17" s="14">
        <f t="shared" si="1"/>
        <v>214</v>
      </c>
      <c r="N17" s="15" t="s">
        <v>376</v>
      </c>
    </row>
    <row r="18" spans="1:14" ht="18.75" customHeight="1" x14ac:dyDescent="0.2">
      <c r="A18" s="13" t="s">
        <v>377</v>
      </c>
      <c r="B18" s="14">
        <v>104</v>
      </c>
      <c r="C18" s="14">
        <v>110</v>
      </c>
      <c r="D18" s="14">
        <v>214</v>
      </c>
      <c r="E18" s="14">
        <v>5</v>
      </c>
      <c r="F18" s="14">
        <v>15</v>
      </c>
      <c r="G18" s="14">
        <v>20</v>
      </c>
      <c r="H18" s="14">
        <v>6</v>
      </c>
      <c r="I18" s="14">
        <v>2</v>
      </c>
      <c r="J18" s="14">
        <v>8</v>
      </c>
      <c r="K18" s="14">
        <f t="shared" si="0"/>
        <v>115</v>
      </c>
      <c r="L18" s="14">
        <f t="shared" si="0"/>
        <v>127</v>
      </c>
      <c r="M18" s="14">
        <f t="shared" si="1"/>
        <v>242</v>
      </c>
      <c r="N18" s="15" t="s">
        <v>961</v>
      </c>
    </row>
    <row r="19" spans="1:14" ht="18.75" customHeight="1" x14ac:dyDescent="0.2">
      <c r="A19" s="13" t="s">
        <v>108</v>
      </c>
      <c r="B19" s="14">
        <v>4</v>
      </c>
      <c r="C19" s="14">
        <v>0</v>
      </c>
      <c r="D19" s="14">
        <v>4</v>
      </c>
      <c r="E19" s="14">
        <v>1</v>
      </c>
      <c r="F19" s="14">
        <v>1</v>
      </c>
      <c r="G19" s="14">
        <v>2</v>
      </c>
      <c r="H19" s="14">
        <v>1</v>
      </c>
      <c r="I19" s="14">
        <v>2</v>
      </c>
      <c r="J19" s="14">
        <v>3</v>
      </c>
      <c r="K19" s="14">
        <f t="shared" si="0"/>
        <v>6</v>
      </c>
      <c r="L19" s="14">
        <f t="shared" si="0"/>
        <v>3</v>
      </c>
      <c r="M19" s="14">
        <f t="shared" si="1"/>
        <v>9</v>
      </c>
      <c r="N19" s="15" t="s">
        <v>117</v>
      </c>
    </row>
    <row r="20" spans="1:14" ht="18.75" customHeight="1" x14ac:dyDescent="0.2">
      <c r="A20" s="13" t="s">
        <v>48</v>
      </c>
      <c r="B20" s="14">
        <v>32</v>
      </c>
      <c r="C20" s="14">
        <v>12</v>
      </c>
      <c r="D20" s="14">
        <v>44</v>
      </c>
      <c r="E20" s="14">
        <v>7</v>
      </c>
      <c r="F20" s="14">
        <v>6</v>
      </c>
      <c r="G20" s="14">
        <v>13</v>
      </c>
      <c r="H20" s="14">
        <v>0</v>
      </c>
      <c r="I20" s="14">
        <v>0</v>
      </c>
      <c r="J20" s="14">
        <v>0</v>
      </c>
      <c r="K20" s="14">
        <f t="shared" si="0"/>
        <v>39</v>
      </c>
      <c r="L20" s="14">
        <f t="shared" si="0"/>
        <v>18</v>
      </c>
      <c r="M20" s="14">
        <f t="shared" si="1"/>
        <v>57</v>
      </c>
      <c r="N20" s="15" t="s">
        <v>49</v>
      </c>
    </row>
    <row r="21" spans="1:14" ht="18.75" customHeight="1" x14ac:dyDescent="0.2">
      <c r="A21" s="13" t="s">
        <v>962</v>
      </c>
      <c r="B21" s="14">
        <v>4</v>
      </c>
      <c r="C21" s="14">
        <v>3</v>
      </c>
      <c r="D21" s="14">
        <v>7</v>
      </c>
      <c r="E21" s="14">
        <v>10</v>
      </c>
      <c r="F21" s="14">
        <v>7</v>
      </c>
      <c r="G21" s="14">
        <v>17</v>
      </c>
      <c r="H21" s="14">
        <v>2</v>
      </c>
      <c r="I21" s="14">
        <v>2</v>
      </c>
      <c r="J21" s="14">
        <v>4</v>
      </c>
      <c r="K21" s="14">
        <f t="shared" si="0"/>
        <v>16</v>
      </c>
      <c r="L21" s="14">
        <f t="shared" si="0"/>
        <v>12</v>
      </c>
      <c r="M21" s="14">
        <f t="shared" si="1"/>
        <v>28</v>
      </c>
      <c r="N21" s="15" t="s">
        <v>51</v>
      </c>
    </row>
    <row r="22" spans="1:14" ht="18.75" customHeight="1" x14ac:dyDescent="0.2">
      <c r="A22" s="13" t="s">
        <v>56</v>
      </c>
      <c r="B22" s="14">
        <f>SUM(B9:B21)</f>
        <v>329</v>
      </c>
      <c r="C22" s="14">
        <f t="shared" ref="C22:L22" si="2">SUM(C9:C21)</f>
        <v>339</v>
      </c>
      <c r="D22" s="14">
        <f t="shared" si="2"/>
        <v>668</v>
      </c>
      <c r="E22" s="14">
        <f t="shared" si="2"/>
        <v>59</v>
      </c>
      <c r="F22" s="14">
        <f t="shared" si="2"/>
        <v>67</v>
      </c>
      <c r="G22" s="14">
        <f t="shared" si="2"/>
        <v>126</v>
      </c>
      <c r="H22" s="14">
        <f t="shared" si="2"/>
        <v>30</v>
      </c>
      <c r="I22" s="14">
        <f t="shared" si="2"/>
        <v>13</v>
      </c>
      <c r="J22" s="14">
        <f t="shared" si="2"/>
        <v>43</v>
      </c>
      <c r="K22" s="14">
        <f t="shared" si="2"/>
        <v>418</v>
      </c>
      <c r="L22" s="14">
        <f t="shared" si="2"/>
        <v>419</v>
      </c>
      <c r="M22" s="14">
        <f t="shared" ref="M22" si="3">SUM(D22,G22,J22)</f>
        <v>837</v>
      </c>
      <c r="N22" s="15" t="s">
        <v>57</v>
      </c>
    </row>
    <row r="23" spans="1:14" ht="18.75" customHeight="1" x14ac:dyDescent="0.2">
      <c r="A23" s="13" t="s">
        <v>669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 t="s">
        <v>59</v>
      </c>
    </row>
    <row r="24" spans="1:14" ht="18.75" customHeight="1" x14ac:dyDescent="0.2">
      <c r="A24" s="13" t="s">
        <v>36</v>
      </c>
      <c r="B24" s="14">
        <v>74</v>
      </c>
      <c r="C24" s="14">
        <v>19</v>
      </c>
      <c r="D24" s="14">
        <v>93</v>
      </c>
      <c r="E24" s="14">
        <v>0</v>
      </c>
      <c r="F24" s="14">
        <v>0</v>
      </c>
      <c r="G24" s="14">
        <v>0</v>
      </c>
      <c r="H24" s="14">
        <v>4</v>
      </c>
      <c r="I24" s="14">
        <v>0</v>
      </c>
      <c r="J24" s="14">
        <v>4</v>
      </c>
      <c r="K24" s="14">
        <f>SUM(B24,E24,H24)</f>
        <v>78</v>
      </c>
      <c r="L24" s="14">
        <f t="shared" ref="L24:M29" si="4">SUM(I24,F24,C24)</f>
        <v>19</v>
      </c>
      <c r="M24" s="14">
        <f t="shared" si="4"/>
        <v>97</v>
      </c>
      <c r="N24" s="15" t="s">
        <v>37</v>
      </c>
    </row>
    <row r="25" spans="1:14" ht="18.75" customHeight="1" x14ac:dyDescent="0.2">
      <c r="A25" s="13" t="s">
        <v>375</v>
      </c>
      <c r="B25" s="14">
        <v>37</v>
      </c>
      <c r="C25" s="14">
        <v>13</v>
      </c>
      <c r="D25" s="14">
        <v>50</v>
      </c>
      <c r="E25" s="14">
        <v>0</v>
      </c>
      <c r="F25" s="14">
        <v>3</v>
      </c>
      <c r="G25" s="14">
        <v>3</v>
      </c>
      <c r="H25" s="14">
        <v>10</v>
      </c>
      <c r="I25" s="14">
        <v>1</v>
      </c>
      <c r="J25" s="14">
        <v>11</v>
      </c>
      <c r="K25" s="14">
        <f t="shared" ref="K25:K29" si="5">SUM(B25,E25,H25)</f>
        <v>47</v>
      </c>
      <c r="L25" s="14">
        <f t="shared" si="4"/>
        <v>17</v>
      </c>
      <c r="M25" s="14">
        <f t="shared" si="4"/>
        <v>64</v>
      </c>
      <c r="N25" s="15" t="s">
        <v>376</v>
      </c>
    </row>
    <row r="26" spans="1:14" ht="18.75" customHeight="1" x14ac:dyDescent="0.2">
      <c r="A26" s="13" t="s">
        <v>377</v>
      </c>
      <c r="B26" s="14">
        <v>137</v>
      </c>
      <c r="C26" s="14">
        <v>81</v>
      </c>
      <c r="D26" s="14">
        <v>218</v>
      </c>
      <c r="E26" s="14">
        <v>5</v>
      </c>
      <c r="F26" s="14">
        <v>5</v>
      </c>
      <c r="G26" s="14">
        <v>10</v>
      </c>
      <c r="H26" s="14">
        <v>0</v>
      </c>
      <c r="I26" s="14">
        <v>0</v>
      </c>
      <c r="J26" s="14">
        <v>0</v>
      </c>
      <c r="K26" s="14">
        <f t="shared" si="5"/>
        <v>142</v>
      </c>
      <c r="L26" s="14">
        <f t="shared" si="4"/>
        <v>86</v>
      </c>
      <c r="M26" s="14">
        <f t="shared" si="4"/>
        <v>228</v>
      </c>
      <c r="N26" s="15" t="s">
        <v>961</v>
      </c>
    </row>
    <row r="27" spans="1:14" ht="18.75" customHeight="1" x14ac:dyDescent="0.2">
      <c r="A27" s="13" t="s">
        <v>48</v>
      </c>
      <c r="B27" s="14">
        <v>46</v>
      </c>
      <c r="C27" s="14">
        <v>5</v>
      </c>
      <c r="D27" s="14">
        <v>51</v>
      </c>
      <c r="E27" s="14">
        <v>0</v>
      </c>
      <c r="F27" s="14">
        <v>1</v>
      </c>
      <c r="G27" s="14">
        <v>1</v>
      </c>
      <c r="H27" s="14">
        <v>0</v>
      </c>
      <c r="I27" s="14">
        <v>0</v>
      </c>
      <c r="J27" s="14">
        <v>0</v>
      </c>
      <c r="K27" s="14">
        <f t="shared" si="5"/>
        <v>46</v>
      </c>
      <c r="L27" s="14">
        <f t="shared" si="4"/>
        <v>6</v>
      </c>
      <c r="M27" s="14">
        <f t="shared" si="4"/>
        <v>52</v>
      </c>
      <c r="N27" s="15" t="s">
        <v>49</v>
      </c>
    </row>
    <row r="28" spans="1:14" ht="18.75" customHeight="1" thickBot="1" x14ac:dyDescent="0.25">
      <c r="A28" s="13" t="s">
        <v>770</v>
      </c>
      <c r="B28" s="14">
        <f>SUM(B24:B27)</f>
        <v>294</v>
      </c>
      <c r="C28" s="14">
        <f t="shared" ref="C28:M28" si="6">SUM(C24:C27)</f>
        <v>118</v>
      </c>
      <c r="D28" s="14">
        <f t="shared" si="6"/>
        <v>412</v>
      </c>
      <c r="E28" s="14">
        <f t="shared" si="6"/>
        <v>5</v>
      </c>
      <c r="F28" s="14">
        <f t="shared" si="6"/>
        <v>9</v>
      </c>
      <c r="G28" s="14">
        <f t="shared" si="6"/>
        <v>14</v>
      </c>
      <c r="H28" s="14">
        <f t="shared" si="6"/>
        <v>14</v>
      </c>
      <c r="I28" s="14">
        <f t="shared" si="6"/>
        <v>1</v>
      </c>
      <c r="J28" s="14">
        <f t="shared" si="6"/>
        <v>15</v>
      </c>
      <c r="K28" s="14">
        <f t="shared" si="5"/>
        <v>313</v>
      </c>
      <c r="L28" s="14">
        <f t="shared" si="4"/>
        <v>128</v>
      </c>
      <c r="M28" s="14">
        <f t="shared" si="6"/>
        <v>441</v>
      </c>
      <c r="N28" s="15" t="s">
        <v>971</v>
      </c>
    </row>
    <row r="29" spans="1:14" ht="18.75" customHeight="1" thickBot="1" x14ac:dyDescent="0.25">
      <c r="A29" s="19" t="s">
        <v>261</v>
      </c>
      <c r="B29" s="20">
        <f>SUM(B22,B28)</f>
        <v>623</v>
      </c>
      <c r="C29" s="20">
        <f t="shared" ref="C29:M29" si="7">SUM(C22,C28)</f>
        <v>457</v>
      </c>
      <c r="D29" s="20">
        <f t="shared" si="7"/>
        <v>1080</v>
      </c>
      <c r="E29" s="20">
        <f t="shared" si="7"/>
        <v>64</v>
      </c>
      <c r="F29" s="20">
        <f t="shared" si="7"/>
        <v>76</v>
      </c>
      <c r="G29" s="20">
        <f t="shared" si="7"/>
        <v>140</v>
      </c>
      <c r="H29" s="20">
        <f t="shared" si="7"/>
        <v>44</v>
      </c>
      <c r="I29" s="20">
        <f t="shared" si="7"/>
        <v>14</v>
      </c>
      <c r="J29" s="20">
        <f t="shared" si="7"/>
        <v>58</v>
      </c>
      <c r="K29" s="20">
        <f t="shared" si="5"/>
        <v>731</v>
      </c>
      <c r="L29" s="20">
        <f t="shared" si="4"/>
        <v>547</v>
      </c>
      <c r="M29" s="20">
        <f t="shared" si="7"/>
        <v>1278</v>
      </c>
      <c r="N29" s="57" t="s">
        <v>63</v>
      </c>
    </row>
    <row r="30" spans="1:14" ht="15" thickTop="1" x14ac:dyDescent="0.2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71"/>
  <sheetViews>
    <sheetView rightToLeft="1" view="pageBreakPreview" topLeftCell="A18" zoomScale="85" zoomScaleSheetLayoutView="85" workbookViewId="0">
      <selection activeCell="F33" sqref="F33"/>
    </sheetView>
  </sheetViews>
  <sheetFormatPr defaultRowHeight="14.25" x14ac:dyDescent="0.2"/>
  <cols>
    <col min="1" max="1" width="26" customWidth="1"/>
    <col min="2" max="10" width="10.25" customWidth="1"/>
    <col min="11" max="11" width="32.875" customWidth="1"/>
  </cols>
  <sheetData>
    <row r="1" spans="1:11" ht="26.25" customHeight="1" x14ac:dyDescent="0.2">
      <c r="A1" s="118" t="s">
        <v>972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" customHeight="1" x14ac:dyDescent="0.25">
      <c r="A2" s="114" t="s">
        <v>1683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25">
      <c r="A3" s="10" t="s">
        <v>990</v>
      </c>
      <c r="K3" t="s">
        <v>991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0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886</v>
      </c>
    </row>
    <row r="9" spans="1:11" ht="20.25" customHeight="1" x14ac:dyDescent="0.2">
      <c r="A9" s="13" t="s">
        <v>524</v>
      </c>
      <c r="B9" s="14">
        <v>101</v>
      </c>
      <c r="C9" s="14">
        <v>123</v>
      </c>
      <c r="D9" s="14">
        <v>224</v>
      </c>
      <c r="E9" s="14">
        <v>0</v>
      </c>
      <c r="F9" s="14">
        <v>0</v>
      </c>
      <c r="G9" s="14">
        <f>SUM(E9:F9)</f>
        <v>0</v>
      </c>
      <c r="H9" s="14">
        <f>SUM(B9,E9)</f>
        <v>101</v>
      </c>
      <c r="I9" s="14">
        <f t="shared" ref="I9:J21" si="0">SUM(C9,F9)</f>
        <v>123</v>
      </c>
      <c r="J9" s="14">
        <f t="shared" si="0"/>
        <v>224</v>
      </c>
      <c r="K9" s="15" t="s">
        <v>16</v>
      </c>
    </row>
    <row r="10" spans="1:11" ht="20.25" customHeight="1" x14ac:dyDescent="0.2">
      <c r="A10" s="13" t="s">
        <v>693</v>
      </c>
      <c r="B10" s="14">
        <v>46</v>
      </c>
      <c r="C10" s="14">
        <v>87</v>
      </c>
      <c r="D10" s="14">
        <v>133</v>
      </c>
      <c r="E10" s="14">
        <v>0</v>
      </c>
      <c r="F10" s="14">
        <v>0</v>
      </c>
      <c r="G10" s="14">
        <f t="shared" ref="G10:G21" si="1">SUM(E10:F10)</f>
        <v>0</v>
      </c>
      <c r="H10" s="14">
        <f t="shared" ref="H10:H21" si="2">SUM(B10,E10)</f>
        <v>46</v>
      </c>
      <c r="I10" s="14">
        <f t="shared" si="0"/>
        <v>87</v>
      </c>
      <c r="J10" s="14">
        <f t="shared" si="0"/>
        <v>133</v>
      </c>
      <c r="K10" s="15" t="s">
        <v>19</v>
      </c>
    </row>
    <row r="11" spans="1:11" ht="20.25" customHeight="1" x14ac:dyDescent="0.2">
      <c r="A11" s="13" t="s">
        <v>490</v>
      </c>
      <c r="B11" s="14">
        <v>81</v>
      </c>
      <c r="C11" s="14">
        <v>130</v>
      </c>
      <c r="D11" s="14">
        <v>211</v>
      </c>
      <c r="E11" s="14">
        <v>0</v>
      </c>
      <c r="F11" s="14">
        <v>0</v>
      </c>
      <c r="G11" s="14">
        <f t="shared" si="1"/>
        <v>0</v>
      </c>
      <c r="H11" s="14">
        <f t="shared" si="2"/>
        <v>81</v>
      </c>
      <c r="I11" s="14">
        <f t="shared" si="0"/>
        <v>130</v>
      </c>
      <c r="J11" s="14">
        <f t="shared" si="0"/>
        <v>211</v>
      </c>
      <c r="K11" s="15" t="s">
        <v>960</v>
      </c>
    </row>
    <row r="12" spans="1:11" ht="20.25" customHeight="1" x14ac:dyDescent="0.2">
      <c r="A12" s="13" t="s">
        <v>144</v>
      </c>
      <c r="B12" s="14">
        <v>36</v>
      </c>
      <c r="C12" s="14">
        <v>116</v>
      </c>
      <c r="D12" s="14">
        <v>152</v>
      </c>
      <c r="E12" s="14">
        <v>0</v>
      </c>
      <c r="F12" s="14">
        <v>0</v>
      </c>
      <c r="G12" s="14">
        <f t="shared" si="1"/>
        <v>0</v>
      </c>
      <c r="H12" s="14">
        <f t="shared" si="2"/>
        <v>36</v>
      </c>
      <c r="I12" s="14">
        <f t="shared" si="0"/>
        <v>116</v>
      </c>
      <c r="J12" s="14">
        <f t="shared" si="0"/>
        <v>152</v>
      </c>
      <c r="K12" s="15" t="s">
        <v>23</v>
      </c>
    </row>
    <row r="13" spans="1:11" ht="20.25" customHeight="1" x14ac:dyDescent="0.2">
      <c r="A13" s="13" t="s">
        <v>64</v>
      </c>
      <c r="B13" s="14">
        <v>250</v>
      </c>
      <c r="C13" s="14">
        <v>192</v>
      </c>
      <c r="D13" s="14">
        <v>442</v>
      </c>
      <c r="E13" s="14">
        <v>0</v>
      </c>
      <c r="F13" s="14">
        <v>0</v>
      </c>
      <c r="G13" s="14">
        <f t="shared" si="1"/>
        <v>0</v>
      </c>
      <c r="H13" s="14">
        <f t="shared" si="2"/>
        <v>250</v>
      </c>
      <c r="I13" s="14">
        <f t="shared" si="0"/>
        <v>192</v>
      </c>
      <c r="J13" s="14">
        <f t="shared" si="0"/>
        <v>442</v>
      </c>
      <c r="K13" s="15" t="s">
        <v>25</v>
      </c>
    </row>
    <row r="14" spans="1:11" ht="20.25" customHeight="1" x14ac:dyDescent="0.2">
      <c r="A14" s="13" t="s">
        <v>143</v>
      </c>
      <c r="B14" s="14">
        <v>96</v>
      </c>
      <c r="C14" s="14">
        <v>134</v>
      </c>
      <c r="D14" s="14">
        <v>230</v>
      </c>
      <c r="E14" s="14">
        <v>0</v>
      </c>
      <c r="F14" s="14">
        <v>0</v>
      </c>
      <c r="G14" s="14">
        <f t="shared" si="1"/>
        <v>0</v>
      </c>
      <c r="H14" s="14">
        <f t="shared" si="2"/>
        <v>96</v>
      </c>
      <c r="I14" s="14">
        <f t="shared" si="0"/>
        <v>134</v>
      </c>
      <c r="J14" s="14">
        <f t="shared" si="0"/>
        <v>230</v>
      </c>
      <c r="K14" s="15" t="s">
        <v>29</v>
      </c>
    </row>
    <row r="15" spans="1:11" ht="20.25" customHeight="1" x14ac:dyDescent="0.2">
      <c r="A15" s="13" t="s">
        <v>106</v>
      </c>
      <c r="B15" s="14">
        <v>90</v>
      </c>
      <c r="C15" s="14">
        <v>293</v>
      </c>
      <c r="D15" s="14">
        <v>383</v>
      </c>
      <c r="E15" s="14">
        <v>0</v>
      </c>
      <c r="F15" s="14">
        <v>0</v>
      </c>
      <c r="G15" s="14">
        <f t="shared" si="1"/>
        <v>0</v>
      </c>
      <c r="H15" s="14">
        <f t="shared" si="2"/>
        <v>90</v>
      </c>
      <c r="I15" s="14">
        <f t="shared" si="0"/>
        <v>293</v>
      </c>
      <c r="J15" s="14">
        <f t="shared" si="0"/>
        <v>383</v>
      </c>
      <c r="K15" s="15" t="s">
        <v>280</v>
      </c>
    </row>
    <row r="16" spans="1:11" ht="20.25" customHeight="1" x14ac:dyDescent="0.2">
      <c r="A16" s="13" t="s">
        <v>36</v>
      </c>
      <c r="B16" s="14">
        <v>473</v>
      </c>
      <c r="C16" s="14">
        <v>267</v>
      </c>
      <c r="D16" s="14">
        <v>740</v>
      </c>
      <c r="E16" s="14">
        <v>0</v>
      </c>
      <c r="F16" s="14">
        <v>0</v>
      </c>
      <c r="G16" s="14">
        <f t="shared" si="1"/>
        <v>0</v>
      </c>
      <c r="H16" s="14">
        <f t="shared" si="2"/>
        <v>473</v>
      </c>
      <c r="I16" s="14">
        <f t="shared" si="0"/>
        <v>267</v>
      </c>
      <c r="J16" s="14">
        <f t="shared" si="0"/>
        <v>740</v>
      </c>
      <c r="K16" s="15" t="s">
        <v>37</v>
      </c>
    </row>
    <row r="17" spans="1:11" ht="20.25" customHeight="1" x14ac:dyDescent="0.2">
      <c r="A17" s="13" t="s">
        <v>375</v>
      </c>
      <c r="B17" s="14">
        <v>304</v>
      </c>
      <c r="C17" s="14">
        <v>1246</v>
      </c>
      <c r="D17" s="14">
        <v>1550</v>
      </c>
      <c r="E17" s="14">
        <v>0</v>
      </c>
      <c r="F17" s="14">
        <v>0</v>
      </c>
      <c r="G17" s="14">
        <f t="shared" si="1"/>
        <v>0</v>
      </c>
      <c r="H17" s="14">
        <f t="shared" si="2"/>
        <v>304</v>
      </c>
      <c r="I17" s="14">
        <f t="shared" si="0"/>
        <v>1246</v>
      </c>
      <c r="J17" s="14">
        <f t="shared" si="0"/>
        <v>1550</v>
      </c>
      <c r="K17" s="15" t="s">
        <v>376</v>
      </c>
    </row>
    <row r="18" spans="1:11" ht="20.25" customHeight="1" x14ac:dyDescent="0.2">
      <c r="A18" s="13" t="s">
        <v>377</v>
      </c>
      <c r="B18" s="14">
        <v>742</v>
      </c>
      <c r="C18" s="14">
        <v>1425</v>
      </c>
      <c r="D18" s="14">
        <v>2167</v>
      </c>
      <c r="E18" s="14">
        <v>0</v>
      </c>
      <c r="F18" s="14">
        <v>0</v>
      </c>
      <c r="G18" s="14">
        <f t="shared" si="1"/>
        <v>0</v>
      </c>
      <c r="H18" s="14">
        <f t="shared" si="2"/>
        <v>742</v>
      </c>
      <c r="I18" s="14">
        <f t="shared" si="0"/>
        <v>1425</v>
      </c>
      <c r="J18" s="14">
        <f t="shared" si="0"/>
        <v>2167</v>
      </c>
      <c r="K18" s="15" t="s">
        <v>961</v>
      </c>
    </row>
    <row r="19" spans="1:11" ht="20.25" customHeight="1" x14ac:dyDescent="0.2">
      <c r="A19" s="13" t="s">
        <v>108</v>
      </c>
      <c r="B19" s="14">
        <v>183</v>
      </c>
      <c r="C19" s="14">
        <v>111</v>
      </c>
      <c r="D19" s="14">
        <v>294</v>
      </c>
      <c r="E19" s="14">
        <v>0</v>
      </c>
      <c r="F19" s="14">
        <v>0</v>
      </c>
      <c r="G19" s="14">
        <f t="shared" si="1"/>
        <v>0</v>
      </c>
      <c r="H19" s="14">
        <f t="shared" si="2"/>
        <v>183</v>
      </c>
      <c r="I19" s="14">
        <f t="shared" si="0"/>
        <v>111</v>
      </c>
      <c r="J19" s="14">
        <f t="shared" si="0"/>
        <v>294</v>
      </c>
      <c r="K19" s="15" t="s">
        <v>117</v>
      </c>
    </row>
    <row r="20" spans="1:11" ht="20.25" customHeight="1" x14ac:dyDescent="0.2">
      <c r="A20" s="13" t="s">
        <v>48</v>
      </c>
      <c r="B20" s="14">
        <v>241</v>
      </c>
      <c r="C20" s="14">
        <v>220</v>
      </c>
      <c r="D20" s="14">
        <v>461</v>
      </c>
      <c r="E20" s="14">
        <v>0</v>
      </c>
      <c r="F20" s="14">
        <v>0</v>
      </c>
      <c r="G20" s="14">
        <f t="shared" si="1"/>
        <v>0</v>
      </c>
      <c r="H20" s="14">
        <f t="shared" si="2"/>
        <v>241</v>
      </c>
      <c r="I20" s="14">
        <f t="shared" si="0"/>
        <v>220</v>
      </c>
      <c r="J20" s="14">
        <f t="shared" si="0"/>
        <v>461</v>
      </c>
      <c r="K20" s="15" t="s">
        <v>49</v>
      </c>
    </row>
    <row r="21" spans="1:11" ht="20.25" customHeight="1" x14ac:dyDescent="0.2">
      <c r="A21" s="13" t="s">
        <v>962</v>
      </c>
      <c r="B21" s="14">
        <v>65</v>
      </c>
      <c r="C21" s="14">
        <v>64</v>
      </c>
      <c r="D21" s="14">
        <v>129</v>
      </c>
      <c r="E21" s="14">
        <v>0</v>
      </c>
      <c r="F21" s="14">
        <v>0</v>
      </c>
      <c r="G21" s="14">
        <f t="shared" si="1"/>
        <v>0</v>
      </c>
      <c r="H21" s="14">
        <f t="shared" si="2"/>
        <v>65</v>
      </c>
      <c r="I21" s="14">
        <f t="shared" si="0"/>
        <v>64</v>
      </c>
      <c r="J21" s="14">
        <f t="shared" si="0"/>
        <v>129</v>
      </c>
      <c r="K21" s="15" t="s">
        <v>51</v>
      </c>
    </row>
    <row r="22" spans="1:11" ht="20.25" customHeight="1" x14ac:dyDescent="0.2">
      <c r="A22" s="13" t="s">
        <v>56</v>
      </c>
      <c r="B22" s="14">
        <f>SUM(B9:B21)</f>
        <v>2708</v>
      </c>
      <c r="C22" s="14">
        <f t="shared" ref="C22:J22" si="3">SUM(C9:C21)</f>
        <v>4408</v>
      </c>
      <c r="D22" s="14">
        <f t="shared" si="3"/>
        <v>7116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 t="shared" si="3"/>
        <v>2708</v>
      </c>
      <c r="I22" s="14">
        <f t="shared" si="3"/>
        <v>4408</v>
      </c>
      <c r="J22" s="14">
        <f t="shared" si="3"/>
        <v>7116</v>
      </c>
      <c r="K22" s="15" t="s">
        <v>57</v>
      </c>
    </row>
    <row r="23" spans="1:11" ht="20.25" customHeight="1" x14ac:dyDescent="0.2">
      <c r="A23" s="13" t="s">
        <v>669</v>
      </c>
      <c r="B23" s="14"/>
      <c r="C23" s="14"/>
      <c r="D23" s="14"/>
      <c r="E23" s="14"/>
      <c r="F23" s="14"/>
      <c r="G23" s="14"/>
      <c r="H23" s="14"/>
      <c r="I23" s="14"/>
      <c r="J23" s="14"/>
      <c r="K23" s="15" t="s">
        <v>59</v>
      </c>
    </row>
    <row r="24" spans="1:11" ht="20.25" customHeight="1" x14ac:dyDescent="0.2">
      <c r="A24" s="13" t="s">
        <v>36</v>
      </c>
      <c r="B24" s="14">
        <v>393</v>
      </c>
      <c r="C24" s="14">
        <v>108</v>
      </c>
      <c r="D24" s="14">
        <v>501</v>
      </c>
      <c r="E24" s="14">
        <v>0</v>
      </c>
      <c r="F24" s="14">
        <v>0</v>
      </c>
      <c r="G24" s="14">
        <v>0</v>
      </c>
      <c r="H24" s="14">
        <f>SUM(E24,B24)</f>
        <v>393</v>
      </c>
      <c r="I24" s="14">
        <f t="shared" ref="I24:J28" si="4">SUM(F24,C24)</f>
        <v>108</v>
      </c>
      <c r="J24" s="14">
        <f t="shared" si="4"/>
        <v>501</v>
      </c>
      <c r="K24" s="15" t="s">
        <v>37</v>
      </c>
    </row>
    <row r="25" spans="1:11" ht="20.25" customHeight="1" x14ac:dyDescent="0.2">
      <c r="A25" s="13" t="s">
        <v>375</v>
      </c>
      <c r="B25" s="14">
        <v>423</v>
      </c>
      <c r="C25" s="14">
        <v>450</v>
      </c>
      <c r="D25" s="14">
        <v>873</v>
      </c>
      <c r="E25" s="14">
        <v>0</v>
      </c>
      <c r="F25" s="14">
        <v>0</v>
      </c>
      <c r="G25" s="14">
        <v>0</v>
      </c>
      <c r="H25" s="14">
        <f t="shared" ref="H25:H28" si="5">SUM(E25,B25)</f>
        <v>423</v>
      </c>
      <c r="I25" s="14">
        <f t="shared" si="4"/>
        <v>450</v>
      </c>
      <c r="J25" s="14">
        <f t="shared" si="4"/>
        <v>873</v>
      </c>
      <c r="K25" s="15" t="s">
        <v>376</v>
      </c>
    </row>
    <row r="26" spans="1:11" ht="20.25" customHeight="1" x14ac:dyDescent="0.2">
      <c r="A26" s="13" t="s">
        <v>377</v>
      </c>
      <c r="B26" s="14">
        <v>278</v>
      </c>
      <c r="C26" s="14">
        <v>293</v>
      </c>
      <c r="D26" s="14">
        <v>571</v>
      </c>
      <c r="E26" s="14">
        <v>0</v>
      </c>
      <c r="F26" s="14">
        <v>0</v>
      </c>
      <c r="G26" s="14">
        <v>0</v>
      </c>
      <c r="H26" s="14">
        <f t="shared" si="5"/>
        <v>278</v>
      </c>
      <c r="I26" s="14">
        <f t="shared" si="4"/>
        <v>293</v>
      </c>
      <c r="J26" s="14">
        <f t="shared" si="4"/>
        <v>571</v>
      </c>
      <c r="K26" s="15" t="s">
        <v>961</v>
      </c>
    </row>
    <row r="27" spans="1:11" ht="20.25" customHeight="1" x14ac:dyDescent="0.2">
      <c r="A27" s="13" t="s">
        <v>48</v>
      </c>
      <c r="B27" s="14">
        <v>450</v>
      </c>
      <c r="C27" s="14">
        <v>97</v>
      </c>
      <c r="D27" s="14">
        <v>547</v>
      </c>
      <c r="E27" s="14">
        <v>0</v>
      </c>
      <c r="F27" s="14">
        <v>0</v>
      </c>
      <c r="G27" s="14">
        <v>0</v>
      </c>
      <c r="H27" s="14">
        <f t="shared" si="5"/>
        <v>450</v>
      </c>
      <c r="I27" s="14">
        <f t="shared" si="4"/>
        <v>97</v>
      </c>
      <c r="J27" s="14">
        <f t="shared" si="4"/>
        <v>547</v>
      </c>
      <c r="K27" s="15" t="s">
        <v>49</v>
      </c>
    </row>
    <row r="28" spans="1:11" ht="20.25" customHeight="1" thickBot="1" x14ac:dyDescent="0.25">
      <c r="A28" s="13" t="s">
        <v>770</v>
      </c>
      <c r="B28" s="14">
        <f>SUM(B24:B27)</f>
        <v>1544</v>
      </c>
      <c r="C28" s="14">
        <f t="shared" ref="C28:G28" si="6">SUM(C24:C27)</f>
        <v>948</v>
      </c>
      <c r="D28" s="14">
        <f t="shared" si="6"/>
        <v>2492</v>
      </c>
      <c r="E28" s="14">
        <f t="shared" si="6"/>
        <v>0</v>
      </c>
      <c r="F28" s="14">
        <f t="shared" si="6"/>
        <v>0</v>
      </c>
      <c r="G28" s="14">
        <f t="shared" si="6"/>
        <v>0</v>
      </c>
      <c r="H28" s="14">
        <f t="shared" si="5"/>
        <v>1544</v>
      </c>
      <c r="I28" s="14">
        <f t="shared" si="4"/>
        <v>948</v>
      </c>
      <c r="J28" s="14">
        <f t="shared" si="4"/>
        <v>2492</v>
      </c>
      <c r="K28" s="15" t="s">
        <v>971</v>
      </c>
    </row>
    <row r="29" spans="1:11" ht="20.25" customHeight="1" thickBot="1" x14ac:dyDescent="0.25">
      <c r="A29" s="19" t="s">
        <v>261</v>
      </c>
      <c r="B29" s="20">
        <f t="shared" ref="B29:J29" si="7">SUM(B22,B28)</f>
        <v>4252</v>
      </c>
      <c r="C29" s="20">
        <f t="shared" si="7"/>
        <v>5356</v>
      </c>
      <c r="D29" s="20">
        <f t="shared" si="7"/>
        <v>9608</v>
      </c>
      <c r="E29" s="20">
        <f t="shared" si="7"/>
        <v>0</v>
      </c>
      <c r="F29" s="20">
        <f t="shared" si="7"/>
        <v>0</v>
      </c>
      <c r="G29" s="20">
        <f t="shared" si="7"/>
        <v>0</v>
      </c>
      <c r="H29" s="20">
        <f t="shared" si="7"/>
        <v>4252</v>
      </c>
      <c r="I29" s="20">
        <f t="shared" si="7"/>
        <v>5356</v>
      </c>
      <c r="J29" s="20">
        <f t="shared" si="7"/>
        <v>9608</v>
      </c>
      <c r="K29" s="57" t="s">
        <v>63</v>
      </c>
    </row>
    <row r="30" spans="1:11" ht="15" thickTop="1" x14ac:dyDescent="0.2"/>
    <row r="31" spans="1:11" s="92" customFormat="1" x14ac:dyDescent="0.2"/>
    <row r="32" spans="1:11" s="92" customFormat="1" x14ac:dyDescent="0.2"/>
    <row r="33" spans="1:11" s="92" customFormat="1" x14ac:dyDescent="0.2"/>
    <row r="34" spans="1:11" s="92" customFormat="1" x14ac:dyDescent="0.2"/>
    <row r="35" spans="1:11" s="92" customFormat="1" x14ac:dyDescent="0.2"/>
    <row r="36" spans="1:11" s="92" customFormat="1" x14ac:dyDescent="0.2"/>
    <row r="37" spans="1:11" s="92" customFormat="1" x14ac:dyDescent="0.2"/>
    <row r="38" spans="1:11" s="92" customFormat="1" x14ac:dyDescent="0.2"/>
    <row r="39" spans="1:11" s="92" customFormat="1" x14ac:dyDescent="0.2"/>
    <row r="41" spans="1:11" ht="10.5" customHeight="1" x14ac:dyDescent="0.2"/>
    <row r="42" spans="1:11" ht="27.75" customHeight="1" x14ac:dyDescent="0.2">
      <c r="A42" s="118" t="s">
        <v>973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t="36.75" customHeight="1" x14ac:dyDescent="0.25">
      <c r="A43" s="114" t="s">
        <v>974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</row>
    <row r="44" spans="1:11" ht="16.5" thickBot="1" x14ac:dyDescent="0.3">
      <c r="A44" s="10" t="s">
        <v>1907</v>
      </c>
      <c r="K44" s="25" t="s">
        <v>1908</v>
      </c>
    </row>
    <row r="45" spans="1:11" ht="16.5" thickTop="1" x14ac:dyDescent="0.25">
      <c r="A45" s="111" t="s">
        <v>0</v>
      </c>
      <c r="B45" s="110" t="s">
        <v>1</v>
      </c>
      <c r="C45" s="110"/>
      <c r="D45" s="110"/>
      <c r="E45" s="110" t="s">
        <v>2</v>
      </c>
      <c r="F45" s="110"/>
      <c r="G45" s="110"/>
      <c r="H45" s="110" t="s">
        <v>3</v>
      </c>
      <c r="I45" s="110"/>
      <c r="J45" s="110"/>
      <c r="K45" s="111" t="s">
        <v>4</v>
      </c>
    </row>
    <row r="46" spans="1:11" ht="15.75" x14ac:dyDescent="0.25">
      <c r="A46" s="112"/>
      <c r="B46" s="109" t="s">
        <v>5</v>
      </c>
      <c r="C46" s="109"/>
      <c r="D46" s="109"/>
      <c r="E46" s="109" t="s">
        <v>6</v>
      </c>
      <c r="F46" s="109"/>
      <c r="G46" s="109"/>
      <c r="H46" s="109" t="s">
        <v>7</v>
      </c>
      <c r="I46" s="109"/>
      <c r="J46" s="109"/>
      <c r="K46" s="112"/>
    </row>
    <row r="47" spans="1:11" ht="15.75" x14ac:dyDescent="0.25">
      <c r="A47" s="112"/>
      <c r="B47" s="56" t="s">
        <v>8</v>
      </c>
      <c r="C47" s="56" t="s">
        <v>67</v>
      </c>
      <c r="D47" s="56" t="s">
        <v>10</v>
      </c>
      <c r="E47" s="56" t="s">
        <v>8</v>
      </c>
      <c r="F47" s="56" t="s">
        <v>67</v>
      </c>
      <c r="G47" s="56" t="s">
        <v>10</v>
      </c>
      <c r="H47" s="56" t="s">
        <v>8</v>
      </c>
      <c r="I47" s="56" t="s">
        <v>67</v>
      </c>
      <c r="J47" s="56" t="s">
        <v>10</v>
      </c>
      <c r="K47" s="112"/>
    </row>
    <row r="48" spans="1:11" ht="16.5" thickBot="1" x14ac:dyDescent="0.3">
      <c r="A48" s="113"/>
      <c r="B48" s="6" t="s">
        <v>11</v>
      </c>
      <c r="C48" s="6" t="s">
        <v>12</v>
      </c>
      <c r="D48" s="6" t="s">
        <v>7</v>
      </c>
      <c r="E48" s="6" t="s">
        <v>11</v>
      </c>
      <c r="F48" s="6" t="s">
        <v>12</v>
      </c>
      <c r="G48" s="6" t="s">
        <v>7</v>
      </c>
      <c r="H48" s="6" t="s">
        <v>11</v>
      </c>
      <c r="I48" s="6" t="s">
        <v>12</v>
      </c>
      <c r="J48" s="6" t="s">
        <v>7</v>
      </c>
      <c r="K48" s="113"/>
    </row>
    <row r="49" spans="1:11" ht="19.5" customHeight="1" x14ac:dyDescent="0.2">
      <c r="A49" s="13" t="s">
        <v>13</v>
      </c>
      <c r="B49" s="14"/>
      <c r="C49" s="14"/>
      <c r="D49" s="14"/>
      <c r="E49" s="14"/>
      <c r="F49" s="14"/>
      <c r="G49" s="14"/>
      <c r="H49" s="14"/>
      <c r="I49" s="14"/>
      <c r="J49" s="14"/>
      <c r="K49" s="15" t="s">
        <v>886</v>
      </c>
    </row>
    <row r="50" spans="1:11" ht="19.5" customHeight="1" x14ac:dyDescent="0.2">
      <c r="A50" s="13" t="s">
        <v>524</v>
      </c>
      <c r="B50" s="14">
        <v>99</v>
      </c>
      <c r="C50" s="14">
        <v>119</v>
      </c>
      <c r="D50" s="14">
        <v>218</v>
      </c>
      <c r="E50" s="14">
        <v>0</v>
      </c>
      <c r="F50" s="14">
        <v>0</v>
      </c>
      <c r="G50" s="14">
        <v>0</v>
      </c>
      <c r="H50" s="14">
        <f>SUM(E50,B50)</f>
        <v>99</v>
      </c>
      <c r="I50" s="14">
        <f t="shared" ref="I50:J63" si="8">SUM(F50,C50)</f>
        <v>119</v>
      </c>
      <c r="J50" s="14">
        <f t="shared" si="8"/>
        <v>218</v>
      </c>
      <c r="K50" s="15" t="s">
        <v>16</v>
      </c>
    </row>
    <row r="51" spans="1:11" ht="19.5" customHeight="1" x14ac:dyDescent="0.2">
      <c r="A51" s="13" t="s">
        <v>693</v>
      </c>
      <c r="B51" s="14">
        <v>45</v>
      </c>
      <c r="C51" s="14">
        <v>86</v>
      </c>
      <c r="D51" s="14">
        <v>131</v>
      </c>
      <c r="E51" s="14">
        <v>0</v>
      </c>
      <c r="F51" s="14">
        <v>0</v>
      </c>
      <c r="G51" s="14">
        <v>0</v>
      </c>
      <c r="H51" s="14">
        <f t="shared" ref="H51:H63" si="9">SUM(E51,B51)</f>
        <v>45</v>
      </c>
      <c r="I51" s="14">
        <f t="shared" si="8"/>
        <v>86</v>
      </c>
      <c r="J51" s="14">
        <f t="shared" si="8"/>
        <v>131</v>
      </c>
      <c r="K51" s="15" t="s">
        <v>19</v>
      </c>
    </row>
    <row r="52" spans="1:11" ht="19.5" customHeight="1" x14ac:dyDescent="0.2">
      <c r="A52" s="13" t="s">
        <v>490</v>
      </c>
      <c r="B52" s="14">
        <v>65</v>
      </c>
      <c r="C52" s="14">
        <v>118</v>
      </c>
      <c r="D52" s="14">
        <v>183</v>
      </c>
      <c r="E52" s="14">
        <v>0</v>
      </c>
      <c r="F52" s="14">
        <v>0</v>
      </c>
      <c r="G52" s="14">
        <v>0</v>
      </c>
      <c r="H52" s="14">
        <f t="shared" si="9"/>
        <v>65</v>
      </c>
      <c r="I52" s="14">
        <f t="shared" si="8"/>
        <v>118</v>
      </c>
      <c r="J52" s="14">
        <f t="shared" si="8"/>
        <v>183</v>
      </c>
      <c r="K52" s="15" t="s">
        <v>960</v>
      </c>
    </row>
    <row r="53" spans="1:11" ht="19.5" customHeight="1" x14ac:dyDescent="0.2">
      <c r="A53" s="13" t="s">
        <v>144</v>
      </c>
      <c r="B53" s="14">
        <v>36</v>
      </c>
      <c r="C53" s="14">
        <v>116</v>
      </c>
      <c r="D53" s="14">
        <v>152</v>
      </c>
      <c r="E53" s="14">
        <v>0</v>
      </c>
      <c r="F53" s="14">
        <v>0</v>
      </c>
      <c r="G53" s="14">
        <v>0</v>
      </c>
      <c r="H53" s="14">
        <f t="shared" si="9"/>
        <v>36</v>
      </c>
      <c r="I53" s="14">
        <f t="shared" si="8"/>
        <v>116</v>
      </c>
      <c r="J53" s="14">
        <f t="shared" si="8"/>
        <v>152</v>
      </c>
      <c r="K53" s="15" t="s">
        <v>23</v>
      </c>
    </row>
    <row r="54" spans="1:11" ht="19.5" customHeight="1" x14ac:dyDescent="0.2">
      <c r="A54" s="13" t="s">
        <v>64</v>
      </c>
      <c r="B54" s="14">
        <v>229</v>
      </c>
      <c r="C54" s="14">
        <v>176</v>
      </c>
      <c r="D54" s="14">
        <v>405</v>
      </c>
      <c r="E54" s="14">
        <v>0</v>
      </c>
      <c r="F54" s="14">
        <v>0</v>
      </c>
      <c r="G54" s="14">
        <v>0</v>
      </c>
      <c r="H54" s="14">
        <f t="shared" si="9"/>
        <v>229</v>
      </c>
      <c r="I54" s="14">
        <f t="shared" si="8"/>
        <v>176</v>
      </c>
      <c r="J54" s="14">
        <f t="shared" si="8"/>
        <v>405</v>
      </c>
      <c r="K54" s="15" t="s">
        <v>25</v>
      </c>
    </row>
    <row r="55" spans="1:11" ht="19.5" customHeight="1" x14ac:dyDescent="0.2">
      <c r="A55" s="13" t="s">
        <v>143</v>
      </c>
      <c r="B55" s="14">
        <v>93</v>
      </c>
      <c r="C55" s="14">
        <v>133</v>
      </c>
      <c r="D55" s="14">
        <v>226</v>
      </c>
      <c r="E55" s="14">
        <v>0</v>
      </c>
      <c r="F55" s="14">
        <v>0</v>
      </c>
      <c r="G55" s="14">
        <v>0</v>
      </c>
      <c r="H55" s="14">
        <f t="shared" si="9"/>
        <v>93</v>
      </c>
      <c r="I55" s="14">
        <f t="shared" si="8"/>
        <v>133</v>
      </c>
      <c r="J55" s="14">
        <f t="shared" si="8"/>
        <v>226</v>
      </c>
      <c r="K55" s="15" t="s">
        <v>29</v>
      </c>
    </row>
    <row r="56" spans="1:11" ht="19.5" customHeight="1" x14ac:dyDescent="0.2">
      <c r="A56" s="13" t="s">
        <v>106</v>
      </c>
      <c r="B56" s="14">
        <v>68</v>
      </c>
      <c r="C56" s="14">
        <v>253</v>
      </c>
      <c r="D56" s="14">
        <v>321</v>
      </c>
      <c r="E56" s="14">
        <v>0</v>
      </c>
      <c r="F56" s="14">
        <v>0</v>
      </c>
      <c r="G56" s="14">
        <v>0</v>
      </c>
      <c r="H56" s="14">
        <f t="shared" si="9"/>
        <v>68</v>
      </c>
      <c r="I56" s="14">
        <f t="shared" si="8"/>
        <v>253</v>
      </c>
      <c r="J56" s="14">
        <f t="shared" si="8"/>
        <v>321</v>
      </c>
      <c r="K56" s="15" t="s">
        <v>280</v>
      </c>
    </row>
    <row r="57" spans="1:11" ht="19.5" customHeight="1" x14ac:dyDescent="0.2">
      <c r="A57" s="13" t="s">
        <v>36</v>
      </c>
      <c r="B57" s="14">
        <v>445</v>
      </c>
      <c r="C57" s="14">
        <v>261</v>
      </c>
      <c r="D57" s="14">
        <v>706</v>
      </c>
      <c r="E57" s="14">
        <v>0</v>
      </c>
      <c r="F57" s="14">
        <v>0</v>
      </c>
      <c r="G57" s="14">
        <v>0</v>
      </c>
      <c r="H57" s="14">
        <f t="shared" si="9"/>
        <v>445</v>
      </c>
      <c r="I57" s="14">
        <f t="shared" si="8"/>
        <v>261</v>
      </c>
      <c r="J57" s="14">
        <f t="shared" si="8"/>
        <v>706</v>
      </c>
      <c r="K57" s="15" t="s">
        <v>37</v>
      </c>
    </row>
    <row r="58" spans="1:11" ht="19.5" customHeight="1" x14ac:dyDescent="0.2">
      <c r="A58" s="13" t="s">
        <v>375</v>
      </c>
      <c r="B58" s="14">
        <v>248</v>
      </c>
      <c r="C58" s="14">
        <v>1138</v>
      </c>
      <c r="D58" s="14">
        <v>1386</v>
      </c>
      <c r="E58" s="14">
        <v>0</v>
      </c>
      <c r="F58" s="14">
        <v>0</v>
      </c>
      <c r="G58" s="14">
        <v>0</v>
      </c>
      <c r="H58" s="14">
        <f t="shared" si="9"/>
        <v>248</v>
      </c>
      <c r="I58" s="14">
        <f t="shared" si="8"/>
        <v>1138</v>
      </c>
      <c r="J58" s="14">
        <f t="shared" si="8"/>
        <v>1386</v>
      </c>
      <c r="K58" s="15" t="s">
        <v>376</v>
      </c>
    </row>
    <row r="59" spans="1:11" ht="19.5" customHeight="1" x14ac:dyDescent="0.2">
      <c r="A59" s="13" t="s">
        <v>377</v>
      </c>
      <c r="B59" s="14">
        <v>720</v>
      </c>
      <c r="C59" s="14">
        <v>1407</v>
      </c>
      <c r="D59" s="14">
        <v>2127</v>
      </c>
      <c r="E59" s="14">
        <v>0</v>
      </c>
      <c r="F59" s="14">
        <v>0</v>
      </c>
      <c r="G59" s="14">
        <v>0</v>
      </c>
      <c r="H59" s="14">
        <f t="shared" si="9"/>
        <v>720</v>
      </c>
      <c r="I59" s="14">
        <f t="shared" si="8"/>
        <v>1407</v>
      </c>
      <c r="J59" s="14">
        <f t="shared" si="8"/>
        <v>2127</v>
      </c>
      <c r="K59" s="15" t="s">
        <v>961</v>
      </c>
    </row>
    <row r="60" spans="1:11" ht="19.5" customHeight="1" x14ac:dyDescent="0.2">
      <c r="A60" s="13" t="s">
        <v>108</v>
      </c>
      <c r="B60" s="14">
        <v>182</v>
      </c>
      <c r="C60" s="14">
        <v>111</v>
      </c>
      <c r="D60" s="14">
        <v>293</v>
      </c>
      <c r="E60" s="14">
        <v>0</v>
      </c>
      <c r="F60" s="14">
        <v>0</v>
      </c>
      <c r="G60" s="14">
        <v>0</v>
      </c>
      <c r="H60" s="14">
        <f t="shared" si="9"/>
        <v>182</v>
      </c>
      <c r="I60" s="14">
        <f t="shared" si="8"/>
        <v>111</v>
      </c>
      <c r="J60" s="14">
        <f t="shared" si="8"/>
        <v>293</v>
      </c>
      <c r="K60" s="15" t="s">
        <v>278</v>
      </c>
    </row>
    <row r="61" spans="1:11" ht="19.5" customHeight="1" x14ac:dyDescent="0.2">
      <c r="A61" s="13" t="s">
        <v>48</v>
      </c>
      <c r="B61" s="14">
        <v>217</v>
      </c>
      <c r="C61" s="14">
        <v>209</v>
      </c>
      <c r="D61" s="14">
        <v>426</v>
      </c>
      <c r="E61" s="14">
        <v>0</v>
      </c>
      <c r="F61" s="14">
        <v>0</v>
      </c>
      <c r="G61" s="14">
        <v>0</v>
      </c>
      <c r="H61" s="14">
        <f t="shared" si="9"/>
        <v>217</v>
      </c>
      <c r="I61" s="14">
        <f t="shared" si="8"/>
        <v>209</v>
      </c>
      <c r="J61" s="14">
        <f t="shared" si="8"/>
        <v>426</v>
      </c>
      <c r="K61" s="15" t="s">
        <v>49</v>
      </c>
    </row>
    <row r="62" spans="1:11" ht="19.5" customHeight="1" x14ac:dyDescent="0.2">
      <c r="A62" s="13" t="s">
        <v>962</v>
      </c>
      <c r="B62" s="14">
        <v>65</v>
      </c>
      <c r="C62" s="14">
        <v>64</v>
      </c>
      <c r="D62" s="14">
        <v>129</v>
      </c>
      <c r="E62" s="14">
        <v>0</v>
      </c>
      <c r="F62" s="14">
        <v>0</v>
      </c>
      <c r="G62" s="14">
        <v>0</v>
      </c>
      <c r="H62" s="14">
        <f t="shared" si="9"/>
        <v>65</v>
      </c>
      <c r="I62" s="14">
        <f t="shared" si="8"/>
        <v>64</v>
      </c>
      <c r="J62" s="14">
        <f t="shared" si="8"/>
        <v>129</v>
      </c>
      <c r="K62" s="15" t="s">
        <v>51</v>
      </c>
    </row>
    <row r="63" spans="1:11" ht="19.5" customHeight="1" x14ac:dyDescent="0.2">
      <c r="A63" s="13" t="s">
        <v>56</v>
      </c>
      <c r="B63" s="14">
        <f>SUM(B50:B62)</f>
        <v>2512</v>
      </c>
      <c r="C63" s="14">
        <f t="shared" ref="C63:D63" si="10">SUM(C50:C62)</f>
        <v>4191</v>
      </c>
      <c r="D63" s="14">
        <f t="shared" si="10"/>
        <v>6703</v>
      </c>
      <c r="E63" s="14">
        <v>0</v>
      </c>
      <c r="F63" s="14">
        <v>0</v>
      </c>
      <c r="G63" s="14">
        <v>0</v>
      </c>
      <c r="H63" s="14">
        <f t="shared" si="9"/>
        <v>2512</v>
      </c>
      <c r="I63" s="14">
        <f t="shared" si="8"/>
        <v>4191</v>
      </c>
      <c r="J63" s="14">
        <f t="shared" si="8"/>
        <v>6703</v>
      </c>
      <c r="K63" s="15" t="s">
        <v>57</v>
      </c>
    </row>
    <row r="64" spans="1:11" ht="19.5" customHeight="1" x14ac:dyDescent="0.2">
      <c r="A64" s="13" t="s">
        <v>58</v>
      </c>
      <c r="B64" s="14"/>
      <c r="C64" s="14"/>
      <c r="D64" s="14"/>
      <c r="E64" s="14"/>
      <c r="F64" s="14"/>
      <c r="G64" s="14"/>
      <c r="H64" s="14"/>
      <c r="I64" s="14"/>
      <c r="J64" s="14"/>
      <c r="K64" s="15" t="s">
        <v>59</v>
      </c>
    </row>
    <row r="65" spans="1:11" ht="19.5" customHeight="1" x14ac:dyDescent="0.2">
      <c r="A65" s="13" t="s">
        <v>36</v>
      </c>
      <c r="B65" s="14">
        <v>327</v>
      </c>
      <c r="C65" s="14">
        <v>93</v>
      </c>
      <c r="D65" s="14">
        <v>420</v>
      </c>
      <c r="E65" s="14">
        <v>0</v>
      </c>
      <c r="F65" s="14">
        <v>0</v>
      </c>
      <c r="G65" s="14">
        <v>0</v>
      </c>
      <c r="H65" s="14">
        <f>SUM(E65,B65)</f>
        <v>327</v>
      </c>
      <c r="I65" s="14">
        <f t="shared" ref="I65:J70" si="11">SUM(F65,C65)</f>
        <v>93</v>
      </c>
      <c r="J65" s="14">
        <f t="shared" si="11"/>
        <v>420</v>
      </c>
      <c r="K65" s="15" t="s">
        <v>37</v>
      </c>
    </row>
    <row r="66" spans="1:11" ht="19.5" customHeight="1" x14ac:dyDescent="0.2">
      <c r="A66" s="13" t="s">
        <v>375</v>
      </c>
      <c r="B66" s="14">
        <v>418</v>
      </c>
      <c r="C66" s="14">
        <v>446</v>
      </c>
      <c r="D66" s="14">
        <v>864</v>
      </c>
      <c r="E66" s="14">
        <v>0</v>
      </c>
      <c r="F66" s="14">
        <v>0</v>
      </c>
      <c r="G66" s="14">
        <v>0</v>
      </c>
      <c r="H66" s="14">
        <f t="shared" ref="H66:H70" si="12">SUM(E66,B66)</f>
        <v>418</v>
      </c>
      <c r="I66" s="14">
        <f t="shared" si="11"/>
        <v>446</v>
      </c>
      <c r="J66" s="14">
        <f t="shared" si="11"/>
        <v>864</v>
      </c>
      <c r="K66" s="15" t="s">
        <v>376</v>
      </c>
    </row>
    <row r="67" spans="1:11" ht="19.5" customHeight="1" x14ac:dyDescent="0.2">
      <c r="A67" s="13" t="s">
        <v>377</v>
      </c>
      <c r="B67" s="14">
        <v>149</v>
      </c>
      <c r="C67" s="14">
        <v>214</v>
      </c>
      <c r="D67" s="14">
        <v>363</v>
      </c>
      <c r="E67" s="14">
        <v>0</v>
      </c>
      <c r="F67" s="14">
        <v>0</v>
      </c>
      <c r="G67" s="14">
        <v>0</v>
      </c>
      <c r="H67" s="14">
        <f t="shared" si="12"/>
        <v>149</v>
      </c>
      <c r="I67" s="14">
        <f t="shared" si="11"/>
        <v>214</v>
      </c>
      <c r="J67" s="14">
        <f t="shared" si="11"/>
        <v>363</v>
      </c>
      <c r="K67" s="15" t="s">
        <v>961</v>
      </c>
    </row>
    <row r="68" spans="1:11" ht="19.5" customHeight="1" x14ac:dyDescent="0.2">
      <c r="A68" s="13" t="s">
        <v>48</v>
      </c>
      <c r="B68" s="14">
        <v>431</v>
      </c>
      <c r="C68" s="14">
        <v>91</v>
      </c>
      <c r="D68" s="14">
        <v>522</v>
      </c>
      <c r="E68" s="14">
        <v>0</v>
      </c>
      <c r="F68" s="14">
        <v>0</v>
      </c>
      <c r="G68" s="14">
        <v>0</v>
      </c>
      <c r="H68" s="14">
        <f t="shared" si="12"/>
        <v>431</v>
      </c>
      <c r="I68" s="14">
        <f t="shared" si="11"/>
        <v>91</v>
      </c>
      <c r="J68" s="14">
        <f t="shared" si="11"/>
        <v>522</v>
      </c>
      <c r="K68" s="15" t="s">
        <v>49</v>
      </c>
    </row>
    <row r="69" spans="1:11" ht="19.5" customHeight="1" thickBot="1" x14ac:dyDescent="0.25">
      <c r="A69" s="13" t="s">
        <v>770</v>
      </c>
      <c r="B69" s="14">
        <f>SUM(B65:B68)</f>
        <v>1325</v>
      </c>
      <c r="C69" s="14">
        <f>SUM(C65:C68)</f>
        <v>844</v>
      </c>
      <c r="D69" s="14">
        <f t="shared" ref="D69" si="13">SUM(B69:C69)</f>
        <v>2169</v>
      </c>
      <c r="E69" s="14">
        <v>0</v>
      </c>
      <c r="F69" s="14">
        <v>0</v>
      </c>
      <c r="G69" s="14">
        <v>0</v>
      </c>
      <c r="H69" s="14">
        <f t="shared" si="12"/>
        <v>1325</v>
      </c>
      <c r="I69" s="14">
        <f t="shared" si="11"/>
        <v>844</v>
      </c>
      <c r="J69" s="14">
        <f t="shared" si="11"/>
        <v>2169</v>
      </c>
      <c r="K69" s="15" t="s">
        <v>971</v>
      </c>
    </row>
    <row r="70" spans="1:11" ht="19.5" customHeight="1" thickBot="1" x14ac:dyDescent="0.25">
      <c r="A70" s="19" t="s">
        <v>261</v>
      </c>
      <c r="B70" s="20">
        <f>SUM(B63,B69)</f>
        <v>3837</v>
      </c>
      <c r="C70" s="20">
        <f t="shared" ref="C70:G70" si="14">SUM(C63,C69)</f>
        <v>5035</v>
      </c>
      <c r="D70" s="20">
        <f t="shared" si="14"/>
        <v>8872</v>
      </c>
      <c r="E70" s="20">
        <f t="shared" si="14"/>
        <v>0</v>
      </c>
      <c r="F70" s="20">
        <f t="shared" si="14"/>
        <v>0</v>
      </c>
      <c r="G70" s="20">
        <f t="shared" si="14"/>
        <v>0</v>
      </c>
      <c r="H70" s="20">
        <f t="shared" si="12"/>
        <v>3837</v>
      </c>
      <c r="I70" s="20">
        <f t="shared" si="11"/>
        <v>5035</v>
      </c>
      <c r="J70" s="20">
        <f t="shared" si="11"/>
        <v>8872</v>
      </c>
      <c r="K70" s="57" t="s">
        <v>63</v>
      </c>
    </row>
    <row r="71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E46:G46"/>
    <mergeCell ref="H46:J46"/>
    <mergeCell ref="A42:K42"/>
    <mergeCell ref="A43:K43"/>
    <mergeCell ref="A45:A48"/>
    <mergeCell ref="B45:D45"/>
    <mergeCell ref="E45:G45"/>
    <mergeCell ref="H45:J45"/>
    <mergeCell ref="K45:K48"/>
    <mergeCell ref="B46:D46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17"/>
  <sheetViews>
    <sheetView rightToLeft="1" view="pageBreakPreview" topLeftCell="A85" zoomScale="80" zoomScaleSheetLayoutView="80" workbookViewId="0">
      <selection sqref="A1:K1"/>
    </sheetView>
  </sheetViews>
  <sheetFormatPr defaultRowHeight="14.25" x14ac:dyDescent="0.2"/>
  <cols>
    <col min="1" max="1" width="33.625" customWidth="1"/>
    <col min="2" max="2" width="8.75" customWidth="1"/>
    <col min="3" max="3" width="9" customWidth="1"/>
    <col min="4" max="4" width="7.75" customWidth="1"/>
    <col min="5" max="5" width="6.375" customWidth="1"/>
    <col min="6" max="6" width="8" customWidth="1"/>
    <col min="7" max="7" width="7.25" customWidth="1"/>
    <col min="8" max="8" width="8" customWidth="1"/>
    <col min="9" max="9" width="8.375" customWidth="1"/>
    <col min="10" max="10" width="8.625" customWidth="1"/>
    <col min="11" max="11" width="44.375" customWidth="1"/>
  </cols>
  <sheetData>
    <row r="1" spans="1:11" ht="27" customHeight="1" x14ac:dyDescent="0.2">
      <c r="A1" s="118" t="s">
        <v>369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9.75" customHeight="1" x14ac:dyDescent="0.25">
      <c r="A2" s="114" t="s">
        <v>1438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2.5" customHeight="1" thickBot="1" x14ac:dyDescent="0.3">
      <c r="A3" s="4" t="s">
        <v>370</v>
      </c>
      <c r="K3" s="25" t="s">
        <v>371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" t="s">
        <v>8</v>
      </c>
      <c r="C6" s="5" t="s">
        <v>9</v>
      </c>
      <c r="D6" s="5" t="s">
        <v>10</v>
      </c>
      <c r="E6" s="5" t="s">
        <v>8</v>
      </c>
      <c r="F6" s="5" t="s">
        <v>9</v>
      </c>
      <c r="G6" s="5" t="s">
        <v>10</v>
      </c>
      <c r="H6" s="5" t="s">
        <v>8</v>
      </c>
      <c r="I6" s="5" t="s">
        <v>9</v>
      </c>
      <c r="J6" s="5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8.75" customHeight="1" x14ac:dyDescent="0.2">
      <c r="A9" s="13" t="s">
        <v>15</v>
      </c>
      <c r="B9" s="14">
        <v>65</v>
      </c>
      <c r="C9" s="14">
        <v>117</v>
      </c>
      <c r="D9" s="14">
        <v>182</v>
      </c>
      <c r="E9" s="14">
        <v>0</v>
      </c>
      <c r="F9" s="14">
        <v>0</v>
      </c>
      <c r="G9" s="14">
        <f>SUM(E9:F9)</f>
        <v>0</v>
      </c>
      <c r="H9" s="14">
        <f>SUM(B9,E9)</f>
        <v>65</v>
      </c>
      <c r="I9" s="14">
        <f>SUM(C9,F9)</f>
        <v>117</v>
      </c>
      <c r="J9" s="14">
        <f>SUM(H9:I9)</f>
        <v>182</v>
      </c>
      <c r="K9" s="15" t="s">
        <v>16</v>
      </c>
    </row>
    <row r="10" spans="1:11" ht="18.75" customHeight="1" x14ac:dyDescent="0.2">
      <c r="A10" s="13" t="s">
        <v>18</v>
      </c>
      <c r="B10" s="14">
        <v>29</v>
      </c>
      <c r="C10" s="14">
        <v>60</v>
      </c>
      <c r="D10" s="14">
        <v>89</v>
      </c>
      <c r="E10" s="14">
        <v>0</v>
      </c>
      <c r="F10" s="14">
        <v>0</v>
      </c>
      <c r="G10" s="14">
        <f t="shared" ref="G10:G30" si="0">SUM(E10:F10)</f>
        <v>0</v>
      </c>
      <c r="H10" s="14">
        <f t="shared" ref="H10:I30" si="1">SUM(B10,E10)</f>
        <v>29</v>
      </c>
      <c r="I10" s="14">
        <f t="shared" si="1"/>
        <v>60</v>
      </c>
      <c r="J10" s="14">
        <f t="shared" ref="J10:J30" si="2">SUM(H10:I10)</f>
        <v>89</v>
      </c>
      <c r="K10" s="15" t="s">
        <v>19</v>
      </c>
    </row>
    <row r="11" spans="1:11" ht="18.75" customHeight="1" x14ac:dyDescent="0.2">
      <c r="A11" s="8" t="s">
        <v>20</v>
      </c>
      <c r="B11" s="7">
        <v>44</v>
      </c>
      <c r="C11" s="7">
        <v>95</v>
      </c>
      <c r="D11" s="7">
        <v>139</v>
      </c>
      <c r="E11" s="7">
        <v>0</v>
      </c>
      <c r="F11" s="7">
        <v>0</v>
      </c>
      <c r="G11" s="7">
        <f t="shared" si="0"/>
        <v>0</v>
      </c>
      <c r="H11" s="7">
        <f t="shared" si="1"/>
        <v>44</v>
      </c>
      <c r="I11" s="7">
        <f t="shared" si="1"/>
        <v>95</v>
      </c>
      <c r="J11" s="7">
        <f t="shared" si="2"/>
        <v>139</v>
      </c>
      <c r="K11" s="9" t="s">
        <v>372</v>
      </c>
    </row>
    <row r="12" spans="1:11" ht="18.75" customHeight="1" x14ac:dyDescent="0.2">
      <c r="A12" s="13" t="s">
        <v>24</v>
      </c>
      <c r="B12" s="14">
        <v>374</v>
      </c>
      <c r="C12" s="14">
        <v>452</v>
      </c>
      <c r="D12" s="14">
        <v>826</v>
      </c>
      <c r="E12" s="14">
        <v>0</v>
      </c>
      <c r="F12" s="14">
        <v>0</v>
      </c>
      <c r="G12" s="14">
        <f t="shared" si="0"/>
        <v>0</v>
      </c>
      <c r="H12" s="14">
        <f t="shared" si="1"/>
        <v>374</v>
      </c>
      <c r="I12" s="14">
        <f t="shared" si="1"/>
        <v>452</v>
      </c>
      <c r="J12" s="14">
        <f t="shared" si="2"/>
        <v>826</v>
      </c>
      <c r="K12" s="15" t="s">
        <v>25</v>
      </c>
    </row>
    <row r="13" spans="1:11" ht="18.75" customHeight="1" x14ac:dyDescent="0.2">
      <c r="A13" s="13" t="s">
        <v>32</v>
      </c>
      <c r="B13" s="14">
        <v>245</v>
      </c>
      <c r="C13" s="14">
        <v>402</v>
      </c>
      <c r="D13" s="14">
        <v>647</v>
      </c>
      <c r="E13" s="14">
        <v>0</v>
      </c>
      <c r="F13" s="14">
        <v>1</v>
      </c>
      <c r="G13" s="14">
        <f t="shared" si="0"/>
        <v>1</v>
      </c>
      <c r="H13" s="14">
        <f t="shared" si="1"/>
        <v>245</v>
      </c>
      <c r="I13" s="14">
        <f t="shared" si="1"/>
        <v>403</v>
      </c>
      <c r="J13" s="14">
        <f t="shared" si="2"/>
        <v>648</v>
      </c>
      <c r="K13" s="15" t="s">
        <v>280</v>
      </c>
    </row>
    <row r="14" spans="1:11" ht="18.75" customHeight="1" x14ac:dyDescent="0.2">
      <c r="A14" s="13" t="s">
        <v>140</v>
      </c>
      <c r="B14" s="14">
        <v>415</v>
      </c>
      <c r="C14" s="14">
        <v>377</v>
      </c>
      <c r="D14" s="14">
        <v>792</v>
      </c>
      <c r="E14" s="14">
        <v>0</v>
      </c>
      <c r="F14" s="14">
        <v>0</v>
      </c>
      <c r="G14" s="14">
        <f t="shared" si="0"/>
        <v>0</v>
      </c>
      <c r="H14" s="14">
        <f t="shared" si="1"/>
        <v>415</v>
      </c>
      <c r="I14" s="14">
        <f t="shared" si="1"/>
        <v>377</v>
      </c>
      <c r="J14" s="14">
        <f t="shared" si="2"/>
        <v>792</v>
      </c>
      <c r="K14" s="15" t="s">
        <v>37</v>
      </c>
    </row>
    <row r="15" spans="1:11" ht="18.75" customHeight="1" x14ac:dyDescent="0.2">
      <c r="A15" s="13" t="s">
        <v>373</v>
      </c>
      <c r="B15" s="14">
        <v>400</v>
      </c>
      <c r="C15" s="14">
        <v>167</v>
      </c>
      <c r="D15" s="14">
        <v>567</v>
      </c>
      <c r="E15" s="14">
        <v>0</v>
      </c>
      <c r="F15" s="14">
        <v>0</v>
      </c>
      <c r="G15" s="14">
        <f t="shared" si="0"/>
        <v>0</v>
      </c>
      <c r="H15" s="14">
        <f t="shared" si="1"/>
        <v>400</v>
      </c>
      <c r="I15" s="14">
        <f t="shared" si="1"/>
        <v>167</v>
      </c>
      <c r="J15" s="14">
        <f t="shared" si="2"/>
        <v>567</v>
      </c>
      <c r="K15" s="15" t="s">
        <v>374</v>
      </c>
    </row>
    <row r="16" spans="1:11" ht="18.75" customHeight="1" x14ac:dyDescent="0.2">
      <c r="A16" s="13" t="s">
        <v>375</v>
      </c>
      <c r="B16" s="14">
        <v>696</v>
      </c>
      <c r="C16" s="14">
        <v>581</v>
      </c>
      <c r="D16" s="14">
        <v>1277</v>
      </c>
      <c r="E16" s="14">
        <v>0</v>
      </c>
      <c r="F16" s="14">
        <v>0</v>
      </c>
      <c r="G16" s="14">
        <f t="shared" si="0"/>
        <v>0</v>
      </c>
      <c r="H16" s="14">
        <f t="shared" si="1"/>
        <v>696</v>
      </c>
      <c r="I16" s="14">
        <f t="shared" si="1"/>
        <v>581</v>
      </c>
      <c r="J16" s="14">
        <f t="shared" si="2"/>
        <v>1277</v>
      </c>
      <c r="K16" s="15" t="s">
        <v>376</v>
      </c>
    </row>
    <row r="17" spans="1:11" ht="18.75" customHeight="1" x14ac:dyDescent="0.2">
      <c r="A17" s="8" t="s">
        <v>377</v>
      </c>
      <c r="B17" s="7">
        <v>797</v>
      </c>
      <c r="C17" s="7">
        <v>764</v>
      </c>
      <c r="D17" s="7">
        <v>1561</v>
      </c>
      <c r="E17" s="7">
        <v>0</v>
      </c>
      <c r="F17" s="7">
        <v>0</v>
      </c>
      <c r="G17" s="7">
        <f t="shared" si="0"/>
        <v>0</v>
      </c>
      <c r="H17" s="7">
        <f t="shared" si="1"/>
        <v>797</v>
      </c>
      <c r="I17" s="7">
        <f t="shared" si="1"/>
        <v>764</v>
      </c>
      <c r="J17" s="7">
        <f t="shared" si="2"/>
        <v>1561</v>
      </c>
      <c r="K17" s="9" t="s">
        <v>378</v>
      </c>
    </row>
    <row r="18" spans="1:11" ht="18.75" customHeight="1" x14ac:dyDescent="0.2">
      <c r="A18" s="13" t="s">
        <v>108</v>
      </c>
      <c r="B18" s="14">
        <v>114</v>
      </c>
      <c r="C18" s="14">
        <v>32</v>
      </c>
      <c r="D18" s="14">
        <v>146</v>
      </c>
      <c r="E18" s="14">
        <v>0</v>
      </c>
      <c r="F18" s="14">
        <v>0</v>
      </c>
      <c r="G18" s="14">
        <f t="shared" si="0"/>
        <v>0</v>
      </c>
      <c r="H18" s="14">
        <f t="shared" si="1"/>
        <v>114</v>
      </c>
      <c r="I18" s="14">
        <f t="shared" si="1"/>
        <v>32</v>
      </c>
      <c r="J18" s="14">
        <f t="shared" si="2"/>
        <v>146</v>
      </c>
      <c r="K18" s="15" t="s">
        <v>117</v>
      </c>
    </row>
    <row r="19" spans="1:11" ht="18.75" customHeight="1" x14ac:dyDescent="0.2">
      <c r="A19" s="13" t="s">
        <v>43</v>
      </c>
      <c r="B19" s="14">
        <v>368</v>
      </c>
      <c r="C19" s="14">
        <v>489</v>
      </c>
      <c r="D19" s="14">
        <v>857</v>
      </c>
      <c r="E19" s="14">
        <v>0</v>
      </c>
      <c r="F19" s="14">
        <v>0</v>
      </c>
      <c r="G19" s="14">
        <f t="shared" si="0"/>
        <v>0</v>
      </c>
      <c r="H19" s="14">
        <f t="shared" si="1"/>
        <v>368</v>
      </c>
      <c r="I19" s="14">
        <f t="shared" si="1"/>
        <v>489</v>
      </c>
      <c r="J19" s="14">
        <f t="shared" si="2"/>
        <v>857</v>
      </c>
      <c r="K19" s="15" t="s">
        <v>152</v>
      </c>
    </row>
    <row r="20" spans="1:11" ht="18.75" customHeight="1" x14ac:dyDescent="0.2">
      <c r="A20" s="13" t="s">
        <v>48</v>
      </c>
      <c r="B20" s="67">
        <v>47</v>
      </c>
      <c r="C20" s="67">
        <v>117</v>
      </c>
      <c r="D20" s="67">
        <v>164</v>
      </c>
      <c r="E20" s="67">
        <v>0</v>
      </c>
      <c r="F20" s="67">
        <v>0</v>
      </c>
      <c r="G20" s="67">
        <f t="shared" si="0"/>
        <v>0</v>
      </c>
      <c r="H20" s="67">
        <f t="shared" si="1"/>
        <v>47</v>
      </c>
      <c r="I20" s="67">
        <f t="shared" si="1"/>
        <v>117</v>
      </c>
      <c r="J20" s="67">
        <f t="shared" si="2"/>
        <v>164</v>
      </c>
      <c r="K20" s="15" t="s">
        <v>49</v>
      </c>
    </row>
    <row r="21" spans="1:11" ht="18.75" customHeight="1" x14ac:dyDescent="0.2">
      <c r="A21" s="13" t="s">
        <v>50</v>
      </c>
      <c r="B21" s="67">
        <v>63</v>
      </c>
      <c r="C21" s="67">
        <v>71</v>
      </c>
      <c r="D21" s="67">
        <v>134</v>
      </c>
      <c r="E21" s="67">
        <v>0</v>
      </c>
      <c r="F21" s="67">
        <v>0</v>
      </c>
      <c r="G21" s="67">
        <f t="shared" si="0"/>
        <v>0</v>
      </c>
      <c r="H21" s="67">
        <f t="shared" si="1"/>
        <v>63</v>
      </c>
      <c r="I21" s="67">
        <f t="shared" si="1"/>
        <v>71</v>
      </c>
      <c r="J21" s="67">
        <f t="shared" si="2"/>
        <v>134</v>
      </c>
      <c r="K21" s="15" t="s">
        <v>51</v>
      </c>
    </row>
    <row r="22" spans="1:11" ht="18.75" customHeight="1" x14ac:dyDescent="0.2">
      <c r="A22" s="13" t="s">
        <v>56</v>
      </c>
      <c r="B22" s="67">
        <f>SUM(B9:B21)</f>
        <v>3657</v>
      </c>
      <c r="C22" s="67">
        <f t="shared" ref="C22:J22" si="3">SUM(C9:C21)</f>
        <v>3724</v>
      </c>
      <c r="D22" s="67">
        <f t="shared" si="3"/>
        <v>7381</v>
      </c>
      <c r="E22" s="67">
        <f t="shared" si="3"/>
        <v>0</v>
      </c>
      <c r="F22" s="67">
        <f t="shared" si="3"/>
        <v>1</v>
      </c>
      <c r="G22" s="67">
        <f t="shared" si="3"/>
        <v>1</v>
      </c>
      <c r="H22" s="67">
        <f t="shared" si="3"/>
        <v>3657</v>
      </c>
      <c r="I22" s="67">
        <f t="shared" si="3"/>
        <v>3725</v>
      </c>
      <c r="J22" s="67">
        <f t="shared" si="3"/>
        <v>7382</v>
      </c>
      <c r="K22" s="15" t="s">
        <v>379</v>
      </c>
    </row>
    <row r="23" spans="1:11" ht="18.75" customHeight="1" x14ac:dyDescent="0.2">
      <c r="A23" s="13" t="s">
        <v>58</v>
      </c>
      <c r="B23" s="67"/>
      <c r="C23" s="67"/>
      <c r="D23" s="67"/>
      <c r="E23" s="67"/>
      <c r="F23" s="67"/>
      <c r="G23" s="67"/>
      <c r="H23" s="67"/>
      <c r="I23" s="67"/>
      <c r="J23" s="67"/>
      <c r="K23" s="15" t="s">
        <v>380</v>
      </c>
    </row>
    <row r="24" spans="1:11" ht="18.75" customHeight="1" x14ac:dyDescent="0.2">
      <c r="A24" s="13" t="s">
        <v>140</v>
      </c>
      <c r="B24" s="67">
        <v>286</v>
      </c>
      <c r="C24" s="67">
        <v>163</v>
      </c>
      <c r="D24" s="67">
        <f>SUM(B24:C24)</f>
        <v>449</v>
      </c>
      <c r="E24" s="67">
        <v>0</v>
      </c>
      <c r="F24" s="67">
        <v>0</v>
      </c>
      <c r="G24" s="67">
        <f t="shared" si="0"/>
        <v>0</v>
      </c>
      <c r="H24" s="67">
        <f t="shared" si="1"/>
        <v>286</v>
      </c>
      <c r="I24" s="67">
        <f t="shared" si="1"/>
        <v>163</v>
      </c>
      <c r="J24" s="67">
        <f t="shared" si="2"/>
        <v>449</v>
      </c>
      <c r="K24" s="15" t="s">
        <v>37</v>
      </c>
    </row>
    <row r="25" spans="1:11" ht="18.75" customHeight="1" x14ac:dyDescent="0.2">
      <c r="A25" s="13" t="s">
        <v>373</v>
      </c>
      <c r="B25" s="67">
        <v>15</v>
      </c>
      <c r="C25" s="67">
        <v>13</v>
      </c>
      <c r="D25" s="67">
        <f>SUM(B25:C25)</f>
        <v>28</v>
      </c>
      <c r="E25" s="67">
        <v>0</v>
      </c>
      <c r="F25" s="67">
        <v>0</v>
      </c>
      <c r="G25" s="67">
        <f t="shared" si="0"/>
        <v>0</v>
      </c>
      <c r="H25" s="67">
        <f t="shared" si="1"/>
        <v>15</v>
      </c>
      <c r="I25" s="67">
        <f t="shared" si="1"/>
        <v>13</v>
      </c>
      <c r="J25" s="67">
        <f t="shared" si="2"/>
        <v>28</v>
      </c>
      <c r="K25" s="15" t="s">
        <v>374</v>
      </c>
    </row>
    <row r="26" spans="1:11" ht="18.75" customHeight="1" x14ac:dyDescent="0.2">
      <c r="A26" s="13" t="s">
        <v>375</v>
      </c>
      <c r="B26" s="67">
        <v>332</v>
      </c>
      <c r="C26" s="67">
        <v>379</v>
      </c>
      <c r="D26" s="67">
        <f t="shared" ref="D26:D29" si="4">SUM(B26:C26)</f>
        <v>711</v>
      </c>
      <c r="E26" s="67">
        <v>0</v>
      </c>
      <c r="F26" s="67">
        <v>0</v>
      </c>
      <c r="G26" s="67">
        <f t="shared" si="0"/>
        <v>0</v>
      </c>
      <c r="H26" s="67">
        <f t="shared" si="1"/>
        <v>332</v>
      </c>
      <c r="I26" s="67">
        <f t="shared" si="1"/>
        <v>379</v>
      </c>
      <c r="J26" s="67">
        <f t="shared" si="2"/>
        <v>711</v>
      </c>
      <c r="K26" s="15" t="s">
        <v>376</v>
      </c>
    </row>
    <row r="27" spans="1:11" ht="18.75" customHeight="1" x14ac:dyDescent="0.2">
      <c r="A27" s="13" t="s">
        <v>377</v>
      </c>
      <c r="B27" s="67">
        <v>131</v>
      </c>
      <c r="C27" s="67">
        <v>253</v>
      </c>
      <c r="D27" s="67">
        <f t="shared" si="4"/>
        <v>384</v>
      </c>
      <c r="E27" s="67">
        <v>0</v>
      </c>
      <c r="F27" s="67">
        <v>0</v>
      </c>
      <c r="G27" s="67">
        <f t="shared" si="0"/>
        <v>0</v>
      </c>
      <c r="H27" s="67">
        <f t="shared" si="1"/>
        <v>131</v>
      </c>
      <c r="I27" s="67">
        <f t="shared" si="1"/>
        <v>253</v>
      </c>
      <c r="J27" s="67">
        <f t="shared" si="2"/>
        <v>384</v>
      </c>
      <c r="K27" s="15" t="s">
        <v>378</v>
      </c>
    </row>
    <row r="28" spans="1:11" ht="18.75" customHeight="1" x14ac:dyDescent="0.2">
      <c r="A28" s="13" t="s">
        <v>108</v>
      </c>
      <c r="B28" s="67">
        <v>59</v>
      </c>
      <c r="C28" s="67">
        <v>10</v>
      </c>
      <c r="D28" s="67">
        <f t="shared" si="4"/>
        <v>69</v>
      </c>
      <c r="E28" s="67">
        <v>0</v>
      </c>
      <c r="F28" s="67">
        <v>0</v>
      </c>
      <c r="G28" s="67">
        <f t="shared" si="0"/>
        <v>0</v>
      </c>
      <c r="H28" s="67">
        <f t="shared" si="1"/>
        <v>59</v>
      </c>
      <c r="I28" s="67">
        <f t="shared" si="1"/>
        <v>10</v>
      </c>
      <c r="J28" s="67">
        <f t="shared" si="2"/>
        <v>69</v>
      </c>
      <c r="K28" s="15" t="s">
        <v>117</v>
      </c>
    </row>
    <row r="29" spans="1:11" ht="18.75" customHeight="1" x14ac:dyDescent="0.2">
      <c r="A29" s="13" t="s">
        <v>43</v>
      </c>
      <c r="B29" s="14">
        <v>269</v>
      </c>
      <c r="C29" s="14">
        <v>181</v>
      </c>
      <c r="D29" s="14">
        <f t="shared" si="4"/>
        <v>450</v>
      </c>
      <c r="E29" s="14">
        <v>0</v>
      </c>
      <c r="F29" s="14">
        <v>0</v>
      </c>
      <c r="G29" s="14">
        <f t="shared" si="0"/>
        <v>0</v>
      </c>
      <c r="H29" s="14">
        <f t="shared" si="1"/>
        <v>269</v>
      </c>
      <c r="I29" s="14">
        <f t="shared" si="1"/>
        <v>181</v>
      </c>
      <c r="J29" s="14">
        <f t="shared" si="2"/>
        <v>450</v>
      </c>
      <c r="K29" s="15" t="s">
        <v>152</v>
      </c>
    </row>
    <row r="30" spans="1:11" ht="24.75" customHeight="1" x14ac:dyDescent="0.2">
      <c r="A30" s="13" t="s">
        <v>50</v>
      </c>
      <c r="B30" s="14">
        <v>47</v>
      </c>
      <c r="C30" s="14">
        <v>19</v>
      </c>
      <c r="D30" s="14">
        <f>SUM(B30:C30)</f>
        <v>66</v>
      </c>
      <c r="E30" s="14">
        <v>0</v>
      </c>
      <c r="F30" s="14">
        <v>0</v>
      </c>
      <c r="G30" s="14">
        <f t="shared" si="0"/>
        <v>0</v>
      </c>
      <c r="H30" s="14">
        <f t="shared" si="1"/>
        <v>47</v>
      </c>
      <c r="I30" s="14">
        <f t="shared" si="1"/>
        <v>19</v>
      </c>
      <c r="J30" s="14">
        <f t="shared" si="2"/>
        <v>66</v>
      </c>
      <c r="K30" s="15" t="s">
        <v>51</v>
      </c>
    </row>
    <row r="31" spans="1:11" ht="17.25" customHeight="1" thickBot="1" x14ac:dyDescent="0.25">
      <c r="A31" s="16" t="s">
        <v>61</v>
      </c>
      <c r="B31" s="17">
        <f>SUM(B24:B30)</f>
        <v>1139</v>
      </c>
      <c r="C31" s="17">
        <f t="shared" ref="C31:J31" si="5">SUM(C24:C30)</f>
        <v>1018</v>
      </c>
      <c r="D31" s="17">
        <f>SUM(B31:C31)</f>
        <v>2157</v>
      </c>
      <c r="E31" s="17">
        <f t="shared" si="5"/>
        <v>0</v>
      </c>
      <c r="F31" s="17">
        <f t="shared" si="5"/>
        <v>0</v>
      </c>
      <c r="G31" s="17">
        <f t="shared" si="5"/>
        <v>0</v>
      </c>
      <c r="H31" s="17">
        <f t="shared" si="5"/>
        <v>1139</v>
      </c>
      <c r="I31" s="17">
        <f t="shared" si="5"/>
        <v>1018</v>
      </c>
      <c r="J31" s="17">
        <f t="shared" si="5"/>
        <v>2157</v>
      </c>
      <c r="K31" s="18" t="s">
        <v>381</v>
      </c>
    </row>
    <row r="32" spans="1:11" ht="24.75" customHeight="1" thickBot="1" x14ac:dyDescent="0.25">
      <c r="A32" s="19" t="s">
        <v>261</v>
      </c>
      <c r="B32" s="20">
        <f t="shared" ref="B32:J32" si="6">SUM(B22,B31)</f>
        <v>4796</v>
      </c>
      <c r="C32" s="20">
        <f t="shared" si="6"/>
        <v>4742</v>
      </c>
      <c r="D32" s="20">
        <f t="shared" si="6"/>
        <v>9538</v>
      </c>
      <c r="E32" s="20">
        <f t="shared" si="6"/>
        <v>0</v>
      </c>
      <c r="F32" s="20">
        <f t="shared" si="6"/>
        <v>1</v>
      </c>
      <c r="G32" s="20">
        <f t="shared" si="6"/>
        <v>1</v>
      </c>
      <c r="H32" s="20">
        <f t="shared" si="6"/>
        <v>4796</v>
      </c>
      <c r="I32" s="20">
        <f t="shared" si="6"/>
        <v>4743</v>
      </c>
      <c r="J32" s="20">
        <f t="shared" si="6"/>
        <v>9539</v>
      </c>
      <c r="K32" s="21" t="s">
        <v>63</v>
      </c>
    </row>
    <row r="33" spans="1:11" ht="2.25" customHeight="1" thickTop="1" x14ac:dyDescent="0.2"/>
    <row r="34" spans="1:11" s="92" customFormat="1" ht="18" customHeight="1" x14ac:dyDescent="0.2"/>
    <row r="35" spans="1:11" s="92" customFormat="1" ht="2.25" customHeight="1" x14ac:dyDescent="0.2"/>
    <row r="36" spans="1:11" s="92" customFormat="1" ht="2.25" customHeight="1" x14ac:dyDescent="0.2"/>
    <row r="37" spans="1:11" s="92" customFormat="1" ht="21" customHeight="1" x14ac:dyDescent="0.2"/>
    <row r="38" spans="1:11" s="92" customFormat="1" ht="20.25" customHeight="1" x14ac:dyDescent="0.2"/>
    <row r="39" spans="1:11" s="92" customFormat="1" ht="31.5" customHeight="1" x14ac:dyDescent="0.2"/>
    <row r="40" spans="1:11" s="92" customFormat="1" ht="21.75" customHeight="1" x14ac:dyDescent="0.2"/>
    <row r="41" spans="1:11" ht="19.5" customHeight="1" x14ac:dyDescent="0.25">
      <c r="A41" s="117" t="s">
        <v>382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</row>
    <row r="42" spans="1:11" ht="37.5" customHeight="1" x14ac:dyDescent="0.25">
      <c r="A42" s="114" t="s">
        <v>1439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5.75" customHeight="1" thickBot="1" x14ac:dyDescent="0.3">
      <c r="A43" s="4" t="s">
        <v>383</v>
      </c>
      <c r="K43" s="25" t="s">
        <v>384</v>
      </c>
    </row>
    <row r="44" spans="1:11" ht="15.75" customHeight="1" thickTop="1" x14ac:dyDescent="0.25">
      <c r="A44" s="111" t="s">
        <v>0</v>
      </c>
      <c r="B44" s="110" t="s">
        <v>1</v>
      </c>
      <c r="C44" s="110"/>
      <c r="D44" s="110"/>
      <c r="E44" s="110" t="s">
        <v>2</v>
      </c>
      <c r="F44" s="110"/>
      <c r="G44" s="110"/>
      <c r="H44" s="110" t="s">
        <v>3</v>
      </c>
      <c r="I44" s="110"/>
      <c r="J44" s="110"/>
      <c r="K44" s="111" t="s">
        <v>4</v>
      </c>
    </row>
    <row r="45" spans="1:11" ht="17.25" customHeight="1" x14ac:dyDescent="0.25">
      <c r="A45" s="112"/>
      <c r="B45" s="109" t="s">
        <v>5</v>
      </c>
      <c r="C45" s="109"/>
      <c r="D45" s="109"/>
      <c r="E45" s="109" t="s">
        <v>6</v>
      </c>
      <c r="F45" s="109"/>
      <c r="G45" s="109"/>
      <c r="H45" s="109" t="s">
        <v>7</v>
      </c>
      <c r="I45" s="109"/>
      <c r="J45" s="109"/>
      <c r="K45" s="112"/>
    </row>
    <row r="46" spans="1:11" ht="18" customHeight="1" x14ac:dyDescent="0.25">
      <c r="A46" s="112"/>
      <c r="B46" s="5" t="s">
        <v>8</v>
      </c>
      <c r="C46" s="5" t="s">
        <v>9</v>
      </c>
      <c r="D46" s="5" t="s">
        <v>10</v>
      </c>
      <c r="E46" s="5" t="s">
        <v>8</v>
      </c>
      <c r="F46" s="5" t="s">
        <v>9</v>
      </c>
      <c r="G46" s="5" t="s">
        <v>10</v>
      </c>
      <c r="H46" s="5" t="s">
        <v>8</v>
      </c>
      <c r="I46" s="5" t="s">
        <v>9</v>
      </c>
      <c r="J46" s="5" t="s">
        <v>10</v>
      </c>
      <c r="K46" s="112"/>
    </row>
    <row r="47" spans="1:11" ht="18" customHeight="1" thickBot="1" x14ac:dyDescent="0.3">
      <c r="A47" s="113"/>
      <c r="B47" s="6" t="s">
        <v>11</v>
      </c>
      <c r="C47" s="6" t="s">
        <v>12</v>
      </c>
      <c r="D47" s="6" t="s">
        <v>7</v>
      </c>
      <c r="E47" s="6" t="s">
        <v>11</v>
      </c>
      <c r="F47" s="6" t="s">
        <v>12</v>
      </c>
      <c r="G47" s="6" t="s">
        <v>7</v>
      </c>
      <c r="H47" s="6" t="s">
        <v>11</v>
      </c>
      <c r="I47" s="6" t="s">
        <v>12</v>
      </c>
      <c r="J47" s="6" t="s">
        <v>7</v>
      </c>
      <c r="K47" s="113"/>
    </row>
    <row r="48" spans="1:11" ht="18" customHeight="1" x14ac:dyDescent="0.2">
      <c r="A48" s="13" t="s">
        <v>13</v>
      </c>
      <c r="B48" s="14"/>
      <c r="C48" s="14"/>
      <c r="D48" s="14"/>
      <c r="E48" s="14"/>
      <c r="F48" s="14"/>
      <c r="G48" s="14"/>
      <c r="H48" s="14"/>
      <c r="I48" s="14"/>
      <c r="J48" s="14"/>
      <c r="K48" s="15" t="s">
        <v>14</v>
      </c>
    </row>
    <row r="49" spans="1:11" ht="18" customHeight="1" x14ac:dyDescent="0.2">
      <c r="A49" s="13" t="s">
        <v>15</v>
      </c>
      <c r="B49" s="14">
        <v>349</v>
      </c>
      <c r="C49" s="14">
        <v>590</v>
      </c>
      <c r="D49" s="14">
        <f>SUM(B49:C49)</f>
        <v>939</v>
      </c>
      <c r="E49" s="14">
        <v>0</v>
      </c>
      <c r="F49" s="14">
        <v>0</v>
      </c>
      <c r="G49" s="14">
        <f>SUM(E49:F49)</f>
        <v>0</v>
      </c>
      <c r="H49" s="14">
        <f>SUM(B49,E49)</f>
        <v>349</v>
      </c>
      <c r="I49" s="14">
        <f>SUM(C49,F49)</f>
        <v>590</v>
      </c>
      <c r="J49" s="14">
        <f>SUM(H49:I49)</f>
        <v>939</v>
      </c>
      <c r="K49" s="15" t="s">
        <v>16</v>
      </c>
    </row>
    <row r="50" spans="1:11" ht="18" customHeight="1" x14ac:dyDescent="0.2">
      <c r="A50" s="13" t="s">
        <v>18</v>
      </c>
      <c r="B50" s="14">
        <v>207</v>
      </c>
      <c r="C50" s="14">
        <v>335</v>
      </c>
      <c r="D50" s="14">
        <f t="shared" ref="D50:D72" si="7">SUM(B50:C50)</f>
        <v>542</v>
      </c>
      <c r="E50" s="14">
        <v>0</v>
      </c>
      <c r="F50" s="14">
        <v>1</v>
      </c>
      <c r="G50" s="14">
        <f t="shared" ref="G50:G72" si="8">SUM(E50:F50)</f>
        <v>1</v>
      </c>
      <c r="H50" s="14">
        <f t="shared" ref="H50:I72" si="9">SUM(B50,E50)</f>
        <v>207</v>
      </c>
      <c r="I50" s="14">
        <f>SUM(C50,F50)</f>
        <v>336</v>
      </c>
      <c r="J50" s="14">
        <f t="shared" ref="J50:J72" si="10">SUM(H50:I50)</f>
        <v>543</v>
      </c>
      <c r="K50" s="15" t="s">
        <v>19</v>
      </c>
    </row>
    <row r="51" spans="1:11" ht="18" customHeight="1" x14ac:dyDescent="0.2">
      <c r="A51" s="8" t="s">
        <v>20</v>
      </c>
      <c r="B51" s="7">
        <v>253</v>
      </c>
      <c r="C51" s="7">
        <v>507</v>
      </c>
      <c r="D51" s="7">
        <f t="shared" si="7"/>
        <v>760</v>
      </c>
      <c r="E51" s="7">
        <v>0</v>
      </c>
      <c r="F51" s="7">
        <v>0</v>
      </c>
      <c r="G51" s="7">
        <f t="shared" si="8"/>
        <v>0</v>
      </c>
      <c r="H51" s="7">
        <f t="shared" si="9"/>
        <v>253</v>
      </c>
      <c r="I51" s="7">
        <f t="shared" si="9"/>
        <v>507</v>
      </c>
      <c r="J51" s="7">
        <f t="shared" si="10"/>
        <v>760</v>
      </c>
      <c r="K51" s="9" t="s">
        <v>372</v>
      </c>
    </row>
    <row r="52" spans="1:11" ht="18" customHeight="1" x14ac:dyDescent="0.2">
      <c r="A52" s="13" t="s">
        <v>24</v>
      </c>
      <c r="B52" s="14">
        <v>980</v>
      </c>
      <c r="C52" s="14">
        <v>1169</v>
      </c>
      <c r="D52" s="14">
        <f t="shared" si="7"/>
        <v>2149</v>
      </c>
      <c r="E52" s="14">
        <v>0</v>
      </c>
      <c r="F52" s="14">
        <v>0</v>
      </c>
      <c r="G52" s="14">
        <f t="shared" si="8"/>
        <v>0</v>
      </c>
      <c r="H52" s="14">
        <f t="shared" si="9"/>
        <v>980</v>
      </c>
      <c r="I52" s="14">
        <f t="shared" si="9"/>
        <v>1169</v>
      </c>
      <c r="J52" s="14">
        <f t="shared" si="10"/>
        <v>2149</v>
      </c>
      <c r="K52" s="15" t="s">
        <v>25</v>
      </c>
    </row>
    <row r="53" spans="1:11" ht="18" customHeight="1" x14ac:dyDescent="0.2">
      <c r="A53" s="13" t="s">
        <v>32</v>
      </c>
      <c r="B53" s="14">
        <v>1013</v>
      </c>
      <c r="C53" s="14">
        <v>1363</v>
      </c>
      <c r="D53" s="14">
        <f t="shared" si="7"/>
        <v>2376</v>
      </c>
      <c r="E53" s="14">
        <v>0</v>
      </c>
      <c r="F53" s="14">
        <v>4</v>
      </c>
      <c r="G53" s="14">
        <f t="shared" si="8"/>
        <v>4</v>
      </c>
      <c r="H53" s="14">
        <f t="shared" si="9"/>
        <v>1013</v>
      </c>
      <c r="I53" s="14">
        <f t="shared" si="9"/>
        <v>1367</v>
      </c>
      <c r="J53" s="14">
        <f t="shared" si="10"/>
        <v>2380</v>
      </c>
      <c r="K53" s="15" t="s">
        <v>280</v>
      </c>
    </row>
    <row r="54" spans="1:11" ht="18" customHeight="1" x14ac:dyDescent="0.2">
      <c r="A54" s="13" t="s">
        <v>140</v>
      </c>
      <c r="B54" s="14">
        <v>1865</v>
      </c>
      <c r="C54" s="14">
        <v>1239</v>
      </c>
      <c r="D54" s="14">
        <f t="shared" si="7"/>
        <v>3104</v>
      </c>
      <c r="E54" s="14">
        <v>0</v>
      </c>
      <c r="F54" s="14">
        <v>0</v>
      </c>
      <c r="G54" s="14">
        <f t="shared" si="8"/>
        <v>0</v>
      </c>
      <c r="H54" s="14">
        <f t="shared" si="9"/>
        <v>1865</v>
      </c>
      <c r="I54" s="14">
        <f t="shared" si="9"/>
        <v>1239</v>
      </c>
      <c r="J54" s="14">
        <f t="shared" si="10"/>
        <v>3104</v>
      </c>
      <c r="K54" s="15" t="s">
        <v>37</v>
      </c>
    </row>
    <row r="55" spans="1:11" ht="18" customHeight="1" x14ac:dyDescent="0.2">
      <c r="A55" s="13" t="s">
        <v>373</v>
      </c>
      <c r="B55" s="14">
        <v>808</v>
      </c>
      <c r="C55" s="14">
        <v>312</v>
      </c>
      <c r="D55" s="14">
        <f t="shared" si="7"/>
        <v>1120</v>
      </c>
      <c r="E55" s="14">
        <v>0</v>
      </c>
      <c r="F55" s="14">
        <v>0</v>
      </c>
      <c r="G55" s="14">
        <f t="shared" si="8"/>
        <v>0</v>
      </c>
      <c r="H55" s="14">
        <f t="shared" si="9"/>
        <v>808</v>
      </c>
      <c r="I55" s="14">
        <f t="shared" si="9"/>
        <v>312</v>
      </c>
      <c r="J55" s="14">
        <f t="shared" si="10"/>
        <v>1120</v>
      </c>
      <c r="K55" s="15" t="s">
        <v>374</v>
      </c>
    </row>
    <row r="56" spans="1:11" ht="18" customHeight="1" x14ac:dyDescent="0.2">
      <c r="A56" s="13" t="s">
        <v>375</v>
      </c>
      <c r="B56" s="14">
        <v>2652</v>
      </c>
      <c r="C56" s="14">
        <v>2386</v>
      </c>
      <c r="D56" s="14">
        <f t="shared" si="7"/>
        <v>5038</v>
      </c>
      <c r="E56" s="14">
        <v>0</v>
      </c>
      <c r="F56" s="14">
        <v>0</v>
      </c>
      <c r="G56" s="14">
        <f t="shared" si="8"/>
        <v>0</v>
      </c>
      <c r="H56" s="14">
        <f t="shared" si="9"/>
        <v>2652</v>
      </c>
      <c r="I56" s="14">
        <f t="shared" si="9"/>
        <v>2386</v>
      </c>
      <c r="J56" s="14">
        <f t="shared" si="10"/>
        <v>5038</v>
      </c>
      <c r="K56" s="15" t="s">
        <v>376</v>
      </c>
    </row>
    <row r="57" spans="1:11" ht="18" customHeight="1" x14ac:dyDescent="0.2">
      <c r="A57" s="8" t="s">
        <v>377</v>
      </c>
      <c r="B57" s="7">
        <v>3532</v>
      </c>
      <c r="C57" s="7">
        <v>3482</v>
      </c>
      <c r="D57" s="7">
        <f t="shared" si="7"/>
        <v>7014</v>
      </c>
      <c r="E57" s="7">
        <v>0</v>
      </c>
      <c r="F57" s="7">
        <v>2</v>
      </c>
      <c r="G57" s="7">
        <f t="shared" si="8"/>
        <v>2</v>
      </c>
      <c r="H57" s="7">
        <f t="shared" si="9"/>
        <v>3532</v>
      </c>
      <c r="I57" s="7">
        <f t="shared" si="9"/>
        <v>3484</v>
      </c>
      <c r="J57" s="7">
        <f t="shared" si="10"/>
        <v>7016</v>
      </c>
      <c r="K57" s="9" t="s">
        <v>378</v>
      </c>
    </row>
    <row r="58" spans="1:11" ht="18" customHeight="1" x14ac:dyDescent="0.2">
      <c r="A58" s="13" t="s">
        <v>108</v>
      </c>
      <c r="B58" s="14">
        <v>334</v>
      </c>
      <c r="C58" s="14">
        <v>57</v>
      </c>
      <c r="D58" s="14">
        <f t="shared" si="7"/>
        <v>391</v>
      </c>
      <c r="E58" s="14">
        <v>0</v>
      </c>
      <c r="F58" s="14">
        <v>0</v>
      </c>
      <c r="G58" s="14">
        <f t="shared" si="8"/>
        <v>0</v>
      </c>
      <c r="H58" s="14">
        <f t="shared" si="9"/>
        <v>334</v>
      </c>
      <c r="I58" s="14">
        <f t="shared" si="9"/>
        <v>57</v>
      </c>
      <c r="J58" s="14">
        <f t="shared" si="10"/>
        <v>391</v>
      </c>
      <c r="K58" s="15" t="s">
        <v>278</v>
      </c>
    </row>
    <row r="59" spans="1:11" ht="18" customHeight="1" x14ac:dyDescent="0.2">
      <c r="A59" s="13" t="s">
        <v>43</v>
      </c>
      <c r="B59" s="14">
        <v>2778</v>
      </c>
      <c r="C59" s="14">
        <v>2854</v>
      </c>
      <c r="D59" s="14">
        <f t="shared" si="7"/>
        <v>5632</v>
      </c>
      <c r="E59" s="14">
        <v>0</v>
      </c>
      <c r="F59" s="14">
        <v>0</v>
      </c>
      <c r="G59" s="14">
        <f t="shared" si="8"/>
        <v>0</v>
      </c>
      <c r="H59" s="14">
        <f t="shared" si="9"/>
        <v>2778</v>
      </c>
      <c r="I59" s="14">
        <f t="shared" si="9"/>
        <v>2854</v>
      </c>
      <c r="J59" s="14">
        <f t="shared" si="10"/>
        <v>5632</v>
      </c>
      <c r="K59" s="15" t="s">
        <v>152</v>
      </c>
    </row>
    <row r="60" spans="1:11" ht="18" customHeight="1" x14ac:dyDescent="0.2">
      <c r="A60" s="13" t="s">
        <v>48</v>
      </c>
      <c r="B60" s="67">
        <v>408</v>
      </c>
      <c r="C60" s="67">
        <v>588</v>
      </c>
      <c r="D60" s="67">
        <f t="shared" si="7"/>
        <v>996</v>
      </c>
      <c r="E60" s="67">
        <v>0</v>
      </c>
      <c r="F60" s="67">
        <v>0</v>
      </c>
      <c r="G60" s="67">
        <f t="shared" si="8"/>
        <v>0</v>
      </c>
      <c r="H60" s="67">
        <f t="shared" si="9"/>
        <v>408</v>
      </c>
      <c r="I60" s="67">
        <f t="shared" si="9"/>
        <v>588</v>
      </c>
      <c r="J60" s="67">
        <f t="shared" si="10"/>
        <v>996</v>
      </c>
      <c r="K60" s="15" t="s">
        <v>49</v>
      </c>
    </row>
    <row r="61" spans="1:11" ht="18" customHeight="1" x14ac:dyDescent="0.2">
      <c r="A61" s="13" t="s">
        <v>50</v>
      </c>
      <c r="B61" s="67">
        <v>295</v>
      </c>
      <c r="C61" s="67">
        <v>303</v>
      </c>
      <c r="D61" s="67">
        <f t="shared" si="7"/>
        <v>598</v>
      </c>
      <c r="E61" s="67">
        <v>0</v>
      </c>
      <c r="F61" s="67">
        <v>0</v>
      </c>
      <c r="G61" s="67">
        <f t="shared" si="8"/>
        <v>0</v>
      </c>
      <c r="H61" s="67">
        <f t="shared" si="9"/>
        <v>295</v>
      </c>
      <c r="I61" s="67">
        <f t="shared" si="9"/>
        <v>303</v>
      </c>
      <c r="J61" s="67">
        <f t="shared" si="10"/>
        <v>598</v>
      </c>
      <c r="K61" s="15" t="s">
        <v>51</v>
      </c>
    </row>
    <row r="62" spans="1:11" ht="18" customHeight="1" x14ac:dyDescent="0.2">
      <c r="A62" s="13" t="s">
        <v>56</v>
      </c>
      <c r="B62" s="67">
        <f>SUM(B49:B61)</f>
        <v>15474</v>
      </c>
      <c r="C62" s="67">
        <f t="shared" ref="C62:J62" si="11">SUM(C49:C61)</f>
        <v>15185</v>
      </c>
      <c r="D62" s="67">
        <f t="shared" si="11"/>
        <v>30659</v>
      </c>
      <c r="E62" s="67">
        <f t="shared" si="11"/>
        <v>0</v>
      </c>
      <c r="F62" s="67">
        <f t="shared" si="11"/>
        <v>7</v>
      </c>
      <c r="G62" s="67">
        <f t="shared" si="11"/>
        <v>7</v>
      </c>
      <c r="H62" s="67">
        <f t="shared" si="11"/>
        <v>15474</v>
      </c>
      <c r="I62" s="67">
        <f t="shared" si="11"/>
        <v>15192</v>
      </c>
      <c r="J62" s="67">
        <f t="shared" si="11"/>
        <v>30666</v>
      </c>
      <c r="K62" s="15" t="s">
        <v>379</v>
      </c>
    </row>
    <row r="63" spans="1:11" ht="18" customHeight="1" x14ac:dyDescent="0.2">
      <c r="A63" s="13" t="s">
        <v>58</v>
      </c>
      <c r="B63" s="67"/>
      <c r="C63" s="67"/>
      <c r="D63" s="67"/>
      <c r="E63" s="67"/>
      <c r="F63" s="67"/>
      <c r="G63" s="67"/>
      <c r="H63" s="67"/>
      <c r="I63" s="67"/>
      <c r="J63" s="67"/>
      <c r="K63" s="15" t="s">
        <v>380</v>
      </c>
    </row>
    <row r="64" spans="1:11" ht="18" customHeight="1" x14ac:dyDescent="0.2">
      <c r="A64" s="13" t="s">
        <v>24</v>
      </c>
      <c r="B64" s="67">
        <v>469</v>
      </c>
      <c r="C64" s="67">
        <v>259</v>
      </c>
      <c r="D64" s="67">
        <f t="shared" ref="D64:D65" si="12">SUM(B64:C64)</f>
        <v>728</v>
      </c>
      <c r="E64" s="67">
        <v>0</v>
      </c>
      <c r="F64" s="67">
        <v>0</v>
      </c>
      <c r="G64" s="67">
        <f t="shared" ref="G64:G65" si="13">SUM(E64:F64)</f>
        <v>0</v>
      </c>
      <c r="H64" s="67">
        <f t="shared" ref="H64:I65" si="14">SUM(B64,E64)</f>
        <v>469</v>
      </c>
      <c r="I64" s="67">
        <f t="shared" si="14"/>
        <v>259</v>
      </c>
      <c r="J64" s="67">
        <f t="shared" ref="J64:J65" si="15">SUM(H64:I64)</f>
        <v>728</v>
      </c>
      <c r="K64" s="15" t="s">
        <v>25</v>
      </c>
    </row>
    <row r="65" spans="1:11" ht="18" customHeight="1" x14ac:dyDescent="0.2">
      <c r="A65" s="13" t="s">
        <v>32</v>
      </c>
      <c r="B65" s="67">
        <v>3</v>
      </c>
      <c r="C65" s="67">
        <v>1</v>
      </c>
      <c r="D65" s="67">
        <f t="shared" si="12"/>
        <v>4</v>
      </c>
      <c r="E65" s="67">
        <v>0</v>
      </c>
      <c r="F65" s="67">
        <v>0</v>
      </c>
      <c r="G65" s="67">
        <f t="shared" si="13"/>
        <v>0</v>
      </c>
      <c r="H65" s="67">
        <f t="shared" si="14"/>
        <v>3</v>
      </c>
      <c r="I65" s="67">
        <f t="shared" si="14"/>
        <v>1</v>
      </c>
      <c r="J65" s="67">
        <f t="shared" si="15"/>
        <v>4</v>
      </c>
      <c r="K65" s="15" t="s">
        <v>280</v>
      </c>
    </row>
    <row r="66" spans="1:11" ht="18" customHeight="1" x14ac:dyDescent="0.2">
      <c r="A66" s="13" t="s">
        <v>140</v>
      </c>
      <c r="B66" s="67">
        <v>1342</v>
      </c>
      <c r="C66" s="67">
        <v>655</v>
      </c>
      <c r="D66" s="67">
        <f t="shared" si="7"/>
        <v>1997</v>
      </c>
      <c r="E66" s="67">
        <v>0</v>
      </c>
      <c r="F66" s="67">
        <v>0</v>
      </c>
      <c r="G66" s="67">
        <f t="shared" si="8"/>
        <v>0</v>
      </c>
      <c r="H66" s="67">
        <f t="shared" si="9"/>
        <v>1342</v>
      </c>
      <c r="I66" s="67">
        <f t="shared" si="9"/>
        <v>655</v>
      </c>
      <c r="J66" s="67">
        <f t="shared" si="10"/>
        <v>1997</v>
      </c>
      <c r="K66" s="15" t="s">
        <v>37</v>
      </c>
    </row>
    <row r="67" spans="1:11" ht="18" customHeight="1" x14ac:dyDescent="0.2">
      <c r="A67" s="13" t="s">
        <v>373</v>
      </c>
      <c r="B67" s="67">
        <v>174</v>
      </c>
      <c r="C67" s="67">
        <v>32</v>
      </c>
      <c r="D67" s="67">
        <f t="shared" si="7"/>
        <v>206</v>
      </c>
      <c r="E67" s="67">
        <v>0</v>
      </c>
      <c r="F67" s="67">
        <v>0</v>
      </c>
      <c r="G67" s="67">
        <f t="shared" si="8"/>
        <v>0</v>
      </c>
      <c r="H67" s="67">
        <f t="shared" si="9"/>
        <v>174</v>
      </c>
      <c r="I67" s="67">
        <f t="shared" si="9"/>
        <v>32</v>
      </c>
      <c r="J67" s="67">
        <f t="shared" si="10"/>
        <v>206</v>
      </c>
      <c r="K67" s="15" t="s">
        <v>374</v>
      </c>
    </row>
    <row r="68" spans="1:11" ht="18" customHeight="1" x14ac:dyDescent="0.2">
      <c r="A68" s="13" t="s">
        <v>375</v>
      </c>
      <c r="B68" s="14">
        <v>1130</v>
      </c>
      <c r="C68" s="14">
        <v>1207</v>
      </c>
      <c r="D68" s="14">
        <f t="shared" si="7"/>
        <v>2337</v>
      </c>
      <c r="E68" s="14">
        <v>0</v>
      </c>
      <c r="F68" s="14">
        <v>0</v>
      </c>
      <c r="G68" s="14">
        <f t="shared" si="8"/>
        <v>0</v>
      </c>
      <c r="H68" s="14">
        <f t="shared" si="9"/>
        <v>1130</v>
      </c>
      <c r="I68" s="14">
        <f t="shared" si="9"/>
        <v>1207</v>
      </c>
      <c r="J68" s="14">
        <f t="shared" si="10"/>
        <v>2337</v>
      </c>
      <c r="K68" s="15" t="s">
        <v>376</v>
      </c>
    </row>
    <row r="69" spans="1:11" ht="18" customHeight="1" x14ac:dyDescent="0.2">
      <c r="A69" s="13" t="s">
        <v>377</v>
      </c>
      <c r="B69" s="14">
        <v>836</v>
      </c>
      <c r="C69" s="14">
        <v>900</v>
      </c>
      <c r="D69" s="14">
        <f t="shared" si="7"/>
        <v>1736</v>
      </c>
      <c r="E69" s="14">
        <v>0</v>
      </c>
      <c r="F69" s="14">
        <v>1</v>
      </c>
      <c r="G69" s="14">
        <f t="shared" si="8"/>
        <v>1</v>
      </c>
      <c r="H69" s="14">
        <f t="shared" si="9"/>
        <v>836</v>
      </c>
      <c r="I69" s="14">
        <f t="shared" si="9"/>
        <v>901</v>
      </c>
      <c r="J69" s="14">
        <f t="shared" si="10"/>
        <v>1737</v>
      </c>
      <c r="K69" s="15" t="s">
        <v>378</v>
      </c>
    </row>
    <row r="70" spans="1:11" ht="18" customHeight="1" x14ac:dyDescent="0.2">
      <c r="A70" s="13" t="s">
        <v>108</v>
      </c>
      <c r="B70" s="14">
        <v>317</v>
      </c>
      <c r="C70" s="14">
        <v>34</v>
      </c>
      <c r="D70" s="14">
        <f t="shared" si="7"/>
        <v>351</v>
      </c>
      <c r="E70" s="14">
        <v>0</v>
      </c>
      <c r="F70" s="14">
        <v>0</v>
      </c>
      <c r="G70" s="14">
        <f t="shared" si="8"/>
        <v>0</v>
      </c>
      <c r="H70" s="14">
        <f t="shared" si="9"/>
        <v>317</v>
      </c>
      <c r="I70" s="14">
        <f t="shared" si="9"/>
        <v>34</v>
      </c>
      <c r="J70" s="14">
        <f t="shared" si="10"/>
        <v>351</v>
      </c>
      <c r="K70" s="15" t="s">
        <v>117</v>
      </c>
    </row>
    <row r="71" spans="1:11" ht="18" customHeight="1" x14ac:dyDescent="0.2">
      <c r="A71" s="13" t="s">
        <v>43</v>
      </c>
      <c r="B71" s="14">
        <v>1303</v>
      </c>
      <c r="C71" s="14">
        <v>843</v>
      </c>
      <c r="D71" s="14">
        <f t="shared" si="7"/>
        <v>2146</v>
      </c>
      <c r="E71" s="14">
        <v>0</v>
      </c>
      <c r="F71" s="14">
        <v>0</v>
      </c>
      <c r="G71" s="14">
        <f t="shared" si="8"/>
        <v>0</v>
      </c>
      <c r="H71" s="14">
        <f t="shared" si="9"/>
        <v>1303</v>
      </c>
      <c r="I71" s="14">
        <f t="shared" si="9"/>
        <v>843</v>
      </c>
      <c r="J71" s="14">
        <f t="shared" si="10"/>
        <v>2146</v>
      </c>
      <c r="K71" s="15" t="s">
        <v>152</v>
      </c>
    </row>
    <row r="72" spans="1:11" ht="18" customHeight="1" x14ac:dyDescent="0.2">
      <c r="A72" s="8" t="s">
        <v>50</v>
      </c>
      <c r="B72" s="7">
        <v>182</v>
      </c>
      <c r="C72" s="7">
        <v>90</v>
      </c>
      <c r="D72" s="7">
        <f t="shared" si="7"/>
        <v>272</v>
      </c>
      <c r="E72" s="7">
        <v>0</v>
      </c>
      <c r="F72" s="7">
        <v>0</v>
      </c>
      <c r="G72" s="7">
        <f t="shared" si="8"/>
        <v>0</v>
      </c>
      <c r="H72" s="7">
        <f t="shared" si="9"/>
        <v>182</v>
      </c>
      <c r="I72" s="7">
        <f t="shared" si="9"/>
        <v>90</v>
      </c>
      <c r="J72" s="7">
        <f t="shared" si="10"/>
        <v>272</v>
      </c>
      <c r="K72" s="9" t="s">
        <v>51</v>
      </c>
    </row>
    <row r="73" spans="1:11" ht="18" customHeight="1" thickBot="1" x14ac:dyDescent="0.25">
      <c r="A73" s="13" t="s">
        <v>61</v>
      </c>
      <c r="B73" s="14">
        <f>SUM(B64:B72)</f>
        <v>5756</v>
      </c>
      <c r="C73" s="14">
        <f t="shared" ref="C73:J73" si="16">SUM(C64:C72)</f>
        <v>4021</v>
      </c>
      <c r="D73" s="14">
        <f t="shared" si="16"/>
        <v>9777</v>
      </c>
      <c r="E73" s="14">
        <f t="shared" si="16"/>
        <v>0</v>
      </c>
      <c r="F73" s="14">
        <f t="shared" si="16"/>
        <v>1</v>
      </c>
      <c r="G73" s="14">
        <f t="shared" si="16"/>
        <v>1</v>
      </c>
      <c r="H73" s="14">
        <f t="shared" si="16"/>
        <v>5756</v>
      </c>
      <c r="I73" s="14">
        <f t="shared" si="16"/>
        <v>4022</v>
      </c>
      <c r="J73" s="14">
        <f t="shared" si="16"/>
        <v>9778</v>
      </c>
      <c r="K73" s="15" t="s">
        <v>381</v>
      </c>
    </row>
    <row r="74" spans="1:11" ht="15.75" customHeight="1" thickBot="1" x14ac:dyDescent="0.25">
      <c r="A74" s="19" t="s">
        <v>385</v>
      </c>
      <c r="B74" s="20">
        <f t="shared" ref="B74:J74" si="17">SUM(B62,B73)</f>
        <v>21230</v>
      </c>
      <c r="C74" s="20">
        <f t="shared" si="17"/>
        <v>19206</v>
      </c>
      <c r="D74" s="20">
        <f t="shared" si="17"/>
        <v>40436</v>
      </c>
      <c r="E74" s="20">
        <f t="shared" si="17"/>
        <v>0</v>
      </c>
      <c r="F74" s="20">
        <f t="shared" si="17"/>
        <v>8</v>
      </c>
      <c r="G74" s="20">
        <f t="shared" si="17"/>
        <v>8</v>
      </c>
      <c r="H74" s="20">
        <f t="shared" si="17"/>
        <v>21230</v>
      </c>
      <c r="I74" s="20">
        <f t="shared" si="17"/>
        <v>19214</v>
      </c>
      <c r="J74" s="20">
        <f t="shared" si="17"/>
        <v>40444</v>
      </c>
      <c r="K74" s="21" t="s">
        <v>63</v>
      </c>
    </row>
    <row r="75" spans="1:11" s="92" customFormat="1" ht="15.75" customHeight="1" thickTop="1" x14ac:dyDescent="0.2">
      <c r="A75" s="69"/>
      <c r="B75" s="91"/>
      <c r="C75" s="91"/>
      <c r="D75" s="91"/>
      <c r="E75" s="91"/>
      <c r="F75" s="91"/>
      <c r="G75" s="91"/>
      <c r="H75" s="91"/>
      <c r="I75" s="91"/>
      <c r="J75" s="91"/>
      <c r="K75" s="94"/>
    </row>
    <row r="76" spans="1:11" s="92" customFormat="1" ht="15.75" customHeight="1" x14ac:dyDescent="0.2">
      <c r="A76" s="69"/>
      <c r="B76" s="91"/>
      <c r="C76" s="91"/>
      <c r="D76" s="91"/>
      <c r="E76" s="91"/>
      <c r="F76" s="91"/>
      <c r="G76" s="91"/>
      <c r="H76" s="91"/>
      <c r="I76" s="91"/>
      <c r="J76" s="91"/>
      <c r="K76" s="94"/>
    </row>
    <row r="77" spans="1:11" s="92" customFormat="1" ht="15.75" customHeight="1" x14ac:dyDescent="0.2">
      <c r="A77" s="69"/>
      <c r="B77" s="91"/>
      <c r="C77" s="91"/>
      <c r="D77" s="91"/>
      <c r="E77" s="91"/>
      <c r="F77" s="91"/>
      <c r="G77" s="91"/>
      <c r="H77" s="91"/>
      <c r="I77" s="91"/>
      <c r="J77" s="91"/>
      <c r="K77" s="94"/>
    </row>
    <row r="78" spans="1:11" s="92" customFormat="1" ht="15.75" customHeight="1" x14ac:dyDescent="0.2">
      <c r="A78" s="69"/>
      <c r="B78" s="91"/>
      <c r="C78" s="91"/>
      <c r="D78" s="91"/>
      <c r="E78" s="91"/>
      <c r="F78" s="91"/>
      <c r="G78" s="91"/>
      <c r="H78" s="91"/>
      <c r="I78" s="91"/>
      <c r="J78" s="91"/>
      <c r="K78" s="94"/>
    </row>
    <row r="79" spans="1:11" s="92" customFormat="1" ht="15.75" customHeight="1" x14ac:dyDescent="0.2">
      <c r="A79" s="69"/>
      <c r="B79" s="91"/>
      <c r="C79" s="91"/>
      <c r="D79" s="91"/>
      <c r="E79" s="91"/>
      <c r="F79" s="91"/>
      <c r="G79" s="91"/>
      <c r="H79" s="91"/>
      <c r="I79" s="91"/>
      <c r="J79" s="91"/>
      <c r="K79" s="94"/>
    </row>
    <row r="80" spans="1:11" ht="25.5" customHeight="1" x14ac:dyDescent="0.3">
      <c r="A80" s="120" t="s">
        <v>386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</row>
    <row r="81" spans="1:11" ht="37.5" customHeight="1" x14ac:dyDescent="0.3">
      <c r="A81" s="121" t="s">
        <v>1440</v>
      </c>
      <c r="B81" s="121"/>
      <c r="C81" s="121"/>
      <c r="D81" s="121"/>
      <c r="E81" s="121"/>
      <c r="F81" s="121"/>
      <c r="G81" s="121"/>
      <c r="H81" s="121"/>
      <c r="I81" s="121"/>
      <c r="J81" s="121"/>
      <c r="K81" s="121"/>
    </row>
    <row r="82" spans="1:11" ht="18" customHeight="1" thickBot="1" x14ac:dyDescent="0.3">
      <c r="A82" s="4" t="s">
        <v>387</v>
      </c>
      <c r="K82" s="25" t="s">
        <v>388</v>
      </c>
    </row>
    <row r="83" spans="1:11" ht="18" customHeight="1" thickTop="1" x14ac:dyDescent="0.25">
      <c r="A83" s="111" t="s">
        <v>0</v>
      </c>
      <c r="B83" s="110" t="s">
        <v>1</v>
      </c>
      <c r="C83" s="110"/>
      <c r="D83" s="110"/>
      <c r="E83" s="110" t="s">
        <v>2</v>
      </c>
      <c r="F83" s="110"/>
      <c r="G83" s="110"/>
      <c r="H83" s="110" t="s">
        <v>3</v>
      </c>
      <c r="I83" s="110"/>
      <c r="J83" s="110"/>
      <c r="K83" s="111" t="s">
        <v>4</v>
      </c>
    </row>
    <row r="84" spans="1:11" ht="18" customHeight="1" x14ac:dyDescent="0.25">
      <c r="A84" s="112"/>
      <c r="B84" s="109" t="s">
        <v>5</v>
      </c>
      <c r="C84" s="109"/>
      <c r="D84" s="109"/>
      <c r="E84" s="109" t="s">
        <v>6</v>
      </c>
      <c r="F84" s="109"/>
      <c r="G84" s="109"/>
      <c r="H84" s="109" t="s">
        <v>7</v>
      </c>
      <c r="I84" s="109"/>
      <c r="J84" s="109"/>
      <c r="K84" s="112"/>
    </row>
    <row r="85" spans="1:11" ht="17.25" customHeight="1" x14ac:dyDescent="0.25">
      <c r="A85" s="112"/>
      <c r="B85" s="5" t="s">
        <v>8</v>
      </c>
      <c r="C85" s="5" t="s">
        <v>67</v>
      </c>
      <c r="D85" s="5" t="s">
        <v>10</v>
      </c>
      <c r="E85" s="5" t="s">
        <v>8</v>
      </c>
      <c r="F85" s="5" t="s">
        <v>67</v>
      </c>
      <c r="G85" s="5" t="s">
        <v>10</v>
      </c>
      <c r="H85" s="5" t="s">
        <v>8</v>
      </c>
      <c r="I85" s="5" t="s">
        <v>67</v>
      </c>
      <c r="J85" s="5" t="s">
        <v>10</v>
      </c>
      <c r="K85" s="112"/>
    </row>
    <row r="86" spans="1:11" ht="17.25" customHeight="1" thickBot="1" x14ac:dyDescent="0.3">
      <c r="A86" s="113"/>
      <c r="B86" s="6" t="s">
        <v>11</v>
      </c>
      <c r="C86" s="6" t="s">
        <v>12</v>
      </c>
      <c r="D86" s="6" t="s">
        <v>7</v>
      </c>
      <c r="E86" s="6" t="s">
        <v>11</v>
      </c>
      <c r="F86" s="6" t="s">
        <v>12</v>
      </c>
      <c r="G86" s="6" t="s">
        <v>7</v>
      </c>
      <c r="H86" s="6" t="s">
        <v>11</v>
      </c>
      <c r="I86" s="6" t="s">
        <v>12</v>
      </c>
      <c r="J86" s="6" t="s">
        <v>7</v>
      </c>
      <c r="K86" s="113"/>
    </row>
    <row r="87" spans="1:11" ht="15.75" customHeight="1" x14ac:dyDescent="0.2">
      <c r="A87" s="13" t="s">
        <v>13</v>
      </c>
      <c r="B87" s="14"/>
      <c r="C87" s="14"/>
      <c r="D87" s="14"/>
      <c r="E87" s="14"/>
      <c r="F87" s="14"/>
      <c r="G87" s="14"/>
      <c r="H87" s="14"/>
      <c r="I87" s="14"/>
      <c r="J87" s="14"/>
      <c r="K87" s="15" t="s">
        <v>14</v>
      </c>
    </row>
    <row r="88" spans="1:11" ht="15.75" customHeight="1" x14ac:dyDescent="0.2">
      <c r="A88" s="13" t="s">
        <v>15</v>
      </c>
      <c r="B88" s="14">
        <v>127</v>
      </c>
      <c r="C88" s="14">
        <v>75</v>
      </c>
      <c r="D88" s="14">
        <f>SUM(B88:C88)</f>
        <v>202</v>
      </c>
      <c r="E88" s="14">
        <v>0</v>
      </c>
      <c r="F88" s="14">
        <v>0</v>
      </c>
      <c r="G88" s="14">
        <f>SUM(E88:F88)</f>
        <v>0</v>
      </c>
      <c r="H88" s="14">
        <f>SUM(B88,E88)</f>
        <v>127</v>
      </c>
      <c r="I88" s="14">
        <f>SUM(C88,F88)</f>
        <v>75</v>
      </c>
      <c r="J88" s="14">
        <f>SUM(H88:I88)</f>
        <v>202</v>
      </c>
      <c r="K88" s="15" t="s">
        <v>16</v>
      </c>
    </row>
    <row r="89" spans="1:11" ht="15.75" customHeight="1" x14ac:dyDescent="0.2">
      <c r="A89" s="13" t="s">
        <v>18</v>
      </c>
      <c r="B89" s="14">
        <v>57</v>
      </c>
      <c r="C89" s="14">
        <v>87</v>
      </c>
      <c r="D89" s="14">
        <f t="shared" ref="D89:D107" si="18">SUM(B89:C89)</f>
        <v>144</v>
      </c>
      <c r="E89" s="14">
        <v>1</v>
      </c>
      <c r="F89" s="14">
        <v>0</v>
      </c>
      <c r="G89" s="14">
        <f t="shared" ref="G89:G107" si="19">SUM(E89:F89)</f>
        <v>1</v>
      </c>
      <c r="H89" s="14">
        <f t="shared" ref="H89:I107" si="20">SUM(B89,E89)</f>
        <v>58</v>
      </c>
      <c r="I89" s="14">
        <f t="shared" si="20"/>
        <v>87</v>
      </c>
      <c r="J89" s="14">
        <f t="shared" ref="J89:J107" si="21">SUM(H89:I89)</f>
        <v>145</v>
      </c>
      <c r="K89" s="15" t="s">
        <v>19</v>
      </c>
    </row>
    <row r="90" spans="1:11" ht="15.75" customHeight="1" x14ac:dyDescent="0.2">
      <c r="A90" s="8" t="s">
        <v>20</v>
      </c>
      <c r="B90" s="7">
        <v>49</v>
      </c>
      <c r="C90" s="7">
        <v>80</v>
      </c>
      <c r="D90" s="7">
        <f t="shared" si="18"/>
        <v>129</v>
      </c>
      <c r="E90" s="7">
        <v>0</v>
      </c>
      <c r="F90" s="7">
        <v>0</v>
      </c>
      <c r="G90" s="7">
        <f t="shared" si="19"/>
        <v>0</v>
      </c>
      <c r="H90" s="7">
        <f t="shared" si="20"/>
        <v>49</v>
      </c>
      <c r="I90" s="7">
        <f t="shared" si="20"/>
        <v>80</v>
      </c>
      <c r="J90" s="7">
        <f t="shared" si="21"/>
        <v>129</v>
      </c>
      <c r="K90" s="9" t="s">
        <v>372</v>
      </c>
    </row>
    <row r="91" spans="1:11" ht="15.75" customHeight="1" x14ac:dyDescent="0.2">
      <c r="A91" s="13" t="s">
        <v>24</v>
      </c>
      <c r="B91" s="14">
        <v>297</v>
      </c>
      <c r="C91" s="14">
        <v>195</v>
      </c>
      <c r="D91" s="14">
        <f t="shared" si="18"/>
        <v>492</v>
      </c>
      <c r="E91" s="14">
        <v>0</v>
      </c>
      <c r="F91" s="14">
        <v>0</v>
      </c>
      <c r="G91" s="14">
        <f t="shared" si="19"/>
        <v>0</v>
      </c>
      <c r="H91" s="14">
        <f t="shared" si="20"/>
        <v>297</v>
      </c>
      <c r="I91" s="14">
        <f t="shared" si="20"/>
        <v>195</v>
      </c>
      <c r="J91" s="14">
        <f t="shared" si="21"/>
        <v>492</v>
      </c>
      <c r="K91" s="15" t="s">
        <v>25</v>
      </c>
    </row>
    <row r="92" spans="1:11" ht="15.75" customHeight="1" x14ac:dyDescent="0.2">
      <c r="A92" s="13" t="s">
        <v>32</v>
      </c>
      <c r="B92" s="14">
        <v>110</v>
      </c>
      <c r="C92" s="14">
        <v>228</v>
      </c>
      <c r="D92" s="14">
        <f t="shared" si="18"/>
        <v>338</v>
      </c>
      <c r="E92" s="14">
        <v>0</v>
      </c>
      <c r="F92" s="14">
        <v>0</v>
      </c>
      <c r="G92" s="14">
        <f t="shared" si="19"/>
        <v>0</v>
      </c>
      <c r="H92" s="14">
        <f t="shared" si="20"/>
        <v>110</v>
      </c>
      <c r="I92" s="14">
        <f t="shared" si="20"/>
        <v>228</v>
      </c>
      <c r="J92" s="14">
        <f t="shared" si="21"/>
        <v>338</v>
      </c>
      <c r="K92" s="15" t="s">
        <v>280</v>
      </c>
    </row>
    <row r="93" spans="1:11" ht="15.75" customHeight="1" x14ac:dyDescent="0.2">
      <c r="A93" s="13" t="s">
        <v>140</v>
      </c>
      <c r="B93" s="14">
        <v>87</v>
      </c>
      <c r="C93" s="14">
        <v>89</v>
      </c>
      <c r="D93" s="14">
        <f t="shared" si="18"/>
        <v>176</v>
      </c>
      <c r="E93" s="14">
        <v>0</v>
      </c>
      <c r="F93" s="14">
        <v>0</v>
      </c>
      <c r="G93" s="14">
        <f t="shared" si="19"/>
        <v>0</v>
      </c>
      <c r="H93" s="14">
        <f t="shared" si="20"/>
        <v>87</v>
      </c>
      <c r="I93" s="14">
        <f t="shared" si="20"/>
        <v>89</v>
      </c>
      <c r="J93" s="14">
        <f t="shared" si="21"/>
        <v>176</v>
      </c>
      <c r="K93" s="15" t="s">
        <v>37</v>
      </c>
    </row>
    <row r="94" spans="1:11" ht="15.75" customHeight="1" x14ac:dyDescent="0.2">
      <c r="A94" s="13" t="s">
        <v>373</v>
      </c>
      <c r="B94" s="14">
        <v>27</v>
      </c>
      <c r="C94" s="14">
        <v>26</v>
      </c>
      <c r="D94" s="14">
        <f t="shared" si="18"/>
        <v>53</v>
      </c>
      <c r="E94" s="14">
        <v>0</v>
      </c>
      <c r="F94" s="14">
        <v>0</v>
      </c>
      <c r="G94" s="14">
        <f t="shared" si="19"/>
        <v>0</v>
      </c>
      <c r="H94" s="14">
        <f t="shared" si="20"/>
        <v>27</v>
      </c>
      <c r="I94" s="14">
        <f t="shared" si="20"/>
        <v>26</v>
      </c>
      <c r="J94" s="14">
        <f t="shared" si="21"/>
        <v>53</v>
      </c>
      <c r="K94" s="15" t="s">
        <v>374</v>
      </c>
    </row>
    <row r="95" spans="1:11" ht="15.75" customHeight="1" x14ac:dyDescent="0.2">
      <c r="A95" s="13" t="s">
        <v>375</v>
      </c>
      <c r="B95" s="14">
        <v>180</v>
      </c>
      <c r="C95" s="14">
        <v>223</v>
      </c>
      <c r="D95" s="14">
        <f t="shared" si="18"/>
        <v>403</v>
      </c>
      <c r="E95" s="14">
        <v>0</v>
      </c>
      <c r="F95" s="14">
        <v>2</v>
      </c>
      <c r="G95" s="14">
        <f t="shared" si="19"/>
        <v>2</v>
      </c>
      <c r="H95" s="14">
        <f t="shared" si="20"/>
        <v>180</v>
      </c>
      <c r="I95" s="14">
        <f t="shared" si="20"/>
        <v>225</v>
      </c>
      <c r="J95" s="14">
        <f t="shared" si="21"/>
        <v>405</v>
      </c>
      <c r="K95" s="15" t="s">
        <v>376</v>
      </c>
    </row>
    <row r="96" spans="1:11" ht="15.75" customHeight="1" x14ac:dyDescent="0.2">
      <c r="A96" s="8" t="s">
        <v>377</v>
      </c>
      <c r="B96" s="7">
        <v>184</v>
      </c>
      <c r="C96" s="7">
        <v>184</v>
      </c>
      <c r="D96" s="7">
        <f t="shared" si="18"/>
        <v>368</v>
      </c>
      <c r="E96" s="7">
        <v>0</v>
      </c>
      <c r="F96" s="7">
        <v>0</v>
      </c>
      <c r="G96" s="7">
        <f t="shared" si="19"/>
        <v>0</v>
      </c>
      <c r="H96" s="7">
        <f t="shared" si="20"/>
        <v>184</v>
      </c>
      <c r="I96" s="7">
        <f t="shared" si="20"/>
        <v>184</v>
      </c>
      <c r="J96" s="7">
        <f t="shared" si="21"/>
        <v>368</v>
      </c>
      <c r="K96" s="9" t="s">
        <v>378</v>
      </c>
    </row>
    <row r="97" spans="1:14" ht="15.75" customHeight="1" x14ac:dyDescent="0.2">
      <c r="A97" s="13" t="s">
        <v>108</v>
      </c>
      <c r="B97" s="14">
        <v>47</v>
      </c>
      <c r="C97" s="14">
        <v>20</v>
      </c>
      <c r="D97" s="14">
        <f t="shared" si="18"/>
        <v>67</v>
      </c>
      <c r="E97" s="14">
        <v>0</v>
      </c>
      <c r="F97" s="14">
        <v>0</v>
      </c>
      <c r="G97" s="14">
        <f t="shared" si="19"/>
        <v>0</v>
      </c>
      <c r="H97" s="14">
        <f t="shared" si="20"/>
        <v>47</v>
      </c>
      <c r="I97" s="14">
        <f t="shared" si="20"/>
        <v>20</v>
      </c>
      <c r="J97" s="14">
        <f t="shared" si="21"/>
        <v>67</v>
      </c>
      <c r="K97" s="15" t="s">
        <v>278</v>
      </c>
    </row>
    <row r="98" spans="1:14" ht="15.75" customHeight="1" x14ac:dyDescent="0.2">
      <c r="A98" s="13" t="s">
        <v>43</v>
      </c>
      <c r="B98" s="14">
        <v>153</v>
      </c>
      <c r="C98" s="14">
        <v>160</v>
      </c>
      <c r="D98" s="14">
        <f t="shared" si="18"/>
        <v>313</v>
      </c>
      <c r="E98" s="14">
        <v>0</v>
      </c>
      <c r="F98" s="14">
        <v>0</v>
      </c>
      <c r="G98" s="14">
        <f t="shared" si="19"/>
        <v>0</v>
      </c>
      <c r="H98" s="14">
        <f t="shared" si="20"/>
        <v>153</v>
      </c>
      <c r="I98" s="14">
        <f t="shared" si="20"/>
        <v>160</v>
      </c>
      <c r="J98" s="14">
        <f t="shared" si="21"/>
        <v>313</v>
      </c>
      <c r="K98" s="15" t="s">
        <v>152</v>
      </c>
    </row>
    <row r="99" spans="1:14" ht="15.75" customHeight="1" x14ac:dyDescent="0.2">
      <c r="A99" s="13" t="s">
        <v>48</v>
      </c>
      <c r="B99" s="14">
        <v>35</v>
      </c>
      <c r="C99" s="14">
        <v>29</v>
      </c>
      <c r="D99" s="14">
        <f t="shared" si="18"/>
        <v>64</v>
      </c>
      <c r="E99" s="14">
        <v>0</v>
      </c>
      <c r="F99" s="14">
        <v>0</v>
      </c>
      <c r="G99" s="14">
        <f t="shared" si="19"/>
        <v>0</v>
      </c>
      <c r="H99" s="14">
        <f t="shared" si="20"/>
        <v>35</v>
      </c>
      <c r="I99" s="14">
        <f t="shared" si="20"/>
        <v>29</v>
      </c>
      <c r="J99" s="14">
        <f t="shared" si="21"/>
        <v>64</v>
      </c>
      <c r="K99" s="15" t="s">
        <v>49</v>
      </c>
    </row>
    <row r="100" spans="1:14" ht="15.75" customHeight="1" x14ac:dyDescent="0.2">
      <c r="A100" s="13" t="s">
        <v>50</v>
      </c>
      <c r="B100" s="14">
        <v>33</v>
      </c>
      <c r="C100" s="14">
        <v>18</v>
      </c>
      <c r="D100" s="14">
        <f t="shared" si="18"/>
        <v>51</v>
      </c>
      <c r="E100" s="14">
        <v>0</v>
      </c>
      <c r="F100" s="14">
        <v>0</v>
      </c>
      <c r="G100" s="14">
        <f t="shared" si="19"/>
        <v>0</v>
      </c>
      <c r="H100" s="14">
        <f t="shared" si="20"/>
        <v>33</v>
      </c>
      <c r="I100" s="14">
        <f t="shared" si="20"/>
        <v>18</v>
      </c>
      <c r="J100" s="14">
        <f t="shared" si="21"/>
        <v>51</v>
      </c>
      <c r="K100" s="15" t="s">
        <v>51</v>
      </c>
    </row>
    <row r="101" spans="1:14" ht="15.75" customHeight="1" x14ac:dyDescent="0.2">
      <c r="A101" s="13" t="s">
        <v>389</v>
      </c>
      <c r="B101" s="14">
        <v>7</v>
      </c>
      <c r="C101" s="14">
        <v>13</v>
      </c>
      <c r="D101" s="14">
        <f t="shared" si="18"/>
        <v>20</v>
      </c>
      <c r="E101" s="14">
        <v>0</v>
      </c>
      <c r="F101" s="14">
        <v>0</v>
      </c>
      <c r="G101" s="14">
        <f t="shared" si="19"/>
        <v>0</v>
      </c>
      <c r="H101" s="14">
        <f t="shared" si="20"/>
        <v>7</v>
      </c>
      <c r="I101" s="14">
        <f t="shared" si="20"/>
        <v>13</v>
      </c>
      <c r="J101" s="14">
        <f t="shared" si="21"/>
        <v>20</v>
      </c>
      <c r="K101" s="15" t="s">
        <v>390</v>
      </c>
    </row>
    <row r="102" spans="1:14" ht="15.75" customHeight="1" x14ac:dyDescent="0.2">
      <c r="A102" s="8" t="s">
        <v>391</v>
      </c>
      <c r="B102" s="7">
        <v>17</v>
      </c>
      <c r="C102" s="7">
        <v>20</v>
      </c>
      <c r="D102" s="7">
        <f t="shared" si="18"/>
        <v>37</v>
      </c>
      <c r="E102" s="7">
        <v>0</v>
      </c>
      <c r="F102" s="7">
        <v>0</v>
      </c>
      <c r="G102" s="7">
        <f t="shared" si="19"/>
        <v>0</v>
      </c>
      <c r="H102" s="7">
        <f t="shared" si="20"/>
        <v>17</v>
      </c>
      <c r="I102" s="7">
        <f t="shared" si="20"/>
        <v>20</v>
      </c>
      <c r="J102" s="7">
        <f t="shared" si="21"/>
        <v>37</v>
      </c>
      <c r="K102" s="9" t="s">
        <v>392</v>
      </c>
    </row>
    <row r="103" spans="1:14" ht="15.75" customHeight="1" x14ac:dyDescent="0.2">
      <c r="A103" s="13" t="s">
        <v>393</v>
      </c>
      <c r="B103" s="14">
        <v>8</v>
      </c>
      <c r="C103" s="14">
        <v>4</v>
      </c>
      <c r="D103" s="14">
        <f>SUM(B103:C103)</f>
        <v>12</v>
      </c>
      <c r="E103" s="14">
        <v>0</v>
      </c>
      <c r="F103" s="14">
        <v>0</v>
      </c>
      <c r="G103" s="14">
        <f t="shared" si="19"/>
        <v>0</v>
      </c>
      <c r="H103" s="14">
        <f t="shared" si="20"/>
        <v>8</v>
      </c>
      <c r="I103" s="14">
        <f t="shared" si="20"/>
        <v>4</v>
      </c>
      <c r="J103" s="14">
        <f t="shared" si="21"/>
        <v>12</v>
      </c>
      <c r="K103" s="15" t="s">
        <v>394</v>
      </c>
    </row>
    <row r="104" spans="1:14" ht="15.75" customHeight="1" x14ac:dyDescent="0.2">
      <c r="A104" s="13" t="s">
        <v>395</v>
      </c>
      <c r="B104" s="14">
        <v>15</v>
      </c>
      <c r="C104" s="14">
        <v>11</v>
      </c>
      <c r="D104" s="14">
        <f t="shared" si="18"/>
        <v>26</v>
      </c>
      <c r="E104" s="14">
        <v>0</v>
      </c>
      <c r="F104" s="14">
        <v>0</v>
      </c>
      <c r="G104" s="14">
        <f t="shared" si="19"/>
        <v>0</v>
      </c>
      <c r="H104" s="14">
        <f t="shared" si="20"/>
        <v>15</v>
      </c>
      <c r="I104" s="14">
        <f t="shared" si="20"/>
        <v>11</v>
      </c>
      <c r="J104" s="14">
        <f t="shared" si="21"/>
        <v>26</v>
      </c>
      <c r="K104" s="15" t="s">
        <v>396</v>
      </c>
    </row>
    <row r="105" spans="1:14" ht="15.75" customHeight="1" x14ac:dyDescent="0.2">
      <c r="A105" s="13" t="s">
        <v>397</v>
      </c>
      <c r="B105" s="14">
        <v>5</v>
      </c>
      <c r="C105" s="14">
        <v>1</v>
      </c>
      <c r="D105" s="14">
        <f t="shared" si="18"/>
        <v>6</v>
      </c>
      <c r="E105" s="14">
        <v>0</v>
      </c>
      <c r="F105" s="14">
        <v>0</v>
      </c>
      <c r="G105" s="14">
        <f t="shared" si="19"/>
        <v>0</v>
      </c>
      <c r="H105" s="14">
        <f t="shared" si="20"/>
        <v>5</v>
      </c>
      <c r="I105" s="14">
        <f t="shared" si="20"/>
        <v>1</v>
      </c>
      <c r="J105" s="14">
        <f t="shared" si="21"/>
        <v>6</v>
      </c>
      <c r="K105" s="15" t="s">
        <v>89</v>
      </c>
    </row>
    <row r="106" spans="1:14" ht="15.75" customHeight="1" x14ac:dyDescent="0.2">
      <c r="A106" s="13" t="s">
        <v>398</v>
      </c>
      <c r="B106" s="14">
        <v>3</v>
      </c>
      <c r="C106" s="14">
        <v>4</v>
      </c>
      <c r="D106" s="14">
        <f t="shared" si="18"/>
        <v>7</v>
      </c>
      <c r="E106" s="14">
        <v>0</v>
      </c>
      <c r="F106" s="14">
        <v>0</v>
      </c>
      <c r="G106" s="14">
        <f t="shared" si="19"/>
        <v>0</v>
      </c>
      <c r="H106" s="14">
        <f t="shared" si="20"/>
        <v>3</v>
      </c>
      <c r="I106" s="14">
        <f t="shared" si="20"/>
        <v>4</v>
      </c>
      <c r="J106" s="14">
        <f t="shared" si="21"/>
        <v>7</v>
      </c>
      <c r="K106" s="15" t="s">
        <v>399</v>
      </c>
    </row>
    <row r="107" spans="1:14" ht="15.75" customHeight="1" x14ac:dyDescent="0.25">
      <c r="A107" s="13" t="s">
        <v>94</v>
      </c>
      <c r="B107" s="67">
        <v>86</v>
      </c>
      <c r="C107" s="67">
        <v>32</v>
      </c>
      <c r="D107" s="67">
        <f t="shared" si="18"/>
        <v>118</v>
      </c>
      <c r="E107" s="67">
        <v>0</v>
      </c>
      <c r="F107" s="67">
        <v>0</v>
      </c>
      <c r="G107" s="67">
        <f t="shared" si="19"/>
        <v>0</v>
      </c>
      <c r="H107" s="67">
        <f t="shared" si="20"/>
        <v>86</v>
      </c>
      <c r="I107" s="67">
        <f t="shared" si="20"/>
        <v>32</v>
      </c>
      <c r="J107" s="67">
        <f t="shared" si="21"/>
        <v>118</v>
      </c>
      <c r="K107" s="15" t="s">
        <v>95</v>
      </c>
      <c r="N107" s="3"/>
    </row>
    <row r="108" spans="1:14" ht="15.75" customHeight="1" x14ac:dyDescent="0.2">
      <c r="A108" s="13" t="s">
        <v>56</v>
      </c>
      <c r="B108" s="67">
        <f>SUM(B88:B107)</f>
        <v>1527</v>
      </c>
      <c r="C108" s="67">
        <f t="shared" ref="C108:J108" si="22">SUM(C88:C107)</f>
        <v>1499</v>
      </c>
      <c r="D108" s="67">
        <f t="shared" si="22"/>
        <v>3026</v>
      </c>
      <c r="E108" s="67">
        <f t="shared" si="22"/>
        <v>1</v>
      </c>
      <c r="F108" s="67">
        <f t="shared" si="22"/>
        <v>2</v>
      </c>
      <c r="G108" s="67">
        <f t="shared" si="22"/>
        <v>3</v>
      </c>
      <c r="H108" s="67">
        <f t="shared" si="22"/>
        <v>1528</v>
      </c>
      <c r="I108" s="67">
        <f t="shared" si="22"/>
        <v>1501</v>
      </c>
      <c r="J108" s="67">
        <f t="shared" si="22"/>
        <v>3029</v>
      </c>
      <c r="K108" s="15" t="s">
        <v>379</v>
      </c>
    </row>
    <row r="109" spans="1:14" ht="15.75" customHeight="1" x14ac:dyDescent="0.2">
      <c r="A109" s="13" t="s">
        <v>58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15" t="s">
        <v>380</v>
      </c>
    </row>
    <row r="110" spans="1:14" ht="15.75" customHeight="1" x14ac:dyDescent="0.2">
      <c r="A110" s="13" t="s">
        <v>32</v>
      </c>
      <c r="B110" s="14">
        <v>173</v>
      </c>
      <c r="C110" s="14">
        <v>177</v>
      </c>
      <c r="D110" s="14">
        <f t="shared" ref="D110:D114" si="23">SUM(B110:C110)</f>
        <v>350</v>
      </c>
      <c r="E110" s="14">
        <v>0</v>
      </c>
      <c r="F110" s="14">
        <v>0</v>
      </c>
      <c r="G110" s="14">
        <f t="shared" ref="G110:G114" si="24">SUM(E110:F110)</f>
        <v>0</v>
      </c>
      <c r="H110" s="14">
        <f t="shared" ref="H110:I114" si="25">SUM(B110,E110)</f>
        <v>173</v>
      </c>
      <c r="I110" s="14">
        <f t="shared" si="25"/>
        <v>177</v>
      </c>
      <c r="J110" s="14">
        <f t="shared" ref="J110:J114" si="26">SUM(H110:I110)</f>
        <v>350</v>
      </c>
      <c r="K110" s="15" t="s">
        <v>60</v>
      </c>
    </row>
    <row r="111" spans="1:14" ht="15.75" customHeight="1" x14ac:dyDescent="0.2">
      <c r="A111" s="13" t="s">
        <v>140</v>
      </c>
      <c r="B111" s="14">
        <v>3</v>
      </c>
      <c r="C111" s="14">
        <v>3</v>
      </c>
      <c r="D111" s="14">
        <f t="shared" si="23"/>
        <v>6</v>
      </c>
      <c r="E111" s="14">
        <v>0</v>
      </c>
      <c r="F111" s="14">
        <v>0</v>
      </c>
      <c r="G111" s="14">
        <f t="shared" si="24"/>
        <v>0</v>
      </c>
      <c r="H111" s="14">
        <f t="shared" si="25"/>
        <v>3</v>
      </c>
      <c r="I111" s="14">
        <f t="shared" si="25"/>
        <v>3</v>
      </c>
      <c r="J111" s="14">
        <f t="shared" si="26"/>
        <v>6</v>
      </c>
      <c r="K111" s="15" t="s">
        <v>37</v>
      </c>
    </row>
    <row r="112" spans="1:14" ht="15.75" customHeight="1" x14ac:dyDescent="0.2">
      <c r="A112" s="8" t="s">
        <v>375</v>
      </c>
      <c r="B112" s="7">
        <v>59</v>
      </c>
      <c r="C112" s="7">
        <v>63</v>
      </c>
      <c r="D112" s="7">
        <f t="shared" si="23"/>
        <v>122</v>
      </c>
      <c r="E112" s="7">
        <v>0</v>
      </c>
      <c r="F112" s="7">
        <v>0</v>
      </c>
      <c r="G112" s="7">
        <f t="shared" si="24"/>
        <v>0</v>
      </c>
      <c r="H112" s="7">
        <f t="shared" si="25"/>
        <v>59</v>
      </c>
      <c r="I112" s="7">
        <f t="shared" si="25"/>
        <v>63</v>
      </c>
      <c r="J112" s="7">
        <f t="shared" si="26"/>
        <v>122</v>
      </c>
      <c r="K112" s="9" t="s">
        <v>376</v>
      </c>
    </row>
    <row r="113" spans="1:11" ht="15.75" customHeight="1" x14ac:dyDescent="0.2">
      <c r="A113" s="13" t="s">
        <v>377</v>
      </c>
      <c r="B113" s="14">
        <v>44</v>
      </c>
      <c r="C113" s="14">
        <v>50</v>
      </c>
      <c r="D113" s="14">
        <f t="shared" si="23"/>
        <v>94</v>
      </c>
      <c r="E113" s="14">
        <v>0</v>
      </c>
      <c r="F113" s="14">
        <v>0</v>
      </c>
      <c r="G113" s="14">
        <f t="shared" si="24"/>
        <v>0</v>
      </c>
      <c r="H113" s="14">
        <f t="shared" si="25"/>
        <v>44</v>
      </c>
      <c r="I113" s="14">
        <f t="shared" si="25"/>
        <v>50</v>
      </c>
      <c r="J113" s="14">
        <f t="shared" si="26"/>
        <v>94</v>
      </c>
      <c r="K113" s="15" t="s">
        <v>378</v>
      </c>
    </row>
    <row r="114" spans="1:11" ht="15.75" customHeight="1" x14ac:dyDescent="0.2">
      <c r="A114" s="13" t="s">
        <v>43</v>
      </c>
      <c r="B114" s="14">
        <v>37</v>
      </c>
      <c r="C114" s="14">
        <v>39</v>
      </c>
      <c r="D114" s="14">
        <f t="shared" si="23"/>
        <v>76</v>
      </c>
      <c r="E114" s="14">
        <v>0</v>
      </c>
      <c r="F114" s="14">
        <v>0</v>
      </c>
      <c r="G114" s="14">
        <f t="shared" si="24"/>
        <v>0</v>
      </c>
      <c r="H114" s="14">
        <f t="shared" si="25"/>
        <v>37</v>
      </c>
      <c r="I114" s="14">
        <f t="shared" si="25"/>
        <v>39</v>
      </c>
      <c r="J114" s="14">
        <f t="shared" si="26"/>
        <v>76</v>
      </c>
      <c r="K114" s="15" t="s">
        <v>152</v>
      </c>
    </row>
    <row r="115" spans="1:11" ht="15.75" customHeight="1" thickBot="1" x14ac:dyDescent="0.25">
      <c r="A115" s="16" t="s">
        <v>61</v>
      </c>
      <c r="B115" s="17">
        <f>SUM(B110:B114)</f>
        <v>316</v>
      </c>
      <c r="C115" s="17">
        <f t="shared" ref="C115:J115" si="27">SUM(C110:C114)</f>
        <v>332</v>
      </c>
      <c r="D115" s="17">
        <f t="shared" si="27"/>
        <v>648</v>
      </c>
      <c r="E115" s="17">
        <f t="shared" si="27"/>
        <v>0</v>
      </c>
      <c r="F115" s="17">
        <f t="shared" si="27"/>
        <v>0</v>
      </c>
      <c r="G115" s="17">
        <f t="shared" si="27"/>
        <v>0</v>
      </c>
      <c r="H115" s="17">
        <f t="shared" si="27"/>
        <v>316</v>
      </c>
      <c r="I115" s="17">
        <f t="shared" si="27"/>
        <v>332</v>
      </c>
      <c r="J115" s="17">
        <f t="shared" si="27"/>
        <v>648</v>
      </c>
      <c r="K115" s="18" t="s">
        <v>381</v>
      </c>
    </row>
    <row r="116" spans="1:11" ht="15.75" customHeight="1" thickBot="1" x14ac:dyDescent="0.25">
      <c r="A116" s="19" t="s">
        <v>261</v>
      </c>
      <c r="B116" s="20">
        <f t="shared" ref="B116:J116" si="28">SUM(B108,B115)</f>
        <v>1843</v>
      </c>
      <c r="C116" s="20">
        <f t="shared" si="28"/>
        <v>1831</v>
      </c>
      <c r="D116" s="20">
        <f t="shared" si="28"/>
        <v>3674</v>
      </c>
      <c r="E116" s="20">
        <f t="shared" si="28"/>
        <v>1</v>
      </c>
      <c r="F116" s="20">
        <f t="shared" si="28"/>
        <v>2</v>
      </c>
      <c r="G116" s="20">
        <f t="shared" si="28"/>
        <v>3</v>
      </c>
      <c r="H116" s="20">
        <f t="shared" si="28"/>
        <v>1844</v>
      </c>
      <c r="I116" s="20">
        <f t="shared" si="28"/>
        <v>1833</v>
      </c>
      <c r="J116" s="20">
        <f t="shared" si="28"/>
        <v>3677</v>
      </c>
      <c r="K116" s="21" t="s">
        <v>63</v>
      </c>
    </row>
    <row r="117" spans="1:11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1:K41"/>
    <mergeCell ref="A42:K42"/>
    <mergeCell ref="A44:A47"/>
    <mergeCell ref="B44:D44"/>
    <mergeCell ref="E44:G44"/>
    <mergeCell ref="H44:J44"/>
    <mergeCell ref="K44:K47"/>
    <mergeCell ref="B45:D45"/>
    <mergeCell ref="E45:G45"/>
    <mergeCell ref="H45:J45"/>
    <mergeCell ref="A80:K80"/>
    <mergeCell ref="A81:K81"/>
    <mergeCell ref="A83:A86"/>
    <mergeCell ref="B83:D83"/>
    <mergeCell ref="E83:G83"/>
    <mergeCell ref="H83:J83"/>
    <mergeCell ref="K83:K86"/>
    <mergeCell ref="B84:D84"/>
    <mergeCell ref="E84:G84"/>
    <mergeCell ref="H84:J84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109"/>
  <sheetViews>
    <sheetView rightToLeft="1" view="pageBreakPreview" topLeftCell="A85" zoomScale="80" zoomScaleSheetLayoutView="80" workbookViewId="0">
      <selection activeCell="F33" sqref="F33"/>
    </sheetView>
  </sheetViews>
  <sheetFormatPr defaultRowHeight="14.25" x14ac:dyDescent="0.2"/>
  <cols>
    <col min="1" max="1" width="25.625" customWidth="1"/>
    <col min="2" max="10" width="9.625" customWidth="1"/>
    <col min="11" max="11" width="35.25" customWidth="1"/>
  </cols>
  <sheetData>
    <row r="1" spans="1:11" ht="24.75" customHeight="1" x14ac:dyDescent="0.2">
      <c r="A1" s="118" t="s">
        <v>975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2" customHeight="1" x14ac:dyDescent="0.25">
      <c r="A2" s="114" t="s">
        <v>976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3">
      <c r="A3" s="10" t="s">
        <v>1909</v>
      </c>
      <c r="K3" s="25" t="s">
        <v>1910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8" customHeight="1" x14ac:dyDescent="0.2">
      <c r="A9" s="13" t="s">
        <v>15</v>
      </c>
      <c r="B9" s="14">
        <v>25</v>
      </c>
      <c r="C9" s="14">
        <v>43</v>
      </c>
      <c r="D9" s="14">
        <v>68</v>
      </c>
      <c r="E9" s="14">
        <v>0</v>
      </c>
      <c r="F9" s="14">
        <v>0</v>
      </c>
      <c r="G9" s="14">
        <v>0</v>
      </c>
      <c r="H9" s="14">
        <f>SUM(E9,B9)</f>
        <v>25</v>
      </c>
      <c r="I9" s="14">
        <f t="shared" ref="I9:J23" si="0">SUM(F9,C9)</f>
        <v>43</v>
      </c>
      <c r="J9" s="14">
        <f t="shared" si="0"/>
        <v>68</v>
      </c>
      <c r="K9" s="15" t="s">
        <v>16</v>
      </c>
    </row>
    <row r="10" spans="1:11" ht="18" customHeight="1" x14ac:dyDescent="0.2">
      <c r="A10" s="13" t="s">
        <v>693</v>
      </c>
      <c r="B10" s="14">
        <v>20</v>
      </c>
      <c r="C10" s="14">
        <v>54</v>
      </c>
      <c r="D10" s="14">
        <v>74</v>
      </c>
      <c r="E10" s="14">
        <v>0</v>
      </c>
      <c r="F10" s="14">
        <v>0</v>
      </c>
      <c r="G10" s="14">
        <v>0</v>
      </c>
      <c r="H10" s="14">
        <f t="shared" ref="H10:H23" si="1">SUM(E10,B10)</f>
        <v>20</v>
      </c>
      <c r="I10" s="14">
        <f t="shared" si="0"/>
        <v>54</v>
      </c>
      <c r="J10" s="14">
        <f t="shared" si="0"/>
        <v>74</v>
      </c>
      <c r="K10" s="15" t="s">
        <v>19</v>
      </c>
    </row>
    <row r="11" spans="1:11" ht="18" customHeight="1" x14ac:dyDescent="0.2">
      <c r="A11" s="13" t="s">
        <v>490</v>
      </c>
      <c r="B11" s="14">
        <v>17</v>
      </c>
      <c r="C11" s="14">
        <v>54</v>
      </c>
      <c r="D11" s="14">
        <v>71</v>
      </c>
      <c r="E11" s="14">
        <v>0</v>
      </c>
      <c r="F11" s="14">
        <v>0</v>
      </c>
      <c r="G11" s="14">
        <v>0</v>
      </c>
      <c r="H11" s="14">
        <f t="shared" si="1"/>
        <v>17</v>
      </c>
      <c r="I11" s="14">
        <f t="shared" si="0"/>
        <v>54</v>
      </c>
      <c r="J11" s="14">
        <f t="shared" si="0"/>
        <v>71</v>
      </c>
      <c r="K11" s="15" t="s">
        <v>960</v>
      </c>
    </row>
    <row r="12" spans="1:11" ht="18" customHeight="1" x14ac:dyDescent="0.2">
      <c r="A12" s="13" t="s">
        <v>22</v>
      </c>
      <c r="B12" s="14">
        <v>14</v>
      </c>
      <c r="C12" s="14">
        <v>48</v>
      </c>
      <c r="D12" s="14">
        <v>62</v>
      </c>
      <c r="E12" s="14">
        <v>0</v>
      </c>
      <c r="F12" s="14">
        <v>0</v>
      </c>
      <c r="G12" s="14">
        <v>0</v>
      </c>
      <c r="H12" s="14">
        <f t="shared" si="1"/>
        <v>14</v>
      </c>
      <c r="I12" s="14">
        <f t="shared" si="0"/>
        <v>48</v>
      </c>
      <c r="J12" s="14">
        <f t="shared" si="0"/>
        <v>62</v>
      </c>
      <c r="K12" s="15" t="s">
        <v>23</v>
      </c>
    </row>
    <row r="13" spans="1:11" ht="18" customHeight="1" x14ac:dyDescent="0.2">
      <c r="A13" s="13" t="s">
        <v>24</v>
      </c>
      <c r="B13" s="14">
        <v>88</v>
      </c>
      <c r="C13" s="14">
        <v>101</v>
      </c>
      <c r="D13" s="14">
        <v>189</v>
      </c>
      <c r="E13" s="14">
        <v>0</v>
      </c>
      <c r="F13" s="14">
        <v>0</v>
      </c>
      <c r="G13" s="14">
        <v>0</v>
      </c>
      <c r="H13" s="14">
        <f t="shared" si="1"/>
        <v>88</v>
      </c>
      <c r="I13" s="14">
        <f t="shared" si="0"/>
        <v>101</v>
      </c>
      <c r="J13" s="14">
        <f t="shared" si="0"/>
        <v>189</v>
      </c>
      <c r="K13" s="15" t="s">
        <v>25</v>
      </c>
    </row>
    <row r="14" spans="1:11" ht="18" customHeight="1" x14ac:dyDescent="0.2">
      <c r="A14" s="13" t="s">
        <v>28</v>
      </c>
      <c r="B14" s="14">
        <v>118</v>
      </c>
      <c r="C14" s="14">
        <v>154</v>
      </c>
      <c r="D14" s="14">
        <v>272</v>
      </c>
      <c r="E14" s="14">
        <v>0</v>
      </c>
      <c r="F14" s="14">
        <v>0</v>
      </c>
      <c r="G14" s="14">
        <v>0</v>
      </c>
      <c r="H14" s="14">
        <f t="shared" si="1"/>
        <v>118</v>
      </c>
      <c r="I14" s="14">
        <f t="shared" si="0"/>
        <v>154</v>
      </c>
      <c r="J14" s="14">
        <f t="shared" si="0"/>
        <v>272</v>
      </c>
      <c r="K14" s="15" t="s">
        <v>29</v>
      </c>
    </row>
    <row r="15" spans="1:11" ht="18" customHeight="1" x14ac:dyDescent="0.2">
      <c r="A15" s="13" t="s">
        <v>30</v>
      </c>
      <c r="B15" s="14">
        <v>38</v>
      </c>
      <c r="C15" s="14">
        <v>25</v>
      </c>
      <c r="D15" s="14">
        <v>63</v>
      </c>
      <c r="E15" s="14">
        <v>0</v>
      </c>
      <c r="F15" s="14">
        <v>0</v>
      </c>
      <c r="G15" s="14">
        <v>0</v>
      </c>
      <c r="H15" s="14">
        <f t="shared" si="1"/>
        <v>38</v>
      </c>
      <c r="I15" s="14">
        <f t="shared" si="0"/>
        <v>25</v>
      </c>
      <c r="J15" s="14">
        <f t="shared" si="0"/>
        <v>63</v>
      </c>
      <c r="K15" s="15" t="s">
        <v>810</v>
      </c>
    </row>
    <row r="16" spans="1:11" ht="18" customHeight="1" x14ac:dyDescent="0.2">
      <c r="A16" s="13" t="s">
        <v>32</v>
      </c>
      <c r="B16" s="14">
        <v>107</v>
      </c>
      <c r="C16" s="14">
        <v>188</v>
      </c>
      <c r="D16" s="14">
        <v>295</v>
      </c>
      <c r="E16" s="14">
        <v>0</v>
      </c>
      <c r="F16" s="14">
        <v>0</v>
      </c>
      <c r="G16" s="14">
        <v>0</v>
      </c>
      <c r="H16" s="14">
        <f t="shared" si="1"/>
        <v>107</v>
      </c>
      <c r="I16" s="14">
        <f t="shared" si="0"/>
        <v>188</v>
      </c>
      <c r="J16" s="14">
        <f t="shared" si="0"/>
        <v>295</v>
      </c>
      <c r="K16" s="15" t="s">
        <v>280</v>
      </c>
    </row>
    <row r="17" spans="1:11" ht="18" customHeight="1" x14ac:dyDescent="0.2">
      <c r="A17" s="13" t="s">
        <v>140</v>
      </c>
      <c r="B17" s="14">
        <v>177</v>
      </c>
      <c r="C17" s="14">
        <v>81</v>
      </c>
      <c r="D17" s="14">
        <v>258</v>
      </c>
      <c r="E17" s="14">
        <v>0</v>
      </c>
      <c r="F17" s="14">
        <v>0</v>
      </c>
      <c r="G17" s="14">
        <v>0</v>
      </c>
      <c r="H17" s="14">
        <f t="shared" si="1"/>
        <v>177</v>
      </c>
      <c r="I17" s="14">
        <f t="shared" si="0"/>
        <v>81</v>
      </c>
      <c r="J17" s="14">
        <f t="shared" si="0"/>
        <v>258</v>
      </c>
      <c r="K17" s="15" t="s">
        <v>37</v>
      </c>
    </row>
    <row r="18" spans="1:11" ht="18" customHeight="1" x14ac:dyDescent="0.2">
      <c r="A18" s="13" t="s">
        <v>139</v>
      </c>
      <c r="B18" s="14">
        <v>147</v>
      </c>
      <c r="C18" s="14">
        <v>253</v>
      </c>
      <c r="D18" s="14">
        <v>400</v>
      </c>
      <c r="E18" s="14">
        <v>0</v>
      </c>
      <c r="F18" s="14">
        <v>0</v>
      </c>
      <c r="G18" s="14">
        <v>0</v>
      </c>
      <c r="H18" s="14">
        <f t="shared" si="1"/>
        <v>147</v>
      </c>
      <c r="I18" s="14">
        <f t="shared" si="0"/>
        <v>253</v>
      </c>
      <c r="J18" s="14">
        <f t="shared" si="0"/>
        <v>400</v>
      </c>
      <c r="K18" s="15" t="s">
        <v>977</v>
      </c>
    </row>
    <row r="19" spans="1:11" ht="18" customHeight="1" x14ac:dyDescent="0.2">
      <c r="A19" s="13" t="s">
        <v>137</v>
      </c>
      <c r="B19" s="14">
        <v>99</v>
      </c>
      <c r="C19" s="14">
        <v>75</v>
      </c>
      <c r="D19" s="14">
        <v>174</v>
      </c>
      <c r="E19" s="14">
        <v>0</v>
      </c>
      <c r="F19" s="14">
        <v>0</v>
      </c>
      <c r="G19" s="14">
        <v>0</v>
      </c>
      <c r="H19" s="14">
        <f t="shared" si="1"/>
        <v>99</v>
      </c>
      <c r="I19" s="14">
        <f t="shared" si="0"/>
        <v>75</v>
      </c>
      <c r="J19" s="14">
        <f t="shared" si="0"/>
        <v>174</v>
      </c>
      <c r="K19" s="15" t="s">
        <v>831</v>
      </c>
    </row>
    <row r="20" spans="1:11" ht="18" customHeight="1" x14ac:dyDescent="0.2">
      <c r="A20" s="13" t="s">
        <v>604</v>
      </c>
      <c r="B20" s="14">
        <v>146</v>
      </c>
      <c r="C20" s="14">
        <v>215</v>
      </c>
      <c r="D20" s="14">
        <v>361</v>
      </c>
      <c r="E20" s="14">
        <v>0</v>
      </c>
      <c r="F20" s="14">
        <v>0</v>
      </c>
      <c r="G20" s="14">
        <v>0</v>
      </c>
      <c r="H20" s="14">
        <f t="shared" si="1"/>
        <v>146</v>
      </c>
      <c r="I20" s="14">
        <f t="shared" si="0"/>
        <v>215</v>
      </c>
      <c r="J20" s="14">
        <f t="shared" si="0"/>
        <v>361</v>
      </c>
      <c r="K20" s="15" t="s">
        <v>961</v>
      </c>
    </row>
    <row r="21" spans="1:11" ht="18" customHeight="1" x14ac:dyDescent="0.2">
      <c r="A21" s="13" t="s">
        <v>108</v>
      </c>
      <c r="B21" s="14">
        <v>108</v>
      </c>
      <c r="C21" s="14">
        <v>48</v>
      </c>
      <c r="D21" s="14">
        <v>156</v>
      </c>
      <c r="E21" s="14">
        <v>0</v>
      </c>
      <c r="F21" s="14">
        <v>0</v>
      </c>
      <c r="G21" s="14">
        <v>0</v>
      </c>
      <c r="H21" s="14">
        <f t="shared" si="1"/>
        <v>108</v>
      </c>
      <c r="I21" s="14">
        <f t="shared" si="0"/>
        <v>48</v>
      </c>
      <c r="J21" s="14">
        <f t="shared" si="0"/>
        <v>156</v>
      </c>
      <c r="K21" s="15" t="s">
        <v>978</v>
      </c>
    </row>
    <row r="22" spans="1:11" ht="18" customHeight="1" x14ac:dyDescent="0.2">
      <c r="A22" s="13" t="s">
        <v>43</v>
      </c>
      <c r="B22" s="14">
        <v>60</v>
      </c>
      <c r="C22" s="14">
        <v>111</v>
      </c>
      <c r="D22" s="14">
        <v>171</v>
      </c>
      <c r="E22" s="14">
        <v>0</v>
      </c>
      <c r="F22" s="14">
        <v>0</v>
      </c>
      <c r="G22" s="14">
        <v>0</v>
      </c>
      <c r="H22" s="14">
        <f t="shared" si="1"/>
        <v>60</v>
      </c>
      <c r="I22" s="14">
        <f t="shared" si="0"/>
        <v>111</v>
      </c>
      <c r="J22" s="14">
        <f t="shared" si="0"/>
        <v>171</v>
      </c>
      <c r="K22" s="15" t="s">
        <v>152</v>
      </c>
    </row>
    <row r="23" spans="1:11" ht="18" customHeight="1" x14ac:dyDescent="0.2">
      <c r="A23" s="13" t="s">
        <v>48</v>
      </c>
      <c r="B23" s="14">
        <v>119</v>
      </c>
      <c r="C23" s="14">
        <v>29</v>
      </c>
      <c r="D23" s="14">
        <v>148</v>
      </c>
      <c r="E23" s="14">
        <v>0</v>
      </c>
      <c r="F23" s="14">
        <v>0</v>
      </c>
      <c r="G23" s="14">
        <v>0</v>
      </c>
      <c r="H23" s="14">
        <f t="shared" si="1"/>
        <v>119</v>
      </c>
      <c r="I23" s="14">
        <f t="shared" si="0"/>
        <v>29</v>
      </c>
      <c r="J23" s="14">
        <f t="shared" si="0"/>
        <v>148</v>
      </c>
      <c r="K23" s="15" t="s">
        <v>49</v>
      </c>
    </row>
    <row r="24" spans="1:11" ht="18" customHeight="1" x14ac:dyDescent="0.2">
      <c r="A24" s="13" t="s">
        <v>56</v>
      </c>
      <c r="B24" s="14">
        <f>SUM(B9:B23)</f>
        <v>1283</v>
      </c>
      <c r="C24" s="14">
        <f t="shared" ref="C24:J24" si="2">SUM(C9:C23)</f>
        <v>1479</v>
      </c>
      <c r="D24" s="14">
        <f t="shared" si="2"/>
        <v>2762</v>
      </c>
      <c r="E24" s="14">
        <f t="shared" si="2"/>
        <v>0</v>
      </c>
      <c r="F24" s="14">
        <f t="shared" si="2"/>
        <v>0</v>
      </c>
      <c r="G24" s="14">
        <f t="shared" si="2"/>
        <v>0</v>
      </c>
      <c r="H24" s="14">
        <f t="shared" si="2"/>
        <v>1283</v>
      </c>
      <c r="I24" s="14">
        <f t="shared" si="2"/>
        <v>1479</v>
      </c>
      <c r="J24" s="14">
        <f t="shared" si="2"/>
        <v>2762</v>
      </c>
      <c r="K24" s="15" t="s">
        <v>57</v>
      </c>
    </row>
    <row r="25" spans="1:11" ht="18" customHeight="1" x14ac:dyDescent="0.2">
      <c r="A25" s="13" t="s">
        <v>58</v>
      </c>
      <c r="B25" s="14"/>
      <c r="C25" s="14"/>
      <c r="D25" s="14"/>
      <c r="E25" s="14"/>
      <c r="F25" s="14"/>
      <c r="G25" s="14"/>
      <c r="H25" s="14"/>
      <c r="I25" s="14"/>
      <c r="J25" s="14"/>
      <c r="K25" s="15" t="s">
        <v>59</v>
      </c>
    </row>
    <row r="26" spans="1:11" ht="18" customHeight="1" x14ac:dyDescent="0.2">
      <c r="A26" s="13" t="s">
        <v>32</v>
      </c>
      <c r="B26" s="14">
        <v>86</v>
      </c>
      <c r="C26" s="14">
        <v>50</v>
      </c>
      <c r="D26" s="14">
        <v>136</v>
      </c>
      <c r="E26" s="14">
        <v>0</v>
      </c>
      <c r="F26" s="14">
        <v>0</v>
      </c>
      <c r="G26" s="14">
        <v>0</v>
      </c>
      <c r="H26" s="14">
        <f>SUM(E26,B26)</f>
        <v>86</v>
      </c>
      <c r="I26" s="14">
        <f t="shared" ref="I26:J31" si="3">SUM(F26,C26)</f>
        <v>50</v>
      </c>
      <c r="J26" s="14">
        <f t="shared" si="3"/>
        <v>136</v>
      </c>
      <c r="K26" s="15" t="s">
        <v>280</v>
      </c>
    </row>
    <row r="27" spans="1:11" ht="18" customHeight="1" x14ac:dyDescent="0.2">
      <c r="A27" s="13" t="s">
        <v>140</v>
      </c>
      <c r="B27" s="14">
        <v>96</v>
      </c>
      <c r="C27" s="14">
        <v>25</v>
      </c>
      <c r="D27" s="14">
        <v>121</v>
      </c>
      <c r="E27" s="14">
        <v>0</v>
      </c>
      <c r="F27" s="14">
        <v>0</v>
      </c>
      <c r="G27" s="14">
        <v>0</v>
      </c>
      <c r="H27" s="14">
        <f t="shared" ref="H27:H31" si="4">SUM(E27,B27)</f>
        <v>96</v>
      </c>
      <c r="I27" s="14">
        <f t="shared" si="3"/>
        <v>25</v>
      </c>
      <c r="J27" s="14">
        <f t="shared" si="3"/>
        <v>121</v>
      </c>
      <c r="K27" s="15" t="s">
        <v>37</v>
      </c>
    </row>
    <row r="28" spans="1:11" ht="18" customHeight="1" x14ac:dyDescent="0.2">
      <c r="A28" s="13" t="s">
        <v>139</v>
      </c>
      <c r="B28" s="14">
        <v>95</v>
      </c>
      <c r="C28" s="14">
        <v>100</v>
      </c>
      <c r="D28" s="14">
        <v>195</v>
      </c>
      <c r="E28" s="14">
        <v>0</v>
      </c>
      <c r="F28" s="14">
        <v>0</v>
      </c>
      <c r="G28" s="14">
        <v>0</v>
      </c>
      <c r="H28" s="14">
        <f t="shared" si="4"/>
        <v>95</v>
      </c>
      <c r="I28" s="14">
        <f t="shared" si="3"/>
        <v>100</v>
      </c>
      <c r="J28" s="14">
        <f t="shared" si="3"/>
        <v>195</v>
      </c>
      <c r="K28" s="15" t="s">
        <v>977</v>
      </c>
    </row>
    <row r="29" spans="1:11" ht="18" customHeight="1" x14ac:dyDescent="0.2">
      <c r="A29" s="13" t="s">
        <v>604</v>
      </c>
      <c r="B29" s="14">
        <v>8</v>
      </c>
      <c r="C29" s="14">
        <v>26</v>
      </c>
      <c r="D29" s="14">
        <v>34</v>
      </c>
      <c r="E29" s="14">
        <v>0</v>
      </c>
      <c r="F29" s="14">
        <v>0</v>
      </c>
      <c r="G29" s="14">
        <v>0</v>
      </c>
      <c r="H29" s="14">
        <f t="shared" si="4"/>
        <v>8</v>
      </c>
      <c r="I29" s="14">
        <f t="shared" si="3"/>
        <v>26</v>
      </c>
      <c r="J29" s="14">
        <f t="shared" si="3"/>
        <v>34</v>
      </c>
      <c r="K29" s="15" t="s">
        <v>961</v>
      </c>
    </row>
    <row r="30" spans="1:11" ht="18" customHeight="1" x14ac:dyDescent="0.2">
      <c r="A30" s="13" t="s">
        <v>48</v>
      </c>
      <c r="B30" s="14">
        <v>151</v>
      </c>
      <c r="C30" s="14">
        <v>9</v>
      </c>
      <c r="D30" s="14">
        <v>160</v>
      </c>
      <c r="E30" s="14">
        <v>0</v>
      </c>
      <c r="F30" s="14">
        <v>0</v>
      </c>
      <c r="G30" s="14">
        <v>0</v>
      </c>
      <c r="H30" s="14">
        <f t="shared" si="4"/>
        <v>151</v>
      </c>
      <c r="I30" s="14">
        <f t="shared" si="3"/>
        <v>9</v>
      </c>
      <c r="J30" s="14">
        <f t="shared" si="3"/>
        <v>160</v>
      </c>
      <c r="K30" s="15" t="s">
        <v>49</v>
      </c>
    </row>
    <row r="31" spans="1:11" ht="18" customHeight="1" thickBot="1" x14ac:dyDescent="0.25">
      <c r="A31" s="13" t="s">
        <v>61</v>
      </c>
      <c r="B31" s="14">
        <f>SUM(B26:B30)</f>
        <v>436</v>
      </c>
      <c r="C31" s="14">
        <f t="shared" ref="C31:G31" si="5">SUM(C26:C30)</f>
        <v>210</v>
      </c>
      <c r="D31" s="14">
        <f t="shared" si="5"/>
        <v>646</v>
      </c>
      <c r="E31" s="14">
        <f t="shared" si="5"/>
        <v>0</v>
      </c>
      <c r="F31" s="14">
        <f t="shared" si="5"/>
        <v>0</v>
      </c>
      <c r="G31" s="14">
        <f t="shared" si="5"/>
        <v>0</v>
      </c>
      <c r="H31" s="14">
        <f t="shared" si="4"/>
        <v>436</v>
      </c>
      <c r="I31" s="14">
        <f t="shared" si="3"/>
        <v>210</v>
      </c>
      <c r="J31" s="14">
        <f t="shared" si="3"/>
        <v>646</v>
      </c>
      <c r="K31" s="15" t="s">
        <v>971</v>
      </c>
    </row>
    <row r="32" spans="1:11" ht="18" customHeight="1" thickBot="1" x14ac:dyDescent="0.25">
      <c r="A32" s="19" t="s">
        <v>261</v>
      </c>
      <c r="B32" s="20">
        <f>SUM(B24,B31)</f>
        <v>1719</v>
      </c>
      <c r="C32" s="20">
        <f t="shared" ref="C32:J32" si="6">SUM(C24,C31)</f>
        <v>1689</v>
      </c>
      <c r="D32" s="20">
        <f t="shared" si="6"/>
        <v>3408</v>
      </c>
      <c r="E32" s="20">
        <f t="shared" si="6"/>
        <v>0</v>
      </c>
      <c r="F32" s="20">
        <f t="shared" si="6"/>
        <v>0</v>
      </c>
      <c r="G32" s="20">
        <f t="shared" si="6"/>
        <v>0</v>
      </c>
      <c r="H32" s="20">
        <f t="shared" si="6"/>
        <v>1719</v>
      </c>
      <c r="I32" s="20">
        <f t="shared" si="6"/>
        <v>1689</v>
      </c>
      <c r="J32" s="20">
        <f t="shared" si="6"/>
        <v>3408</v>
      </c>
      <c r="K32" s="57" t="s">
        <v>63</v>
      </c>
    </row>
    <row r="33" spans="1:11" ht="15" thickTop="1" x14ac:dyDescent="0.2"/>
    <row r="35" spans="1:11" s="92" customFormat="1" x14ac:dyDescent="0.2"/>
    <row r="36" spans="1:11" s="92" customFormat="1" x14ac:dyDescent="0.2"/>
    <row r="37" spans="1:11" s="92" customFormat="1" x14ac:dyDescent="0.2"/>
    <row r="38" spans="1:11" s="92" customFormat="1" x14ac:dyDescent="0.2"/>
    <row r="39" spans="1:11" s="92" customFormat="1" x14ac:dyDescent="0.2"/>
    <row r="40" spans="1:11" s="92" customFormat="1" x14ac:dyDescent="0.2"/>
    <row r="41" spans="1:11" s="92" customFormat="1" x14ac:dyDescent="0.2"/>
    <row r="42" spans="1:11" s="92" customFormat="1" x14ac:dyDescent="0.2"/>
    <row r="43" spans="1:11" ht="28.5" customHeight="1" x14ac:dyDescent="0.2">
      <c r="A43" s="118" t="s">
        <v>979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35.25" customHeight="1" x14ac:dyDescent="0.25">
      <c r="A44" s="114" t="s">
        <v>980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11" ht="16.5" thickBot="1" x14ac:dyDescent="0.3">
      <c r="A45" s="10" t="s">
        <v>1911</v>
      </c>
      <c r="K45" s="25" t="s">
        <v>1912</v>
      </c>
    </row>
    <row r="46" spans="1:11" ht="16.5" thickTop="1" x14ac:dyDescent="0.25">
      <c r="A46" s="111" t="s">
        <v>0</v>
      </c>
      <c r="B46" s="110" t="s">
        <v>1</v>
      </c>
      <c r="C46" s="110"/>
      <c r="D46" s="110"/>
      <c r="E46" s="110" t="s">
        <v>2</v>
      </c>
      <c r="F46" s="110"/>
      <c r="G46" s="110"/>
      <c r="H46" s="110" t="s">
        <v>3</v>
      </c>
      <c r="I46" s="110"/>
      <c r="J46" s="110"/>
      <c r="K46" s="111" t="s">
        <v>4</v>
      </c>
    </row>
    <row r="47" spans="1:11" ht="15.75" x14ac:dyDescent="0.25">
      <c r="A47" s="112"/>
      <c r="B47" s="109" t="s">
        <v>5</v>
      </c>
      <c r="C47" s="109"/>
      <c r="D47" s="109"/>
      <c r="E47" s="109" t="s">
        <v>6</v>
      </c>
      <c r="F47" s="109"/>
      <c r="G47" s="109"/>
      <c r="H47" s="109" t="s">
        <v>7</v>
      </c>
      <c r="I47" s="109"/>
      <c r="J47" s="109"/>
      <c r="K47" s="112"/>
    </row>
    <row r="48" spans="1:11" ht="15.75" x14ac:dyDescent="0.25">
      <c r="A48" s="112"/>
      <c r="B48" s="56" t="s">
        <v>8</v>
      </c>
      <c r="C48" s="56" t="s">
        <v>67</v>
      </c>
      <c r="D48" s="56" t="s">
        <v>10</v>
      </c>
      <c r="E48" s="56" t="s">
        <v>8</v>
      </c>
      <c r="F48" s="56" t="s">
        <v>67</v>
      </c>
      <c r="G48" s="56" t="s">
        <v>10</v>
      </c>
      <c r="H48" s="56" t="s">
        <v>8</v>
      </c>
      <c r="I48" s="56" t="s">
        <v>67</v>
      </c>
      <c r="J48" s="56" t="s">
        <v>10</v>
      </c>
      <c r="K48" s="112"/>
    </row>
    <row r="49" spans="1:11" ht="16.5" thickBot="1" x14ac:dyDescent="0.3">
      <c r="A49" s="113"/>
      <c r="B49" s="6" t="s">
        <v>11</v>
      </c>
      <c r="C49" s="6" t="s">
        <v>12</v>
      </c>
      <c r="D49" s="6" t="s">
        <v>7</v>
      </c>
      <c r="E49" s="6" t="s">
        <v>11</v>
      </c>
      <c r="F49" s="6" t="s">
        <v>12</v>
      </c>
      <c r="G49" s="6" t="s">
        <v>7</v>
      </c>
      <c r="H49" s="6" t="s">
        <v>11</v>
      </c>
      <c r="I49" s="6" t="s">
        <v>12</v>
      </c>
      <c r="J49" s="6" t="s">
        <v>7</v>
      </c>
      <c r="K49" s="113"/>
    </row>
    <row r="50" spans="1:11" ht="18.75" customHeight="1" x14ac:dyDescent="0.2">
      <c r="A50" s="13" t="s">
        <v>13</v>
      </c>
      <c r="B50" s="14"/>
      <c r="C50" s="14"/>
      <c r="D50" s="14"/>
      <c r="E50" s="14"/>
      <c r="F50" s="14"/>
      <c r="G50" s="14"/>
      <c r="H50" s="14"/>
      <c r="I50" s="14"/>
      <c r="J50" s="14"/>
      <c r="K50" s="15" t="s">
        <v>14</v>
      </c>
    </row>
    <row r="51" spans="1:11" ht="18.75" customHeight="1" x14ac:dyDescent="0.2">
      <c r="A51" s="13" t="s">
        <v>15</v>
      </c>
      <c r="B51" s="14">
        <v>109</v>
      </c>
      <c r="C51" s="14">
        <v>165</v>
      </c>
      <c r="D51" s="14">
        <v>274</v>
      </c>
      <c r="E51" s="14">
        <v>0</v>
      </c>
      <c r="F51" s="14">
        <v>0</v>
      </c>
      <c r="G51" s="14">
        <v>0</v>
      </c>
      <c r="H51" s="14">
        <f>SUM(E51,B51)</f>
        <v>109</v>
      </c>
      <c r="I51" s="14">
        <f t="shared" ref="I51:J66" si="7">SUM(F51,C51)</f>
        <v>165</v>
      </c>
      <c r="J51" s="14">
        <f t="shared" si="7"/>
        <v>274</v>
      </c>
      <c r="K51" s="15" t="s">
        <v>16</v>
      </c>
    </row>
    <row r="52" spans="1:11" ht="18.75" customHeight="1" x14ac:dyDescent="0.2">
      <c r="A52" s="13" t="s">
        <v>693</v>
      </c>
      <c r="B52" s="14">
        <v>113</v>
      </c>
      <c r="C52" s="14">
        <v>198</v>
      </c>
      <c r="D52" s="14">
        <v>311</v>
      </c>
      <c r="E52" s="14">
        <v>0</v>
      </c>
      <c r="F52" s="14">
        <v>0</v>
      </c>
      <c r="G52" s="14">
        <v>0</v>
      </c>
      <c r="H52" s="14">
        <f t="shared" ref="H52:H66" si="8">SUM(E52,B52)</f>
        <v>113</v>
      </c>
      <c r="I52" s="14">
        <f t="shared" si="7"/>
        <v>198</v>
      </c>
      <c r="J52" s="14">
        <f t="shared" si="7"/>
        <v>311</v>
      </c>
      <c r="K52" s="15" t="s">
        <v>19</v>
      </c>
    </row>
    <row r="53" spans="1:11" ht="18.75" customHeight="1" x14ac:dyDescent="0.2">
      <c r="A53" s="13" t="s">
        <v>490</v>
      </c>
      <c r="B53" s="14">
        <v>44</v>
      </c>
      <c r="C53" s="14">
        <v>110</v>
      </c>
      <c r="D53" s="14">
        <v>154</v>
      </c>
      <c r="E53" s="14">
        <v>0</v>
      </c>
      <c r="F53" s="14">
        <v>0</v>
      </c>
      <c r="G53" s="14">
        <v>0</v>
      </c>
      <c r="H53" s="14">
        <f t="shared" si="8"/>
        <v>44</v>
      </c>
      <c r="I53" s="14">
        <f t="shared" si="7"/>
        <v>110</v>
      </c>
      <c r="J53" s="14">
        <f t="shared" si="7"/>
        <v>154</v>
      </c>
      <c r="K53" s="15" t="s">
        <v>960</v>
      </c>
    </row>
    <row r="54" spans="1:11" ht="18.75" customHeight="1" x14ac:dyDescent="0.2">
      <c r="A54" s="13" t="s">
        <v>22</v>
      </c>
      <c r="B54" s="14">
        <v>41</v>
      </c>
      <c r="C54" s="14">
        <v>128</v>
      </c>
      <c r="D54" s="14">
        <v>169</v>
      </c>
      <c r="E54" s="14">
        <v>0</v>
      </c>
      <c r="F54" s="14">
        <v>0</v>
      </c>
      <c r="G54" s="14">
        <v>0</v>
      </c>
      <c r="H54" s="14">
        <f t="shared" si="8"/>
        <v>41</v>
      </c>
      <c r="I54" s="14">
        <f t="shared" si="7"/>
        <v>128</v>
      </c>
      <c r="J54" s="14">
        <f t="shared" si="7"/>
        <v>169</v>
      </c>
      <c r="K54" s="15" t="s">
        <v>23</v>
      </c>
    </row>
    <row r="55" spans="1:11" ht="18.75" customHeight="1" x14ac:dyDescent="0.2">
      <c r="A55" s="13" t="s">
        <v>24</v>
      </c>
      <c r="B55" s="14">
        <v>280</v>
      </c>
      <c r="C55" s="14">
        <v>315</v>
      </c>
      <c r="D55" s="14">
        <v>595</v>
      </c>
      <c r="E55" s="14">
        <v>0</v>
      </c>
      <c r="F55" s="14">
        <v>0</v>
      </c>
      <c r="G55" s="14">
        <v>0</v>
      </c>
      <c r="H55" s="14">
        <f t="shared" si="8"/>
        <v>280</v>
      </c>
      <c r="I55" s="14">
        <f t="shared" si="7"/>
        <v>315</v>
      </c>
      <c r="J55" s="14">
        <f t="shared" si="7"/>
        <v>595</v>
      </c>
      <c r="K55" s="15" t="s">
        <v>25</v>
      </c>
    </row>
    <row r="56" spans="1:11" ht="18.75" customHeight="1" x14ac:dyDescent="0.2">
      <c r="A56" s="13" t="s">
        <v>28</v>
      </c>
      <c r="B56" s="14">
        <v>479</v>
      </c>
      <c r="C56" s="14">
        <v>456</v>
      </c>
      <c r="D56" s="14">
        <v>935</v>
      </c>
      <c r="E56" s="14">
        <v>0</v>
      </c>
      <c r="F56" s="14">
        <v>0</v>
      </c>
      <c r="G56" s="14">
        <v>0</v>
      </c>
      <c r="H56" s="14">
        <f t="shared" si="8"/>
        <v>479</v>
      </c>
      <c r="I56" s="14">
        <f t="shared" si="7"/>
        <v>456</v>
      </c>
      <c r="J56" s="14">
        <f t="shared" si="7"/>
        <v>935</v>
      </c>
      <c r="K56" s="15" t="s">
        <v>29</v>
      </c>
    </row>
    <row r="57" spans="1:11" ht="18.75" customHeight="1" x14ac:dyDescent="0.2">
      <c r="A57" s="13" t="s">
        <v>30</v>
      </c>
      <c r="B57" s="14">
        <v>125</v>
      </c>
      <c r="C57" s="14">
        <v>105</v>
      </c>
      <c r="D57" s="14">
        <v>230</v>
      </c>
      <c r="E57" s="14">
        <v>0</v>
      </c>
      <c r="F57" s="14">
        <v>0</v>
      </c>
      <c r="G57" s="14">
        <v>0</v>
      </c>
      <c r="H57" s="14">
        <f t="shared" si="8"/>
        <v>125</v>
      </c>
      <c r="I57" s="14">
        <f t="shared" si="7"/>
        <v>105</v>
      </c>
      <c r="J57" s="14">
        <f t="shared" si="7"/>
        <v>230</v>
      </c>
      <c r="K57" s="15" t="s">
        <v>810</v>
      </c>
    </row>
    <row r="58" spans="1:11" ht="18.75" customHeight="1" x14ac:dyDescent="0.2">
      <c r="A58" s="13" t="s">
        <v>32</v>
      </c>
      <c r="B58" s="14">
        <v>390</v>
      </c>
      <c r="C58" s="14">
        <v>599</v>
      </c>
      <c r="D58" s="14">
        <v>989</v>
      </c>
      <c r="E58" s="14">
        <v>0</v>
      </c>
      <c r="F58" s="14">
        <v>0</v>
      </c>
      <c r="G58" s="14">
        <v>0</v>
      </c>
      <c r="H58" s="14">
        <f t="shared" si="8"/>
        <v>390</v>
      </c>
      <c r="I58" s="14">
        <f t="shared" si="7"/>
        <v>599</v>
      </c>
      <c r="J58" s="14">
        <f t="shared" si="7"/>
        <v>989</v>
      </c>
      <c r="K58" s="15" t="s">
        <v>280</v>
      </c>
    </row>
    <row r="59" spans="1:11" ht="18.75" customHeight="1" x14ac:dyDescent="0.2">
      <c r="A59" s="13" t="s">
        <v>140</v>
      </c>
      <c r="B59" s="14">
        <v>925</v>
      </c>
      <c r="C59" s="14">
        <v>381</v>
      </c>
      <c r="D59" s="14">
        <v>1306</v>
      </c>
      <c r="E59" s="14">
        <v>0</v>
      </c>
      <c r="F59" s="14">
        <v>0</v>
      </c>
      <c r="G59" s="14">
        <v>0</v>
      </c>
      <c r="H59" s="14">
        <f t="shared" si="8"/>
        <v>925</v>
      </c>
      <c r="I59" s="14">
        <f t="shared" si="7"/>
        <v>381</v>
      </c>
      <c r="J59" s="14">
        <f t="shared" si="7"/>
        <v>1306</v>
      </c>
      <c r="K59" s="15" t="s">
        <v>37</v>
      </c>
    </row>
    <row r="60" spans="1:11" ht="18.75" customHeight="1" x14ac:dyDescent="0.2">
      <c r="A60" s="13" t="s">
        <v>139</v>
      </c>
      <c r="B60" s="14">
        <v>850</v>
      </c>
      <c r="C60" s="14">
        <v>1333</v>
      </c>
      <c r="D60" s="14">
        <v>2183</v>
      </c>
      <c r="E60" s="14">
        <v>0</v>
      </c>
      <c r="F60" s="14">
        <v>0</v>
      </c>
      <c r="G60" s="14">
        <v>0</v>
      </c>
      <c r="H60" s="14">
        <f t="shared" si="8"/>
        <v>850</v>
      </c>
      <c r="I60" s="14">
        <f t="shared" si="7"/>
        <v>1333</v>
      </c>
      <c r="J60" s="14">
        <f t="shared" si="7"/>
        <v>2183</v>
      </c>
      <c r="K60" s="15" t="s">
        <v>977</v>
      </c>
    </row>
    <row r="61" spans="1:11" ht="18.75" customHeight="1" x14ac:dyDescent="0.2">
      <c r="A61" s="13" t="s">
        <v>137</v>
      </c>
      <c r="B61" s="14">
        <v>293</v>
      </c>
      <c r="C61" s="14">
        <v>290</v>
      </c>
      <c r="D61" s="14">
        <v>583</v>
      </c>
      <c r="E61" s="14">
        <v>0</v>
      </c>
      <c r="F61" s="14">
        <v>0</v>
      </c>
      <c r="G61" s="14">
        <v>0</v>
      </c>
      <c r="H61" s="14">
        <f t="shared" si="8"/>
        <v>293</v>
      </c>
      <c r="I61" s="14">
        <f t="shared" si="7"/>
        <v>290</v>
      </c>
      <c r="J61" s="14">
        <f t="shared" si="7"/>
        <v>583</v>
      </c>
      <c r="K61" s="15" t="s">
        <v>831</v>
      </c>
    </row>
    <row r="62" spans="1:11" ht="18.75" customHeight="1" x14ac:dyDescent="0.2">
      <c r="A62" s="13" t="s">
        <v>604</v>
      </c>
      <c r="B62" s="14">
        <v>752</v>
      </c>
      <c r="C62" s="14">
        <v>990</v>
      </c>
      <c r="D62" s="14">
        <v>1742</v>
      </c>
      <c r="E62" s="14">
        <v>0</v>
      </c>
      <c r="F62" s="14">
        <v>0</v>
      </c>
      <c r="G62" s="14">
        <v>0</v>
      </c>
      <c r="H62" s="14">
        <f t="shared" si="8"/>
        <v>752</v>
      </c>
      <c r="I62" s="14">
        <f t="shared" si="7"/>
        <v>990</v>
      </c>
      <c r="J62" s="14">
        <f t="shared" si="7"/>
        <v>1742</v>
      </c>
      <c r="K62" s="15" t="s">
        <v>961</v>
      </c>
    </row>
    <row r="63" spans="1:11" ht="18.75" customHeight="1" x14ac:dyDescent="0.2">
      <c r="A63" s="13" t="s">
        <v>108</v>
      </c>
      <c r="B63" s="14">
        <v>274</v>
      </c>
      <c r="C63" s="14">
        <v>125</v>
      </c>
      <c r="D63" s="14">
        <v>399</v>
      </c>
      <c r="E63" s="14">
        <v>0</v>
      </c>
      <c r="F63" s="14">
        <v>0</v>
      </c>
      <c r="G63" s="14">
        <v>0</v>
      </c>
      <c r="H63" s="14">
        <f t="shared" si="8"/>
        <v>274</v>
      </c>
      <c r="I63" s="14">
        <f t="shared" si="7"/>
        <v>125</v>
      </c>
      <c r="J63" s="14">
        <f t="shared" si="7"/>
        <v>399</v>
      </c>
      <c r="K63" s="15" t="s">
        <v>278</v>
      </c>
    </row>
    <row r="64" spans="1:11" ht="18.75" customHeight="1" x14ac:dyDescent="0.2">
      <c r="A64" s="13" t="s">
        <v>43</v>
      </c>
      <c r="B64" s="14">
        <v>189</v>
      </c>
      <c r="C64" s="14">
        <v>233</v>
      </c>
      <c r="D64" s="14">
        <v>422</v>
      </c>
      <c r="E64" s="14">
        <v>0</v>
      </c>
      <c r="F64" s="14">
        <v>0</v>
      </c>
      <c r="G64" s="14">
        <v>0</v>
      </c>
      <c r="H64" s="14">
        <f t="shared" si="8"/>
        <v>189</v>
      </c>
      <c r="I64" s="14">
        <f t="shared" si="7"/>
        <v>233</v>
      </c>
      <c r="J64" s="14">
        <f t="shared" si="7"/>
        <v>422</v>
      </c>
      <c r="K64" s="15" t="s">
        <v>152</v>
      </c>
    </row>
    <row r="65" spans="1:11" ht="18.75" customHeight="1" x14ac:dyDescent="0.2">
      <c r="A65" s="13" t="s">
        <v>48</v>
      </c>
      <c r="B65" s="14">
        <v>409</v>
      </c>
      <c r="C65" s="14">
        <v>173</v>
      </c>
      <c r="D65" s="14">
        <v>582</v>
      </c>
      <c r="E65" s="14">
        <v>0</v>
      </c>
      <c r="F65" s="14">
        <v>0</v>
      </c>
      <c r="G65" s="14">
        <v>0</v>
      </c>
      <c r="H65" s="14">
        <f t="shared" si="8"/>
        <v>409</v>
      </c>
      <c r="I65" s="14">
        <f t="shared" si="7"/>
        <v>173</v>
      </c>
      <c r="J65" s="14">
        <f t="shared" si="7"/>
        <v>582</v>
      </c>
      <c r="K65" s="15" t="s">
        <v>49</v>
      </c>
    </row>
    <row r="66" spans="1:11" ht="18.75" customHeight="1" x14ac:dyDescent="0.2">
      <c r="A66" s="13" t="s">
        <v>56</v>
      </c>
      <c r="B66" s="14">
        <f>SUM(B51:B65)</f>
        <v>5273</v>
      </c>
      <c r="C66" s="14">
        <f t="shared" ref="C66" si="9">SUM(C51:C65)</f>
        <v>5601</v>
      </c>
      <c r="D66" s="14">
        <f t="shared" ref="D66" si="10">SUM(B66:C66)</f>
        <v>10874</v>
      </c>
      <c r="E66" s="14">
        <v>0</v>
      </c>
      <c r="F66" s="14">
        <v>0</v>
      </c>
      <c r="G66" s="14">
        <v>0</v>
      </c>
      <c r="H66" s="14">
        <f t="shared" si="8"/>
        <v>5273</v>
      </c>
      <c r="I66" s="14">
        <f t="shared" si="7"/>
        <v>5601</v>
      </c>
      <c r="J66" s="14">
        <f t="shared" si="7"/>
        <v>10874</v>
      </c>
      <c r="K66" s="15" t="s">
        <v>57</v>
      </c>
    </row>
    <row r="67" spans="1:11" ht="18.75" customHeight="1" x14ac:dyDescent="0.2">
      <c r="A67" s="13" t="s">
        <v>58</v>
      </c>
      <c r="B67" s="14"/>
      <c r="C67" s="14"/>
      <c r="D67" s="14"/>
      <c r="E67" s="14"/>
      <c r="F67" s="14"/>
      <c r="G67" s="14"/>
      <c r="H67" s="14"/>
      <c r="I67" s="14"/>
      <c r="J67" s="14"/>
      <c r="K67" s="15" t="s">
        <v>59</v>
      </c>
    </row>
    <row r="68" spans="1:11" ht="18.75" customHeight="1" x14ac:dyDescent="0.2">
      <c r="A68" s="13" t="s">
        <v>32</v>
      </c>
      <c r="B68" s="14">
        <v>251</v>
      </c>
      <c r="C68" s="14">
        <v>167</v>
      </c>
      <c r="D68" s="14">
        <v>418</v>
      </c>
      <c r="E68" s="14">
        <v>0</v>
      </c>
      <c r="F68" s="14">
        <v>0</v>
      </c>
      <c r="G68" s="14">
        <v>0</v>
      </c>
      <c r="H68" s="14">
        <f>SUM(E68,B68)</f>
        <v>251</v>
      </c>
      <c r="I68" s="14">
        <f t="shared" ref="I68:J73" si="11">SUM(F68,C68)</f>
        <v>167</v>
      </c>
      <c r="J68" s="14">
        <f t="shared" si="11"/>
        <v>418</v>
      </c>
      <c r="K68" s="15" t="s">
        <v>280</v>
      </c>
    </row>
    <row r="69" spans="1:11" ht="18.75" customHeight="1" x14ac:dyDescent="0.2">
      <c r="A69" s="13" t="s">
        <v>140</v>
      </c>
      <c r="B69" s="14">
        <v>471</v>
      </c>
      <c r="C69" s="14">
        <v>149</v>
      </c>
      <c r="D69" s="14">
        <v>620</v>
      </c>
      <c r="E69" s="14">
        <v>0</v>
      </c>
      <c r="F69" s="14">
        <v>0</v>
      </c>
      <c r="G69" s="14">
        <v>0</v>
      </c>
      <c r="H69" s="14">
        <f t="shared" ref="H69:H73" si="12">SUM(E69,B69)</f>
        <v>471</v>
      </c>
      <c r="I69" s="14">
        <f t="shared" si="11"/>
        <v>149</v>
      </c>
      <c r="J69" s="14">
        <f t="shared" si="11"/>
        <v>620</v>
      </c>
      <c r="K69" s="15" t="s">
        <v>37</v>
      </c>
    </row>
    <row r="70" spans="1:11" ht="18.75" customHeight="1" x14ac:dyDescent="0.2">
      <c r="A70" s="13" t="s">
        <v>139</v>
      </c>
      <c r="B70" s="14">
        <v>383</v>
      </c>
      <c r="C70" s="14">
        <v>361</v>
      </c>
      <c r="D70" s="14">
        <v>744</v>
      </c>
      <c r="E70" s="14">
        <v>0</v>
      </c>
      <c r="F70" s="14">
        <v>0</v>
      </c>
      <c r="G70" s="14">
        <v>0</v>
      </c>
      <c r="H70" s="14">
        <f t="shared" si="12"/>
        <v>383</v>
      </c>
      <c r="I70" s="14">
        <f t="shared" si="11"/>
        <v>361</v>
      </c>
      <c r="J70" s="14">
        <f t="shared" si="11"/>
        <v>744</v>
      </c>
      <c r="K70" s="15" t="s">
        <v>977</v>
      </c>
    </row>
    <row r="71" spans="1:11" ht="18.75" customHeight="1" x14ac:dyDescent="0.2">
      <c r="A71" s="13" t="s">
        <v>604</v>
      </c>
      <c r="B71" s="14">
        <v>84</v>
      </c>
      <c r="C71" s="14">
        <v>82</v>
      </c>
      <c r="D71" s="14">
        <v>166</v>
      </c>
      <c r="E71" s="14">
        <v>0</v>
      </c>
      <c r="F71" s="14">
        <v>0</v>
      </c>
      <c r="G71" s="14">
        <v>0</v>
      </c>
      <c r="H71" s="14">
        <f t="shared" si="12"/>
        <v>84</v>
      </c>
      <c r="I71" s="14">
        <f t="shared" si="11"/>
        <v>82</v>
      </c>
      <c r="J71" s="14">
        <f t="shared" si="11"/>
        <v>166</v>
      </c>
      <c r="K71" s="15" t="s">
        <v>961</v>
      </c>
    </row>
    <row r="72" spans="1:11" ht="18.75" customHeight="1" x14ac:dyDescent="0.2">
      <c r="A72" s="13" t="s">
        <v>48</v>
      </c>
      <c r="B72" s="14">
        <v>441</v>
      </c>
      <c r="C72" s="14">
        <v>100</v>
      </c>
      <c r="D72" s="14">
        <v>541</v>
      </c>
      <c r="E72" s="14">
        <v>0</v>
      </c>
      <c r="F72" s="14">
        <v>0</v>
      </c>
      <c r="G72" s="14">
        <v>0</v>
      </c>
      <c r="H72" s="14">
        <f t="shared" si="12"/>
        <v>441</v>
      </c>
      <c r="I72" s="14">
        <f t="shared" si="11"/>
        <v>100</v>
      </c>
      <c r="J72" s="14">
        <f t="shared" si="11"/>
        <v>541</v>
      </c>
      <c r="K72" s="15" t="s">
        <v>49</v>
      </c>
    </row>
    <row r="73" spans="1:11" ht="18.75" customHeight="1" thickBot="1" x14ac:dyDescent="0.25">
      <c r="A73" s="13" t="s">
        <v>61</v>
      </c>
      <c r="B73" s="14">
        <f>SUM(B68:B72)</f>
        <v>1630</v>
      </c>
      <c r="C73" s="14">
        <f t="shared" ref="C73:G73" si="13">SUM(C68:C72)</f>
        <v>859</v>
      </c>
      <c r="D73" s="14">
        <f t="shared" si="13"/>
        <v>2489</v>
      </c>
      <c r="E73" s="14">
        <f t="shared" si="13"/>
        <v>0</v>
      </c>
      <c r="F73" s="14">
        <f t="shared" si="13"/>
        <v>0</v>
      </c>
      <c r="G73" s="14">
        <f t="shared" si="13"/>
        <v>0</v>
      </c>
      <c r="H73" s="14">
        <f t="shared" si="12"/>
        <v>1630</v>
      </c>
      <c r="I73" s="14">
        <f t="shared" si="11"/>
        <v>859</v>
      </c>
      <c r="J73" s="14">
        <f t="shared" si="11"/>
        <v>2489</v>
      </c>
      <c r="K73" s="15" t="s">
        <v>971</v>
      </c>
    </row>
    <row r="74" spans="1:11" ht="19.5" customHeight="1" thickBot="1" x14ac:dyDescent="0.25">
      <c r="A74" s="19" t="s">
        <v>261</v>
      </c>
      <c r="B74" s="20">
        <f>SUM(B66,B73)</f>
        <v>6903</v>
      </c>
      <c r="C74" s="20">
        <f t="shared" ref="C74:J74" si="14">SUM(C66,C73)</f>
        <v>6460</v>
      </c>
      <c r="D74" s="20">
        <f t="shared" si="14"/>
        <v>13363</v>
      </c>
      <c r="E74" s="20">
        <f t="shared" si="14"/>
        <v>0</v>
      </c>
      <c r="F74" s="20">
        <f t="shared" si="14"/>
        <v>0</v>
      </c>
      <c r="G74" s="20">
        <f t="shared" si="14"/>
        <v>0</v>
      </c>
      <c r="H74" s="20">
        <f t="shared" si="14"/>
        <v>6903</v>
      </c>
      <c r="I74" s="20">
        <f t="shared" si="14"/>
        <v>6460</v>
      </c>
      <c r="J74" s="20">
        <f t="shared" si="14"/>
        <v>13363</v>
      </c>
      <c r="K74" s="57" t="s">
        <v>63</v>
      </c>
    </row>
    <row r="75" spans="1:11" s="92" customFormat="1" ht="19.5" customHeight="1" thickTop="1" x14ac:dyDescent="0.2">
      <c r="A75" s="69"/>
      <c r="B75" s="91"/>
      <c r="C75" s="91"/>
      <c r="D75" s="91"/>
      <c r="E75" s="91"/>
      <c r="F75" s="91"/>
      <c r="G75" s="91"/>
      <c r="H75" s="91"/>
      <c r="I75" s="91"/>
      <c r="J75" s="91"/>
      <c r="K75" s="94"/>
    </row>
    <row r="76" spans="1:11" s="92" customFormat="1" ht="19.5" customHeight="1" x14ac:dyDescent="0.2">
      <c r="A76" s="69"/>
      <c r="B76" s="91"/>
      <c r="C76" s="91"/>
      <c r="D76" s="91"/>
      <c r="E76" s="91"/>
      <c r="F76" s="91"/>
      <c r="G76" s="91"/>
      <c r="H76" s="91"/>
      <c r="I76" s="91"/>
      <c r="J76" s="91"/>
      <c r="K76" s="94"/>
    </row>
    <row r="77" spans="1:11" s="92" customFormat="1" ht="19.5" customHeight="1" x14ac:dyDescent="0.2">
      <c r="A77" s="69"/>
      <c r="B77" s="91"/>
      <c r="C77" s="91"/>
      <c r="D77" s="91"/>
      <c r="E77" s="91"/>
      <c r="F77" s="91"/>
      <c r="G77" s="91"/>
      <c r="H77" s="91"/>
      <c r="I77" s="91"/>
      <c r="J77" s="91"/>
      <c r="K77" s="94"/>
    </row>
    <row r="78" spans="1:11" s="92" customFormat="1" ht="19.5" customHeight="1" x14ac:dyDescent="0.2">
      <c r="A78" s="69"/>
      <c r="B78" s="91"/>
      <c r="C78" s="91"/>
      <c r="D78" s="91"/>
      <c r="E78" s="91"/>
      <c r="F78" s="91"/>
      <c r="G78" s="91"/>
      <c r="H78" s="91"/>
      <c r="I78" s="91"/>
      <c r="J78" s="91"/>
      <c r="K78" s="94"/>
    </row>
    <row r="79" spans="1:11" ht="19.5" customHeight="1" x14ac:dyDescent="0.2"/>
    <row r="80" spans="1:11" ht="28.5" customHeight="1" x14ac:dyDescent="0.2">
      <c r="A80" s="118" t="s">
        <v>981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</row>
    <row r="81" spans="1:11" ht="37.5" customHeight="1" x14ac:dyDescent="0.25">
      <c r="A81" s="114" t="s">
        <v>982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ht="19.5" customHeight="1" thickBot="1" x14ac:dyDescent="0.3">
      <c r="A82" s="10" t="s">
        <v>1913</v>
      </c>
      <c r="K82" s="25" t="s">
        <v>1914</v>
      </c>
    </row>
    <row r="83" spans="1:11" ht="16.5" thickTop="1" x14ac:dyDescent="0.25">
      <c r="A83" s="111" t="s">
        <v>0</v>
      </c>
      <c r="B83" s="110" t="s">
        <v>1</v>
      </c>
      <c r="C83" s="110"/>
      <c r="D83" s="110"/>
      <c r="E83" s="110" t="s">
        <v>2</v>
      </c>
      <c r="F83" s="110"/>
      <c r="G83" s="110"/>
      <c r="H83" s="110" t="s">
        <v>3</v>
      </c>
      <c r="I83" s="110"/>
      <c r="J83" s="110"/>
      <c r="K83" s="111" t="s">
        <v>4</v>
      </c>
    </row>
    <row r="84" spans="1:11" ht="15.75" x14ac:dyDescent="0.25">
      <c r="A84" s="112"/>
      <c r="B84" s="109" t="s">
        <v>5</v>
      </c>
      <c r="C84" s="109"/>
      <c r="D84" s="109"/>
      <c r="E84" s="109" t="s">
        <v>6</v>
      </c>
      <c r="F84" s="109"/>
      <c r="G84" s="109"/>
      <c r="H84" s="109" t="s">
        <v>7</v>
      </c>
      <c r="I84" s="109"/>
      <c r="J84" s="109"/>
      <c r="K84" s="112"/>
    </row>
    <row r="85" spans="1:11" ht="15.75" x14ac:dyDescent="0.25">
      <c r="A85" s="112"/>
      <c r="B85" s="56" t="s">
        <v>8</v>
      </c>
      <c r="C85" s="56" t="s">
        <v>67</v>
      </c>
      <c r="D85" s="56" t="s">
        <v>10</v>
      </c>
      <c r="E85" s="56" t="s">
        <v>8</v>
      </c>
      <c r="F85" s="56" t="s">
        <v>67</v>
      </c>
      <c r="G85" s="56" t="s">
        <v>10</v>
      </c>
      <c r="H85" s="56" t="s">
        <v>8</v>
      </c>
      <c r="I85" s="56" t="s">
        <v>67</v>
      </c>
      <c r="J85" s="56" t="s">
        <v>10</v>
      </c>
      <c r="K85" s="112"/>
    </row>
    <row r="86" spans="1:11" ht="16.5" thickBot="1" x14ac:dyDescent="0.3">
      <c r="A86" s="113"/>
      <c r="B86" s="6" t="s">
        <v>11</v>
      </c>
      <c r="C86" s="6" t="s">
        <v>12</v>
      </c>
      <c r="D86" s="6" t="s">
        <v>7</v>
      </c>
      <c r="E86" s="6" t="s">
        <v>11</v>
      </c>
      <c r="F86" s="6" t="s">
        <v>12</v>
      </c>
      <c r="G86" s="6" t="s">
        <v>7</v>
      </c>
      <c r="H86" s="6" t="s">
        <v>11</v>
      </c>
      <c r="I86" s="6" t="s">
        <v>12</v>
      </c>
      <c r="J86" s="6" t="s">
        <v>7</v>
      </c>
      <c r="K86" s="113"/>
    </row>
    <row r="87" spans="1:11" ht="21" customHeight="1" x14ac:dyDescent="0.2">
      <c r="A87" s="13" t="s">
        <v>13</v>
      </c>
      <c r="B87" s="14"/>
      <c r="C87" s="14"/>
      <c r="D87" s="14"/>
      <c r="E87" s="14"/>
      <c r="F87" s="14"/>
      <c r="G87" s="14"/>
      <c r="H87" s="14"/>
      <c r="I87" s="14"/>
      <c r="J87" s="14"/>
      <c r="K87" s="15" t="s">
        <v>14</v>
      </c>
    </row>
    <row r="88" spans="1:11" ht="23.25" customHeight="1" x14ac:dyDescent="0.2">
      <c r="A88" s="13" t="s">
        <v>15</v>
      </c>
      <c r="B88" s="14">
        <v>31</v>
      </c>
      <c r="C88" s="14">
        <v>12</v>
      </c>
      <c r="D88" s="14">
        <f>SUM(B88:C88)</f>
        <v>43</v>
      </c>
      <c r="E88" s="14">
        <v>0</v>
      </c>
      <c r="F88" s="14">
        <v>0</v>
      </c>
      <c r="G88" s="14">
        <f>SUM(E88:F88)</f>
        <v>0</v>
      </c>
      <c r="H88" s="14">
        <f>SUM(E88,B88)</f>
        <v>31</v>
      </c>
      <c r="I88" s="14">
        <f t="shared" ref="I88:J88" si="15">SUM(F88,C88)</f>
        <v>12</v>
      </c>
      <c r="J88" s="14">
        <f t="shared" si="15"/>
        <v>43</v>
      </c>
      <c r="K88" s="15" t="s">
        <v>16</v>
      </c>
    </row>
    <row r="89" spans="1:11" ht="23.25" customHeight="1" x14ac:dyDescent="0.2">
      <c r="A89" s="13" t="s">
        <v>693</v>
      </c>
      <c r="B89" s="14">
        <v>15</v>
      </c>
      <c r="C89" s="14">
        <v>3</v>
      </c>
      <c r="D89" s="14">
        <f t="shared" ref="D89:D108" si="16">SUM(B89:C89)</f>
        <v>18</v>
      </c>
      <c r="E89" s="14">
        <v>0</v>
      </c>
      <c r="F89" s="14">
        <v>0</v>
      </c>
      <c r="G89" s="14">
        <f t="shared" ref="G89:G106" si="17">SUM(E89:F89)</f>
        <v>0</v>
      </c>
      <c r="H89" s="14">
        <f t="shared" ref="H89:H102" si="18">SUM(E89,B89)</f>
        <v>15</v>
      </c>
      <c r="I89" s="14">
        <f t="shared" ref="I89:I103" si="19">SUM(F89,C89)</f>
        <v>3</v>
      </c>
      <c r="J89" s="14">
        <f t="shared" ref="J89:J103" si="20">SUM(G89,D89)</f>
        <v>18</v>
      </c>
      <c r="K89" s="15" t="s">
        <v>19</v>
      </c>
    </row>
    <row r="90" spans="1:11" ht="23.25" customHeight="1" x14ac:dyDescent="0.2">
      <c r="A90" s="13" t="s">
        <v>490</v>
      </c>
      <c r="B90" s="14">
        <v>3</v>
      </c>
      <c r="C90" s="14">
        <v>6</v>
      </c>
      <c r="D90" s="14">
        <f t="shared" si="16"/>
        <v>9</v>
      </c>
      <c r="E90" s="14">
        <v>0</v>
      </c>
      <c r="F90" s="14">
        <v>0</v>
      </c>
      <c r="G90" s="14">
        <f t="shared" si="17"/>
        <v>0</v>
      </c>
      <c r="H90" s="14">
        <f t="shared" si="18"/>
        <v>3</v>
      </c>
      <c r="I90" s="14">
        <f t="shared" si="19"/>
        <v>6</v>
      </c>
      <c r="J90" s="14">
        <f t="shared" si="20"/>
        <v>9</v>
      </c>
      <c r="K90" s="15" t="s">
        <v>960</v>
      </c>
    </row>
    <row r="91" spans="1:11" ht="23.25" customHeight="1" x14ac:dyDescent="0.2">
      <c r="A91" s="13" t="s">
        <v>22</v>
      </c>
      <c r="B91" s="14">
        <v>13</v>
      </c>
      <c r="C91" s="14">
        <v>1</v>
      </c>
      <c r="D91" s="14">
        <f t="shared" si="16"/>
        <v>14</v>
      </c>
      <c r="E91" s="14">
        <v>0</v>
      </c>
      <c r="F91" s="14">
        <v>0</v>
      </c>
      <c r="G91" s="14">
        <f t="shared" si="17"/>
        <v>0</v>
      </c>
      <c r="H91" s="14">
        <f t="shared" si="18"/>
        <v>13</v>
      </c>
      <c r="I91" s="14">
        <f t="shared" si="19"/>
        <v>1</v>
      </c>
      <c r="J91" s="14">
        <f t="shared" si="20"/>
        <v>14</v>
      </c>
      <c r="K91" s="15" t="s">
        <v>23</v>
      </c>
    </row>
    <row r="92" spans="1:11" ht="23.25" customHeight="1" x14ac:dyDescent="0.2">
      <c r="A92" s="13" t="s">
        <v>24</v>
      </c>
      <c r="B92" s="14">
        <v>66</v>
      </c>
      <c r="C92" s="14">
        <v>10</v>
      </c>
      <c r="D92" s="14">
        <f t="shared" si="16"/>
        <v>76</v>
      </c>
      <c r="E92" s="14">
        <v>0</v>
      </c>
      <c r="F92" s="14">
        <v>0</v>
      </c>
      <c r="G92" s="14">
        <f t="shared" si="17"/>
        <v>0</v>
      </c>
      <c r="H92" s="14">
        <f t="shared" si="18"/>
        <v>66</v>
      </c>
      <c r="I92" s="14">
        <f t="shared" si="19"/>
        <v>10</v>
      </c>
      <c r="J92" s="14">
        <f t="shared" si="20"/>
        <v>76</v>
      </c>
      <c r="K92" s="15" t="s">
        <v>25</v>
      </c>
    </row>
    <row r="93" spans="1:11" ht="23.25" customHeight="1" x14ac:dyDescent="0.2">
      <c r="A93" s="13" t="s">
        <v>28</v>
      </c>
      <c r="B93" s="14">
        <v>74</v>
      </c>
      <c r="C93" s="14">
        <v>8</v>
      </c>
      <c r="D93" s="14">
        <f t="shared" si="16"/>
        <v>82</v>
      </c>
      <c r="E93" s="14">
        <v>0</v>
      </c>
      <c r="F93" s="14">
        <v>0</v>
      </c>
      <c r="G93" s="14">
        <f t="shared" si="17"/>
        <v>0</v>
      </c>
      <c r="H93" s="14">
        <f t="shared" si="18"/>
        <v>74</v>
      </c>
      <c r="I93" s="14">
        <f t="shared" si="19"/>
        <v>8</v>
      </c>
      <c r="J93" s="14">
        <f t="shared" si="20"/>
        <v>82</v>
      </c>
      <c r="K93" s="15" t="s">
        <v>29</v>
      </c>
    </row>
    <row r="94" spans="1:11" ht="23.25" customHeight="1" x14ac:dyDescent="0.2">
      <c r="A94" s="13" t="s">
        <v>30</v>
      </c>
      <c r="B94" s="14">
        <v>15</v>
      </c>
      <c r="C94" s="14">
        <v>7</v>
      </c>
      <c r="D94" s="14">
        <f t="shared" si="16"/>
        <v>22</v>
      </c>
      <c r="E94" s="14">
        <v>0</v>
      </c>
      <c r="F94" s="14">
        <v>0</v>
      </c>
      <c r="G94" s="14">
        <f t="shared" si="17"/>
        <v>0</v>
      </c>
      <c r="H94" s="14">
        <f t="shared" si="18"/>
        <v>15</v>
      </c>
      <c r="I94" s="14">
        <f t="shared" si="19"/>
        <v>7</v>
      </c>
      <c r="J94" s="14">
        <f t="shared" si="20"/>
        <v>22</v>
      </c>
      <c r="K94" s="15" t="s">
        <v>810</v>
      </c>
    </row>
    <row r="95" spans="1:11" ht="23.25" customHeight="1" x14ac:dyDescent="0.2">
      <c r="A95" s="13" t="s">
        <v>32</v>
      </c>
      <c r="B95" s="14">
        <v>62</v>
      </c>
      <c r="C95" s="14">
        <v>30</v>
      </c>
      <c r="D95" s="14">
        <f t="shared" si="16"/>
        <v>92</v>
      </c>
      <c r="E95" s="14">
        <v>0</v>
      </c>
      <c r="F95" s="14">
        <v>0</v>
      </c>
      <c r="G95" s="14">
        <f t="shared" si="17"/>
        <v>0</v>
      </c>
      <c r="H95" s="14">
        <f t="shared" si="18"/>
        <v>62</v>
      </c>
      <c r="I95" s="14">
        <f t="shared" si="19"/>
        <v>30</v>
      </c>
      <c r="J95" s="14">
        <f t="shared" si="20"/>
        <v>92</v>
      </c>
      <c r="K95" s="15" t="s">
        <v>280</v>
      </c>
    </row>
    <row r="96" spans="1:11" ht="23.25" customHeight="1" x14ac:dyDescent="0.2">
      <c r="A96" s="13" t="s">
        <v>140</v>
      </c>
      <c r="B96" s="14">
        <v>41</v>
      </c>
      <c r="C96" s="14">
        <v>1</v>
      </c>
      <c r="D96" s="14">
        <f t="shared" si="16"/>
        <v>42</v>
      </c>
      <c r="E96" s="14">
        <v>0</v>
      </c>
      <c r="F96" s="14">
        <v>0</v>
      </c>
      <c r="G96" s="14">
        <f t="shared" si="17"/>
        <v>0</v>
      </c>
      <c r="H96" s="14">
        <f t="shared" si="18"/>
        <v>41</v>
      </c>
      <c r="I96" s="14">
        <f t="shared" si="19"/>
        <v>1</v>
      </c>
      <c r="J96" s="14">
        <f t="shared" si="20"/>
        <v>42</v>
      </c>
      <c r="K96" s="15" t="s">
        <v>37</v>
      </c>
    </row>
    <row r="97" spans="1:11" ht="23.25" customHeight="1" x14ac:dyDescent="0.2">
      <c r="A97" s="13" t="s">
        <v>139</v>
      </c>
      <c r="B97" s="14">
        <v>59</v>
      </c>
      <c r="C97" s="14">
        <v>18</v>
      </c>
      <c r="D97" s="14">
        <f t="shared" si="16"/>
        <v>77</v>
      </c>
      <c r="E97" s="14">
        <v>0</v>
      </c>
      <c r="F97" s="14">
        <v>0</v>
      </c>
      <c r="G97" s="14">
        <f t="shared" si="17"/>
        <v>0</v>
      </c>
      <c r="H97" s="14">
        <f t="shared" si="18"/>
        <v>59</v>
      </c>
      <c r="I97" s="14">
        <f t="shared" si="19"/>
        <v>18</v>
      </c>
      <c r="J97" s="14">
        <f t="shared" si="20"/>
        <v>77</v>
      </c>
      <c r="K97" s="15" t="s">
        <v>977</v>
      </c>
    </row>
    <row r="98" spans="1:11" ht="23.25" customHeight="1" x14ac:dyDescent="0.2">
      <c r="A98" s="13" t="s">
        <v>137</v>
      </c>
      <c r="B98" s="14">
        <v>15</v>
      </c>
      <c r="C98" s="14">
        <v>9</v>
      </c>
      <c r="D98" s="14">
        <f t="shared" si="16"/>
        <v>24</v>
      </c>
      <c r="E98" s="14">
        <v>0</v>
      </c>
      <c r="F98" s="14">
        <v>0</v>
      </c>
      <c r="G98" s="14">
        <f t="shared" si="17"/>
        <v>0</v>
      </c>
      <c r="H98" s="14">
        <f t="shared" si="18"/>
        <v>15</v>
      </c>
      <c r="I98" s="14">
        <f t="shared" si="19"/>
        <v>9</v>
      </c>
      <c r="J98" s="14">
        <f t="shared" si="20"/>
        <v>24</v>
      </c>
      <c r="K98" s="15" t="s">
        <v>831</v>
      </c>
    </row>
    <row r="99" spans="1:11" ht="23.25" customHeight="1" x14ac:dyDescent="0.2">
      <c r="A99" s="13" t="s">
        <v>604</v>
      </c>
      <c r="B99" s="14">
        <v>30</v>
      </c>
      <c r="C99" s="14">
        <v>11</v>
      </c>
      <c r="D99" s="14">
        <f t="shared" si="16"/>
        <v>41</v>
      </c>
      <c r="E99" s="14">
        <v>0</v>
      </c>
      <c r="F99" s="14">
        <v>0</v>
      </c>
      <c r="G99" s="14">
        <f t="shared" si="17"/>
        <v>0</v>
      </c>
      <c r="H99" s="14">
        <f t="shared" si="18"/>
        <v>30</v>
      </c>
      <c r="I99" s="14">
        <f t="shared" si="19"/>
        <v>11</v>
      </c>
      <c r="J99" s="14">
        <f t="shared" si="20"/>
        <v>41</v>
      </c>
      <c r="K99" s="15" t="s">
        <v>961</v>
      </c>
    </row>
    <row r="100" spans="1:11" ht="23.25" customHeight="1" x14ac:dyDescent="0.2">
      <c r="A100" s="13" t="s">
        <v>108</v>
      </c>
      <c r="B100" s="14">
        <v>21</v>
      </c>
      <c r="C100" s="14">
        <v>5</v>
      </c>
      <c r="D100" s="14">
        <f t="shared" si="16"/>
        <v>26</v>
      </c>
      <c r="E100" s="14">
        <v>0</v>
      </c>
      <c r="F100" s="14">
        <v>0</v>
      </c>
      <c r="G100" s="14">
        <f t="shared" si="17"/>
        <v>0</v>
      </c>
      <c r="H100" s="14">
        <f t="shared" si="18"/>
        <v>21</v>
      </c>
      <c r="I100" s="14">
        <f t="shared" si="19"/>
        <v>5</v>
      </c>
      <c r="J100" s="14">
        <f t="shared" si="20"/>
        <v>26</v>
      </c>
      <c r="K100" s="15" t="s">
        <v>278</v>
      </c>
    </row>
    <row r="101" spans="1:11" ht="23.25" customHeight="1" x14ac:dyDescent="0.2">
      <c r="A101" s="13" t="s">
        <v>43</v>
      </c>
      <c r="B101" s="14">
        <v>9</v>
      </c>
      <c r="C101" s="14">
        <v>3</v>
      </c>
      <c r="D101" s="14">
        <f t="shared" si="16"/>
        <v>12</v>
      </c>
      <c r="E101" s="14">
        <v>0</v>
      </c>
      <c r="F101" s="14">
        <v>0</v>
      </c>
      <c r="G101" s="14">
        <f t="shared" si="17"/>
        <v>0</v>
      </c>
      <c r="H101" s="14">
        <f t="shared" si="18"/>
        <v>9</v>
      </c>
      <c r="I101" s="14">
        <f t="shared" si="19"/>
        <v>3</v>
      </c>
      <c r="J101" s="14">
        <f t="shared" si="20"/>
        <v>12</v>
      </c>
      <c r="K101" s="15" t="s">
        <v>152</v>
      </c>
    </row>
    <row r="102" spans="1:11" ht="20.25" customHeight="1" x14ac:dyDescent="0.2">
      <c r="A102" s="13" t="s">
        <v>48</v>
      </c>
      <c r="B102" s="14">
        <v>15</v>
      </c>
      <c r="C102" s="14">
        <v>5</v>
      </c>
      <c r="D102" s="14">
        <f t="shared" si="16"/>
        <v>20</v>
      </c>
      <c r="E102" s="14">
        <v>0</v>
      </c>
      <c r="F102" s="14">
        <v>0</v>
      </c>
      <c r="G102" s="14">
        <f t="shared" si="17"/>
        <v>0</v>
      </c>
      <c r="H102" s="14">
        <f t="shared" si="18"/>
        <v>15</v>
      </c>
      <c r="I102" s="14">
        <f t="shared" si="19"/>
        <v>5</v>
      </c>
      <c r="J102" s="14">
        <f t="shared" si="20"/>
        <v>20</v>
      </c>
      <c r="K102" s="15" t="s">
        <v>49</v>
      </c>
    </row>
    <row r="103" spans="1:11" ht="23.25" customHeight="1" x14ac:dyDescent="0.2">
      <c r="A103" s="13" t="s">
        <v>1467</v>
      </c>
      <c r="B103" s="14">
        <v>3</v>
      </c>
      <c r="C103" s="14">
        <v>1</v>
      </c>
      <c r="D103" s="14">
        <f t="shared" si="16"/>
        <v>4</v>
      </c>
      <c r="E103" s="14">
        <v>0</v>
      </c>
      <c r="F103" s="14">
        <v>0</v>
      </c>
      <c r="G103" s="14">
        <f t="shared" si="17"/>
        <v>0</v>
      </c>
      <c r="H103" s="14">
        <f>SUM(E103,B103)</f>
        <v>3</v>
      </c>
      <c r="I103" s="14">
        <f t="shared" si="19"/>
        <v>1</v>
      </c>
      <c r="J103" s="14">
        <f t="shared" si="20"/>
        <v>4</v>
      </c>
      <c r="K103" s="15" t="s">
        <v>1682</v>
      </c>
    </row>
    <row r="104" spans="1:11" ht="23.25" customHeight="1" x14ac:dyDescent="0.2">
      <c r="A104" s="13" t="s">
        <v>1449</v>
      </c>
      <c r="B104" s="14">
        <v>1</v>
      </c>
      <c r="C104" s="14">
        <v>1</v>
      </c>
      <c r="D104" s="14">
        <f t="shared" si="16"/>
        <v>2</v>
      </c>
      <c r="E104" s="14">
        <v>0</v>
      </c>
      <c r="F104" s="14">
        <v>0</v>
      </c>
      <c r="G104" s="14">
        <f t="shared" si="17"/>
        <v>0</v>
      </c>
      <c r="H104" s="14">
        <f t="shared" ref="H104:H105" si="21">SUM(E104,B104)</f>
        <v>1</v>
      </c>
      <c r="I104" s="14">
        <f t="shared" ref="I104:I108" si="22">SUM(F104,C104)</f>
        <v>1</v>
      </c>
      <c r="J104" s="14">
        <f t="shared" ref="J104:J108" si="23">SUM(G104,D104)</f>
        <v>2</v>
      </c>
      <c r="K104" s="15" t="s">
        <v>1520</v>
      </c>
    </row>
    <row r="105" spans="1:11" ht="19.5" customHeight="1" x14ac:dyDescent="0.2">
      <c r="A105" s="13" t="s">
        <v>88</v>
      </c>
      <c r="B105" s="14">
        <v>5</v>
      </c>
      <c r="C105" s="14">
        <v>0</v>
      </c>
      <c r="D105" s="14">
        <f t="shared" si="16"/>
        <v>5</v>
      </c>
      <c r="E105" s="14">
        <v>0</v>
      </c>
      <c r="F105" s="14">
        <v>0</v>
      </c>
      <c r="G105" s="14">
        <f t="shared" si="17"/>
        <v>0</v>
      </c>
      <c r="H105" s="14">
        <f t="shared" si="21"/>
        <v>5</v>
      </c>
      <c r="I105" s="14">
        <f t="shared" si="22"/>
        <v>0</v>
      </c>
      <c r="J105" s="14">
        <f t="shared" si="23"/>
        <v>5</v>
      </c>
      <c r="K105" s="15" t="s">
        <v>1523</v>
      </c>
    </row>
    <row r="106" spans="1:11" ht="17.25" customHeight="1" x14ac:dyDescent="0.2">
      <c r="A106" s="13" t="s">
        <v>94</v>
      </c>
      <c r="B106" s="14">
        <v>16</v>
      </c>
      <c r="C106" s="14">
        <v>3</v>
      </c>
      <c r="D106" s="14">
        <f t="shared" si="16"/>
        <v>19</v>
      </c>
      <c r="E106" s="14">
        <v>0</v>
      </c>
      <c r="F106" s="14">
        <v>0</v>
      </c>
      <c r="G106" s="14">
        <f t="shared" si="17"/>
        <v>0</v>
      </c>
      <c r="H106" s="14">
        <f>SUM(E106,B106)</f>
        <v>16</v>
      </c>
      <c r="I106" s="14">
        <f t="shared" si="22"/>
        <v>3</v>
      </c>
      <c r="J106" s="14">
        <f t="shared" si="23"/>
        <v>19</v>
      </c>
      <c r="K106" s="15" t="s">
        <v>673</v>
      </c>
    </row>
    <row r="107" spans="1:11" ht="23.25" customHeight="1" thickBot="1" x14ac:dyDescent="0.25">
      <c r="A107" s="13" t="s">
        <v>56</v>
      </c>
      <c r="B107" s="14">
        <f>SUM(B88:B106)</f>
        <v>494</v>
      </c>
      <c r="C107" s="14">
        <f t="shared" ref="C107:G107" si="24">SUM(C88:C106)</f>
        <v>134</v>
      </c>
      <c r="D107" s="14">
        <f>SUM(B107:C107)</f>
        <v>628</v>
      </c>
      <c r="E107" s="14">
        <f t="shared" si="24"/>
        <v>0</v>
      </c>
      <c r="F107" s="14">
        <f t="shared" si="24"/>
        <v>0</v>
      </c>
      <c r="G107" s="14">
        <f t="shared" si="24"/>
        <v>0</v>
      </c>
      <c r="H107" s="14">
        <f t="shared" ref="H107:H108" si="25">SUM(E107,B107)</f>
        <v>494</v>
      </c>
      <c r="I107" s="14">
        <f t="shared" si="22"/>
        <v>134</v>
      </c>
      <c r="J107" s="14">
        <f t="shared" si="23"/>
        <v>628</v>
      </c>
      <c r="K107" s="15" t="s">
        <v>57</v>
      </c>
    </row>
    <row r="108" spans="1:11" ht="23.25" customHeight="1" thickBot="1" x14ac:dyDescent="0.25">
      <c r="A108" s="19" t="s">
        <v>261</v>
      </c>
      <c r="B108" s="20">
        <f>SUM(B107)</f>
        <v>494</v>
      </c>
      <c r="C108" s="20">
        <f t="shared" ref="C108:G108" si="26">SUM(C107)</f>
        <v>134</v>
      </c>
      <c r="D108" s="20">
        <f t="shared" si="16"/>
        <v>628</v>
      </c>
      <c r="E108" s="20">
        <f t="shared" si="26"/>
        <v>0</v>
      </c>
      <c r="F108" s="20">
        <f t="shared" si="26"/>
        <v>0</v>
      </c>
      <c r="G108" s="20">
        <f t="shared" si="26"/>
        <v>0</v>
      </c>
      <c r="H108" s="20">
        <f t="shared" si="25"/>
        <v>494</v>
      </c>
      <c r="I108" s="20">
        <f t="shared" si="22"/>
        <v>134</v>
      </c>
      <c r="J108" s="20">
        <f t="shared" si="23"/>
        <v>628</v>
      </c>
      <c r="K108" s="57" t="s">
        <v>63</v>
      </c>
    </row>
    <row r="109" spans="1:11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81:K81"/>
    <mergeCell ref="A43:K43"/>
    <mergeCell ref="A44:K44"/>
    <mergeCell ref="A46:A49"/>
    <mergeCell ref="B46:D46"/>
    <mergeCell ref="E46:G46"/>
    <mergeCell ref="H46:J46"/>
    <mergeCell ref="K46:K49"/>
    <mergeCell ref="B47:D47"/>
    <mergeCell ref="E47:G47"/>
    <mergeCell ref="H47:J47"/>
    <mergeCell ref="A80:K80"/>
    <mergeCell ref="A83:A86"/>
    <mergeCell ref="B83:D83"/>
    <mergeCell ref="E83:G83"/>
    <mergeCell ref="H83:J83"/>
    <mergeCell ref="K83:K86"/>
    <mergeCell ref="B84:D84"/>
    <mergeCell ref="E84:G84"/>
    <mergeCell ref="H84:J84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33"/>
  <sheetViews>
    <sheetView rightToLeft="1" view="pageBreakPreview" zoomScale="80" zoomScaleSheetLayoutView="80" workbookViewId="0">
      <selection activeCell="F33" sqref="F33"/>
    </sheetView>
  </sheetViews>
  <sheetFormatPr defaultRowHeight="14.25" x14ac:dyDescent="0.2"/>
  <cols>
    <col min="1" max="1" width="21.875" customWidth="1"/>
    <col min="2" max="2" width="6.75" customWidth="1"/>
    <col min="3" max="3" width="10.5" customWidth="1"/>
    <col min="4" max="4" width="8.625" customWidth="1"/>
    <col min="5" max="5" width="6.5" customWidth="1"/>
    <col min="6" max="10" width="7.5" customWidth="1"/>
    <col min="11" max="11" width="6.5" customWidth="1"/>
    <col min="12" max="12" width="9" customWidth="1"/>
    <col min="13" max="13" width="7.5" customWidth="1"/>
    <col min="14" max="14" width="32.875" customWidth="1"/>
  </cols>
  <sheetData>
    <row r="1" spans="1:14" ht="28.5" customHeight="1" x14ac:dyDescent="0.2">
      <c r="A1" s="118" t="s">
        <v>983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40.5" customHeight="1" x14ac:dyDescent="0.25">
      <c r="A2" s="114" t="s">
        <v>984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6.5" thickBot="1" x14ac:dyDescent="0.25">
      <c r="A3" s="10" t="s">
        <v>1917</v>
      </c>
      <c r="N3" s="64" t="s">
        <v>1918</v>
      </c>
    </row>
    <row r="4" spans="1:14" ht="16.5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5.75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56" t="s">
        <v>8</v>
      </c>
      <c r="L6" s="56" t="s">
        <v>67</v>
      </c>
      <c r="M6" s="56" t="s">
        <v>10</v>
      </c>
      <c r="N6" s="112"/>
    </row>
    <row r="7" spans="1:14" ht="21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7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17.25" customHeight="1" x14ac:dyDescent="0.2">
      <c r="A9" s="13" t="s">
        <v>15</v>
      </c>
      <c r="B9" s="14">
        <v>17</v>
      </c>
      <c r="C9" s="14">
        <v>12</v>
      </c>
      <c r="D9" s="14">
        <v>29</v>
      </c>
      <c r="E9" s="14">
        <v>3</v>
      </c>
      <c r="F9" s="14">
        <v>0</v>
      </c>
      <c r="G9" s="14">
        <v>3</v>
      </c>
      <c r="H9" s="14">
        <v>0</v>
      </c>
      <c r="I9" s="14">
        <v>0</v>
      </c>
      <c r="J9" s="14">
        <v>0</v>
      </c>
      <c r="K9" s="14">
        <f>SUM(H9,E9,B9)</f>
        <v>20</v>
      </c>
      <c r="L9" s="14">
        <f t="shared" ref="L9:M23" si="0">SUM(I9,F9,C9)</f>
        <v>12</v>
      </c>
      <c r="M9" s="14">
        <f t="shared" si="0"/>
        <v>32</v>
      </c>
      <c r="N9" s="15" t="s">
        <v>16</v>
      </c>
    </row>
    <row r="10" spans="1:14" ht="17.25" customHeight="1" x14ac:dyDescent="0.2">
      <c r="A10" s="13" t="s">
        <v>693</v>
      </c>
      <c r="B10" s="14">
        <v>5</v>
      </c>
      <c r="C10" s="14">
        <v>4</v>
      </c>
      <c r="D10" s="14">
        <v>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f t="shared" ref="K10:K23" si="1">SUM(H10,E10,B10)</f>
        <v>5</v>
      </c>
      <c r="L10" s="14">
        <f t="shared" si="0"/>
        <v>4</v>
      </c>
      <c r="M10" s="14">
        <f t="shared" si="0"/>
        <v>9</v>
      </c>
      <c r="N10" s="15" t="s">
        <v>19</v>
      </c>
    </row>
    <row r="11" spans="1:14" ht="17.25" customHeight="1" x14ac:dyDescent="0.2">
      <c r="A11" s="13" t="s">
        <v>490</v>
      </c>
      <c r="B11" s="14">
        <v>4</v>
      </c>
      <c r="C11" s="14">
        <v>6</v>
      </c>
      <c r="D11" s="14">
        <v>10</v>
      </c>
      <c r="E11" s="14">
        <v>0</v>
      </c>
      <c r="F11" s="14">
        <v>1</v>
      </c>
      <c r="G11" s="14">
        <v>1</v>
      </c>
      <c r="H11" s="14">
        <v>0</v>
      </c>
      <c r="I11" s="14">
        <v>0</v>
      </c>
      <c r="J11" s="14">
        <v>0</v>
      </c>
      <c r="K11" s="14">
        <f t="shared" si="1"/>
        <v>4</v>
      </c>
      <c r="L11" s="14">
        <f t="shared" si="0"/>
        <v>7</v>
      </c>
      <c r="M11" s="14">
        <f t="shared" si="0"/>
        <v>11</v>
      </c>
      <c r="N11" s="15" t="s">
        <v>960</v>
      </c>
    </row>
    <row r="12" spans="1:14" ht="17.25" customHeight="1" x14ac:dyDescent="0.2">
      <c r="A12" s="13" t="s">
        <v>22</v>
      </c>
      <c r="B12" s="14">
        <v>1</v>
      </c>
      <c r="C12" s="14">
        <v>3</v>
      </c>
      <c r="D12" s="14">
        <v>4</v>
      </c>
      <c r="E12" s="14">
        <v>1</v>
      </c>
      <c r="F12" s="14">
        <v>3</v>
      </c>
      <c r="G12" s="14">
        <v>4</v>
      </c>
      <c r="H12" s="14">
        <v>0</v>
      </c>
      <c r="I12" s="14">
        <v>0</v>
      </c>
      <c r="J12" s="14">
        <v>0</v>
      </c>
      <c r="K12" s="14">
        <f t="shared" si="1"/>
        <v>2</v>
      </c>
      <c r="L12" s="14">
        <f t="shared" si="0"/>
        <v>6</v>
      </c>
      <c r="M12" s="14">
        <f t="shared" si="0"/>
        <v>8</v>
      </c>
      <c r="N12" s="15" t="s">
        <v>23</v>
      </c>
    </row>
    <row r="13" spans="1:14" ht="17.25" customHeight="1" x14ac:dyDescent="0.2">
      <c r="A13" s="13" t="s">
        <v>24</v>
      </c>
      <c r="B13" s="14">
        <v>25</v>
      </c>
      <c r="C13" s="14">
        <v>13</v>
      </c>
      <c r="D13" s="14">
        <v>38</v>
      </c>
      <c r="E13" s="14">
        <v>6</v>
      </c>
      <c r="F13" s="14">
        <v>3</v>
      </c>
      <c r="G13" s="14">
        <v>9</v>
      </c>
      <c r="H13" s="14">
        <v>0</v>
      </c>
      <c r="I13" s="14">
        <v>0</v>
      </c>
      <c r="J13" s="14">
        <v>0</v>
      </c>
      <c r="K13" s="14">
        <f t="shared" si="1"/>
        <v>31</v>
      </c>
      <c r="L13" s="14">
        <f t="shared" si="0"/>
        <v>16</v>
      </c>
      <c r="M13" s="14">
        <f t="shared" si="0"/>
        <v>47</v>
      </c>
      <c r="N13" s="15" t="s">
        <v>25</v>
      </c>
    </row>
    <row r="14" spans="1:14" ht="17.25" customHeight="1" x14ac:dyDescent="0.2">
      <c r="A14" s="13" t="s">
        <v>28</v>
      </c>
      <c r="B14" s="14">
        <v>121</v>
      </c>
      <c r="C14" s="14">
        <v>54</v>
      </c>
      <c r="D14" s="14">
        <v>175</v>
      </c>
      <c r="E14" s="14">
        <v>6</v>
      </c>
      <c r="F14" s="14">
        <v>8</v>
      </c>
      <c r="G14" s="14">
        <v>14</v>
      </c>
      <c r="H14" s="14">
        <v>5</v>
      </c>
      <c r="I14" s="14">
        <v>1</v>
      </c>
      <c r="J14" s="14">
        <v>6</v>
      </c>
      <c r="K14" s="14">
        <f t="shared" si="1"/>
        <v>132</v>
      </c>
      <c r="L14" s="14">
        <f t="shared" si="0"/>
        <v>63</v>
      </c>
      <c r="M14" s="14">
        <f t="shared" si="0"/>
        <v>195</v>
      </c>
      <c r="N14" s="15" t="s">
        <v>29</v>
      </c>
    </row>
    <row r="15" spans="1:14" ht="17.25" customHeight="1" x14ac:dyDescent="0.2">
      <c r="A15" s="13" t="s">
        <v>30</v>
      </c>
      <c r="B15" s="14">
        <v>18</v>
      </c>
      <c r="C15" s="14">
        <v>1</v>
      </c>
      <c r="D15" s="14">
        <v>19</v>
      </c>
      <c r="E15" s="14">
        <v>0</v>
      </c>
      <c r="F15" s="14">
        <v>1</v>
      </c>
      <c r="G15" s="14">
        <v>1</v>
      </c>
      <c r="H15" s="14">
        <v>0</v>
      </c>
      <c r="I15" s="14">
        <v>0</v>
      </c>
      <c r="J15" s="14">
        <v>0</v>
      </c>
      <c r="K15" s="14">
        <f t="shared" si="1"/>
        <v>18</v>
      </c>
      <c r="L15" s="14">
        <f t="shared" si="0"/>
        <v>2</v>
      </c>
      <c r="M15" s="14">
        <f t="shared" si="0"/>
        <v>20</v>
      </c>
      <c r="N15" s="15" t="s">
        <v>810</v>
      </c>
    </row>
    <row r="16" spans="1:14" ht="17.25" customHeight="1" x14ac:dyDescent="0.2">
      <c r="A16" s="13" t="s">
        <v>32</v>
      </c>
      <c r="B16" s="14">
        <v>129</v>
      </c>
      <c r="C16" s="14">
        <v>93</v>
      </c>
      <c r="D16" s="14">
        <v>222</v>
      </c>
      <c r="E16" s="14">
        <v>12</v>
      </c>
      <c r="F16" s="14">
        <v>18</v>
      </c>
      <c r="G16" s="14">
        <v>30</v>
      </c>
      <c r="H16" s="14">
        <v>12</v>
      </c>
      <c r="I16" s="14">
        <v>10</v>
      </c>
      <c r="J16" s="14">
        <v>22</v>
      </c>
      <c r="K16" s="14">
        <f t="shared" si="1"/>
        <v>153</v>
      </c>
      <c r="L16" s="14">
        <f t="shared" si="0"/>
        <v>121</v>
      </c>
      <c r="M16" s="14">
        <f t="shared" si="0"/>
        <v>274</v>
      </c>
      <c r="N16" s="15" t="s">
        <v>280</v>
      </c>
    </row>
    <row r="17" spans="1:14" ht="17.25" customHeight="1" x14ac:dyDescent="0.2">
      <c r="A17" s="13" t="s">
        <v>140</v>
      </c>
      <c r="B17" s="14">
        <v>145</v>
      </c>
      <c r="C17" s="14">
        <v>29</v>
      </c>
      <c r="D17" s="14">
        <v>174</v>
      </c>
      <c r="E17" s="14">
        <v>10</v>
      </c>
      <c r="F17" s="14">
        <v>7</v>
      </c>
      <c r="G17" s="14">
        <v>17</v>
      </c>
      <c r="H17" s="14">
        <v>0</v>
      </c>
      <c r="I17" s="14">
        <v>0</v>
      </c>
      <c r="J17" s="14">
        <v>0</v>
      </c>
      <c r="K17" s="14">
        <f t="shared" si="1"/>
        <v>155</v>
      </c>
      <c r="L17" s="14">
        <f t="shared" si="0"/>
        <v>36</v>
      </c>
      <c r="M17" s="14">
        <f t="shared" si="0"/>
        <v>191</v>
      </c>
      <c r="N17" s="15" t="s">
        <v>37</v>
      </c>
    </row>
    <row r="18" spans="1:14" ht="17.25" customHeight="1" x14ac:dyDescent="0.2">
      <c r="A18" s="13" t="s">
        <v>139</v>
      </c>
      <c r="B18" s="14">
        <v>109</v>
      </c>
      <c r="C18" s="14">
        <v>111</v>
      </c>
      <c r="D18" s="14">
        <v>220</v>
      </c>
      <c r="E18" s="14">
        <v>13</v>
      </c>
      <c r="F18" s="14">
        <v>10</v>
      </c>
      <c r="G18" s="14">
        <v>23</v>
      </c>
      <c r="H18" s="14">
        <v>2</v>
      </c>
      <c r="I18" s="14">
        <v>1</v>
      </c>
      <c r="J18" s="14">
        <v>3</v>
      </c>
      <c r="K18" s="14">
        <f t="shared" si="1"/>
        <v>124</v>
      </c>
      <c r="L18" s="14">
        <f t="shared" si="0"/>
        <v>122</v>
      </c>
      <c r="M18" s="14">
        <f t="shared" si="0"/>
        <v>246</v>
      </c>
      <c r="N18" s="15" t="s">
        <v>977</v>
      </c>
    </row>
    <row r="19" spans="1:14" ht="17.25" customHeight="1" x14ac:dyDescent="0.2">
      <c r="A19" s="13" t="s">
        <v>137</v>
      </c>
      <c r="B19" s="14">
        <v>29</v>
      </c>
      <c r="C19" s="14">
        <v>14</v>
      </c>
      <c r="D19" s="14">
        <v>43</v>
      </c>
      <c r="E19" s="14">
        <v>6</v>
      </c>
      <c r="F19" s="14">
        <v>5</v>
      </c>
      <c r="G19" s="14">
        <v>11</v>
      </c>
      <c r="H19" s="14">
        <v>0</v>
      </c>
      <c r="I19" s="14">
        <v>0</v>
      </c>
      <c r="J19" s="14">
        <v>0</v>
      </c>
      <c r="K19" s="14">
        <f t="shared" si="1"/>
        <v>35</v>
      </c>
      <c r="L19" s="14">
        <f t="shared" si="0"/>
        <v>19</v>
      </c>
      <c r="M19" s="14">
        <f t="shared" si="0"/>
        <v>54</v>
      </c>
      <c r="N19" s="15" t="s">
        <v>831</v>
      </c>
    </row>
    <row r="20" spans="1:14" ht="17.25" customHeight="1" x14ac:dyDescent="0.2">
      <c r="A20" s="13" t="s">
        <v>604</v>
      </c>
      <c r="B20" s="14">
        <v>168</v>
      </c>
      <c r="C20" s="14">
        <v>123</v>
      </c>
      <c r="D20" s="14">
        <v>291</v>
      </c>
      <c r="E20" s="14">
        <v>9</v>
      </c>
      <c r="F20" s="14">
        <v>8</v>
      </c>
      <c r="G20" s="14">
        <v>17</v>
      </c>
      <c r="H20" s="14">
        <v>0</v>
      </c>
      <c r="I20" s="14">
        <v>1</v>
      </c>
      <c r="J20" s="14">
        <v>1</v>
      </c>
      <c r="K20" s="14">
        <f t="shared" si="1"/>
        <v>177</v>
      </c>
      <c r="L20" s="14">
        <f t="shared" si="0"/>
        <v>132</v>
      </c>
      <c r="M20" s="14">
        <f t="shared" si="0"/>
        <v>309</v>
      </c>
      <c r="N20" s="15" t="s">
        <v>961</v>
      </c>
    </row>
    <row r="21" spans="1:14" ht="17.25" customHeight="1" x14ac:dyDescent="0.2">
      <c r="A21" s="13" t="s">
        <v>108</v>
      </c>
      <c r="B21" s="14">
        <v>20</v>
      </c>
      <c r="C21" s="14">
        <v>6</v>
      </c>
      <c r="D21" s="14">
        <v>26</v>
      </c>
      <c r="E21" s="14">
        <v>2</v>
      </c>
      <c r="F21" s="14">
        <v>0</v>
      </c>
      <c r="G21" s="14">
        <v>2</v>
      </c>
      <c r="H21" s="14">
        <v>0</v>
      </c>
      <c r="I21" s="14">
        <v>2</v>
      </c>
      <c r="J21" s="14">
        <v>2</v>
      </c>
      <c r="K21" s="14">
        <f t="shared" si="1"/>
        <v>22</v>
      </c>
      <c r="L21" s="14">
        <f t="shared" si="0"/>
        <v>8</v>
      </c>
      <c r="M21" s="14">
        <f t="shared" si="0"/>
        <v>30</v>
      </c>
      <c r="N21" s="15" t="s">
        <v>117</v>
      </c>
    </row>
    <row r="22" spans="1:14" ht="17.25" customHeight="1" x14ac:dyDescent="0.2">
      <c r="A22" s="13" t="s">
        <v>43</v>
      </c>
      <c r="B22" s="14">
        <v>16</v>
      </c>
      <c r="C22" s="14">
        <v>9</v>
      </c>
      <c r="D22" s="14">
        <v>25</v>
      </c>
      <c r="E22" s="14">
        <v>2</v>
      </c>
      <c r="F22" s="14">
        <v>1</v>
      </c>
      <c r="G22" s="14">
        <v>3</v>
      </c>
      <c r="H22" s="14">
        <v>0</v>
      </c>
      <c r="I22" s="14">
        <v>0</v>
      </c>
      <c r="J22" s="14">
        <v>0</v>
      </c>
      <c r="K22" s="14">
        <f t="shared" si="1"/>
        <v>18</v>
      </c>
      <c r="L22" s="14">
        <f t="shared" si="0"/>
        <v>10</v>
      </c>
      <c r="M22" s="14">
        <f t="shared" si="0"/>
        <v>28</v>
      </c>
      <c r="N22" s="15" t="s">
        <v>152</v>
      </c>
    </row>
    <row r="23" spans="1:14" ht="17.25" customHeight="1" x14ac:dyDescent="0.2">
      <c r="A23" s="13" t="s">
        <v>48</v>
      </c>
      <c r="B23" s="14">
        <v>17</v>
      </c>
      <c r="C23" s="14">
        <v>3</v>
      </c>
      <c r="D23" s="14">
        <v>20</v>
      </c>
      <c r="E23" s="14">
        <v>17</v>
      </c>
      <c r="F23" s="14">
        <v>3</v>
      </c>
      <c r="G23" s="14">
        <v>20</v>
      </c>
      <c r="H23" s="14">
        <v>0</v>
      </c>
      <c r="I23" s="14">
        <v>0</v>
      </c>
      <c r="J23" s="14">
        <v>0</v>
      </c>
      <c r="K23" s="14">
        <f t="shared" si="1"/>
        <v>34</v>
      </c>
      <c r="L23" s="14">
        <f t="shared" si="0"/>
        <v>6</v>
      </c>
      <c r="M23" s="14">
        <f t="shared" si="0"/>
        <v>40</v>
      </c>
      <c r="N23" s="15" t="s">
        <v>49</v>
      </c>
    </row>
    <row r="24" spans="1:14" ht="17.25" customHeight="1" x14ac:dyDescent="0.2">
      <c r="A24" s="13" t="s">
        <v>56</v>
      </c>
      <c r="B24" s="14">
        <f>SUM(B9:B23)</f>
        <v>824</v>
      </c>
      <c r="C24" s="14">
        <f t="shared" ref="C24:M24" si="2">SUM(C9:C23)</f>
        <v>481</v>
      </c>
      <c r="D24" s="14">
        <f t="shared" si="2"/>
        <v>1305</v>
      </c>
      <c r="E24" s="14">
        <f t="shared" si="2"/>
        <v>87</v>
      </c>
      <c r="F24" s="14">
        <f t="shared" si="2"/>
        <v>68</v>
      </c>
      <c r="G24" s="14">
        <f t="shared" si="2"/>
        <v>155</v>
      </c>
      <c r="H24" s="14">
        <f t="shared" si="2"/>
        <v>19</v>
      </c>
      <c r="I24" s="14">
        <f t="shared" si="2"/>
        <v>15</v>
      </c>
      <c r="J24" s="14">
        <f t="shared" si="2"/>
        <v>34</v>
      </c>
      <c r="K24" s="14">
        <f t="shared" si="2"/>
        <v>930</v>
      </c>
      <c r="L24" s="14">
        <f t="shared" si="2"/>
        <v>564</v>
      </c>
      <c r="M24" s="14">
        <f t="shared" si="2"/>
        <v>1494</v>
      </c>
      <c r="N24" s="15" t="s">
        <v>57</v>
      </c>
    </row>
    <row r="25" spans="1:14" ht="17.25" customHeight="1" x14ac:dyDescent="0.2">
      <c r="A25" s="13" t="s">
        <v>58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 t="s">
        <v>59</v>
      </c>
    </row>
    <row r="26" spans="1:14" ht="17.25" customHeight="1" x14ac:dyDescent="0.2">
      <c r="A26" s="13" t="s">
        <v>32</v>
      </c>
      <c r="B26" s="14">
        <v>95</v>
      </c>
      <c r="C26" s="14">
        <v>56</v>
      </c>
      <c r="D26" s="14">
        <v>151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f>SUM(H26,E26,B26)</f>
        <v>95</v>
      </c>
      <c r="L26" s="14">
        <f t="shared" ref="L26:M31" si="3">SUM(I26,F26,C26)</f>
        <v>56</v>
      </c>
      <c r="M26" s="14">
        <f t="shared" si="3"/>
        <v>151</v>
      </c>
      <c r="N26" s="15" t="s">
        <v>280</v>
      </c>
    </row>
    <row r="27" spans="1:14" ht="17.25" customHeight="1" x14ac:dyDescent="0.2">
      <c r="A27" s="13" t="s">
        <v>140</v>
      </c>
      <c r="B27" s="14">
        <v>120</v>
      </c>
      <c r="C27" s="14">
        <v>19</v>
      </c>
      <c r="D27" s="14">
        <v>139</v>
      </c>
      <c r="E27" s="14">
        <v>1</v>
      </c>
      <c r="F27" s="14">
        <v>0</v>
      </c>
      <c r="G27" s="14">
        <v>1</v>
      </c>
      <c r="H27" s="14">
        <v>3</v>
      </c>
      <c r="I27" s="14">
        <v>1</v>
      </c>
      <c r="J27" s="14">
        <v>4</v>
      </c>
      <c r="K27" s="14">
        <f t="shared" ref="K27:K31" si="4">SUM(H27,E27,B27)</f>
        <v>124</v>
      </c>
      <c r="L27" s="14">
        <f t="shared" si="3"/>
        <v>20</v>
      </c>
      <c r="M27" s="14">
        <f t="shared" si="3"/>
        <v>144</v>
      </c>
      <c r="N27" s="15" t="s">
        <v>37</v>
      </c>
    </row>
    <row r="28" spans="1:14" ht="17.25" customHeight="1" x14ac:dyDescent="0.2">
      <c r="A28" s="13" t="s">
        <v>139</v>
      </c>
      <c r="B28" s="14">
        <v>92</v>
      </c>
      <c r="C28" s="14">
        <v>73</v>
      </c>
      <c r="D28" s="14">
        <v>165</v>
      </c>
      <c r="E28" s="14">
        <v>2</v>
      </c>
      <c r="F28" s="14">
        <v>2</v>
      </c>
      <c r="G28" s="14">
        <v>4</v>
      </c>
      <c r="H28" s="14">
        <v>0</v>
      </c>
      <c r="I28" s="14">
        <v>0</v>
      </c>
      <c r="J28" s="14">
        <v>0</v>
      </c>
      <c r="K28" s="14">
        <f t="shared" si="4"/>
        <v>94</v>
      </c>
      <c r="L28" s="14">
        <f t="shared" si="3"/>
        <v>75</v>
      </c>
      <c r="M28" s="14">
        <f t="shared" si="3"/>
        <v>169</v>
      </c>
      <c r="N28" s="15" t="s">
        <v>977</v>
      </c>
    </row>
    <row r="29" spans="1:14" ht="17.25" customHeight="1" x14ac:dyDescent="0.2">
      <c r="A29" s="13" t="s">
        <v>604</v>
      </c>
      <c r="B29" s="14">
        <v>25</v>
      </c>
      <c r="C29" s="14">
        <v>13</v>
      </c>
      <c r="D29" s="14">
        <v>38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f t="shared" si="4"/>
        <v>25</v>
      </c>
      <c r="L29" s="14">
        <f t="shared" si="3"/>
        <v>13</v>
      </c>
      <c r="M29" s="14">
        <f t="shared" si="3"/>
        <v>38</v>
      </c>
      <c r="N29" s="15" t="s">
        <v>961</v>
      </c>
    </row>
    <row r="30" spans="1:14" ht="17.25" customHeight="1" x14ac:dyDescent="0.2">
      <c r="A30" s="13" t="s">
        <v>48</v>
      </c>
      <c r="B30" s="14">
        <v>64</v>
      </c>
      <c r="C30" s="14">
        <v>13</v>
      </c>
      <c r="D30" s="14">
        <v>77</v>
      </c>
      <c r="E30" s="14">
        <v>6</v>
      </c>
      <c r="F30" s="14">
        <v>2</v>
      </c>
      <c r="G30" s="14">
        <v>8</v>
      </c>
      <c r="H30" s="14">
        <v>0</v>
      </c>
      <c r="I30" s="14">
        <v>0</v>
      </c>
      <c r="J30" s="14">
        <v>0</v>
      </c>
      <c r="K30" s="14">
        <f t="shared" si="4"/>
        <v>70</v>
      </c>
      <c r="L30" s="14">
        <f t="shared" si="3"/>
        <v>15</v>
      </c>
      <c r="M30" s="14">
        <f t="shared" si="3"/>
        <v>85</v>
      </c>
      <c r="N30" s="15" t="s">
        <v>49</v>
      </c>
    </row>
    <row r="31" spans="1:14" ht="17.25" customHeight="1" thickBot="1" x14ac:dyDescent="0.25">
      <c r="A31" s="13" t="s">
        <v>61</v>
      </c>
      <c r="B31" s="14">
        <f>SUM(B26:B30)</f>
        <v>396</v>
      </c>
      <c r="C31" s="14">
        <f>SUM(C26:C30)</f>
        <v>174</v>
      </c>
      <c r="D31" s="14">
        <f t="shared" ref="D31" si="5">SUM(B31:C31)</f>
        <v>570</v>
      </c>
      <c r="E31" s="14">
        <f>SUM(E26:E30)</f>
        <v>9</v>
      </c>
      <c r="F31" s="14">
        <f t="shared" ref="F31:J31" si="6">SUM(F26:F30)</f>
        <v>4</v>
      </c>
      <c r="G31" s="14">
        <f t="shared" si="6"/>
        <v>13</v>
      </c>
      <c r="H31" s="14">
        <f t="shared" si="6"/>
        <v>3</v>
      </c>
      <c r="I31" s="14">
        <f t="shared" si="6"/>
        <v>1</v>
      </c>
      <c r="J31" s="14">
        <f t="shared" si="6"/>
        <v>4</v>
      </c>
      <c r="K31" s="14">
        <f t="shared" si="4"/>
        <v>408</v>
      </c>
      <c r="L31" s="14">
        <f t="shared" si="3"/>
        <v>179</v>
      </c>
      <c r="M31" s="14">
        <f t="shared" si="3"/>
        <v>587</v>
      </c>
      <c r="N31" s="15" t="s">
        <v>971</v>
      </c>
    </row>
    <row r="32" spans="1:14" ht="17.25" customHeight="1" thickBot="1" x14ac:dyDescent="0.25">
      <c r="A32" s="19" t="s">
        <v>151</v>
      </c>
      <c r="B32" s="20">
        <f>SUM(B24,B31)</f>
        <v>1220</v>
      </c>
      <c r="C32" s="20">
        <f t="shared" ref="C32:M32" si="7">SUM(C24,C31)</f>
        <v>655</v>
      </c>
      <c r="D32" s="20">
        <f t="shared" si="7"/>
        <v>1875</v>
      </c>
      <c r="E32" s="20">
        <f t="shared" si="7"/>
        <v>96</v>
      </c>
      <c r="F32" s="20">
        <f t="shared" si="7"/>
        <v>72</v>
      </c>
      <c r="G32" s="20">
        <f t="shared" si="7"/>
        <v>168</v>
      </c>
      <c r="H32" s="20">
        <f t="shared" si="7"/>
        <v>22</v>
      </c>
      <c r="I32" s="20">
        <f t="shared" si="7"/>
        <v>16</v>
      </c>
      <c r="J32" s="20">
        <f t="shared" si="7"/>
        <v>38</v>
      </c>
      <c r="K32" s="20">
        <f t="shared" si="7"/>
        <v>1338</v>
      </c>
      <c r="L32" s="20">
        <f t="shared" si="7"/>
        <v>743</v>
      </c>
      <c r="M32" s="20">
        <f t="shared" si="7"/>
        <v>2081</v>
      </c>
      <c r="N32" s="57" t="s">
        <v>63</v>
      </c>
    </row>
    <row r="33" ht="15" thickTop="1" x14ac:dyDescent="0.2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73"/>
  <sheetViews>
    <sheetView rightToLeft="1" view="pageBreakPreview" topLeftCell="A13" zoomScale="80" zoomScaleSheetLayoutView="80" workbookViewId="0">
      <selection activeCell="F33" sqref="F33"/>
    </sheetView>
  </sheetViews>
  <sheetFormatPr defaultRowHeight="14.25" x14ac:dyDescent="0.2"/>
  <cols>
    <col min="1" max="1" width="23.75" customWidth="1"/>
    <col min="2" max="10" width="9.875" customWidth="1"/>
    <col min="11" max="11" width="34.25" customWidth="1"/>
  </cols>
  <sheetData>
    <row r="1" spans="1:11" ht="26.25" customHeight="1" x14ac:dyDescent="0.25">
      <c r="A1" s="114" t="s">
        <v>985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37.5" customHeight="1" x14ac:dyDescent="0.25">
      <c r="A2" s="114" t="s">
        <v>986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25">
      <c r="A3" s="10" t="s">
        <v>1919</v>
      </c>
      <c r="K3" s="64" t="s">
        <v>1920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8" customHeight="1" x14ac:dyDescent="0.2">
      <c r="A9" s="13" t="s">
        <v>15</v>
      </c>
      <c r="B9" s="14">
        <v>102</v>
      </c>
      <c r="C9" s="14">
        <v>158</v>
      </c>
      <c r="D9" s="14">
        <v>260</v>
      </c>
      <c r="E9" s="14">
        <v>0</v>
      </c>
      <c r="F9" s="14">
        <v>0</v>
      </c>
      <c r="G9" s="14">
        <v>0</v>
      </c>
      <c r="H9" s="14">
        <f>SUM(E9,B9)</f>
        <v>102</v>
      </c>
      <c r="I9" s="14">
        <f t="shared" ref="I9:J23" si="0">SUM(F9,C9)</f>
        <v>158</v>
      </c>
      <c r="J9" s="14">
        <f t="shared" si="0"/>
        <v>260</v>
      </c>
      <c r="K9" s="15" t="s">
        <v>16</v>
      </c>
    </row>
    <row r="10" spans="1:11" ht="18" customHeight="1" x14ac:dyDescent="0.2">
      <c r="A10" s="13" t="s">
        <v>693</v>
      </c>
      <c r="B10" s="14">
        <v>101</v>
      </c>
      <c r="C10" s="14">
        <v>159</v>
      </c>
      <c r="D10" s="14">
        <v>260</v>
      </c>
      <c r="E10" s="14">
        <v>0</v>
      </c>
      <c r="F10" s="14">
        <v>0</v>
      </c>
      <c r="G10" s="14">
        <v>0</v>
      </c>
      <c r="H10" s="14">
        <f t="shared" ref="H10:H23" si="1">SUM(E10,B10)</f>
        <v>101</v>
      </c>
      <c r="I10" s="14">
        <f t="shared" si="0"/>
        <v>159</v>
      </c>
      <c r="J10" s="14">
        <f t="shared" si="0"/>
        <v>260</v>
      </c>
      <c r="K10" s="15" t="s">
        <v>19</v>
      </c>
    </row>
    <row r="11" spans="1:11" ht="18" customHeight="1" x14ac:dyDescent="0.2">
      <c r="A11" s="13" t="s">
        <v>490</v>
      </c>
      <c r="B11" s="14">
        <v>42</v>
      </c>
      <c r="C11" s="14">
        <v>75</v>
      </c>
      <c r="D11" s="14">
        <v>117</v>
      </c>
      <c r="E11" s="14">
        <v>0</v>
      </c>
      <c r="F11" s="14">
        <v>0</v>
      </c>
      <c r="G11" s="14">
        <v>0</v>
      </c>
      <c r="H11" s="14">
        <f t="shared" si="1"/>
        <v>42</v>
      </c>
      <c r="I11" s="14">
        <f t="shared" si="0"/>
        <v>75</v>
      </c>
      <c r="J11" s="14">
        <f t="shared" si="0"/>
        <v>117</v>
      </c>
      <c r="K11" s="15" t="s">
        <v>960</v>
      </c>
    </row>
    <row r="12" spans="1:11" ht="18" customHeight="1" x14ac:dyDescent="0.2">
      <c r="A12" s="13" t="s">
        <v>22</v>
      </c>
      <c r="B12" s="14">
        <v>51</v>
      </c>
      <c r="C12" s="14">
        <v>121</v>
      </c>
      <c r="D12" s="14">
        <v>172</v>
      </c>
      <c r="E12" s="14">
        <v>0</v>
      </c>
      <c r="F12" s="14">
        <v>0</v>
      </c>
      <c r="G12" s="14">
        <v>0</v>
      </c>
      <c r="H12" s="14">
        <f t="shared" si="1"/>
        <v>51</v>
      </c>
      <c r="I12" s="14">
        <f t="shared" si="0"/>
        <v>121</v>
      </c>
      <c r="J12" s="14">
        <f t="shared" si="0"/>
        <v>172</v>
      </c>
      <c r="K12" s="15" t="s">
        <v>23</v>
      </c>
    </row>
    <row r="13" spans="1:11" ht="18" customHeight="1" x14ac:dyDescent="0.2">
      <c r="A13" s="13" t="s">
        <v>24</v>
      </c>
      <c r="B13" s="14">
        <v>258</v>
      </c>
      <c r="C13" s="14">
        <v>269</v>
      </c>
      <c r="D13" s="14">
        <v>527</v>
      </c>
      <c r="E13" s="14">
        <v>0</v>
      </c>
      <c r="F13" s="14">
        <v>0</v>
      </c>
      <c r="G13" s="14">
        <v>0</v>
      </c>
      <c r="H13" s="14">
        <f t="shared" si="1"/>
        <v>258</v>
      </c>
      <c r="I13" s="14">
        <f t="shared" si="0"/>
        <v>269</v>
      </c>
      <c r="J13" s="14">
        <f t="shared" si="0"/>
        <v>527</v>
      </c>
      <c r="K13" s="15" t="s">
        <v>25</v>
      </c>
    </row>
    <row r="14" spans="1:11" ht="18" customHeight="1" x14ac:dyDescent="0.2">
      <c r="A14" s="13" t="s">
        <v>28</v>
      </c>
      <c r="B14" s="14">
        <v>450</v>
      </c>
      <c r="C14" s="14">
        <v>395</v>
      </c>
      <c r="D14" s="14">
        <v>845</v>
      </c>
      <c r="E14" s="14">
        <v>0</v>
      </c>
      <c r="F14" s="14">
        <v>0</v>
      </c>
      <c r="G14" s="14">
        <v>0</v>
      </c>
      <c r="H14" s="14">
        <f t="shared" si="1"/>
        <v>450</v>
      </c>
      <c r="I14" s="14">
        <f t="shared" si="0"/>
        <v>395</v>
      </c>
      <c r="J14" s="14">
        <f t="shared" si="0"/>
        <v>845</v>
      </c>
      <c r="K14" s="15" t="s">
        <v>29</v>
      </c>
    </row>
    <row r="15" spans="1:11" ht="18" customHeight="1" x14ac:dyDescent="0.2">
      <c r="A15" s="13" t="s">
        <v>30</v>
      </c>
      <c r="B15" s="14">
        <v>95</v>
      </c>
      <c r="C15" s="14">
        <v>80</v>
      </c>
      <c r="D15" s="14">
        <v>175</v>
      </c>
      <c r="E15" s="14">
        <v>0</v>
      </c>
      <c r="F15" s="14">
        <v>0</v>
      </c>
      <c r="G15" s="14">
        <v>0</v>
      </c>
      <c r="H15" s="14">
        <f t="shared" si="1"/>
        <v>95</v>
      </c>
      <c r="I15" s="14">
        <f t="shared" si="0"/>
        <v>80</v>
      </c>
      <c r="J15" s="14">
        <f t="shared" si="0"/>
        <v>175</v>
      </c>
      <c r="K15" s="15" t="s">
        <v>810</v>
      </c>
    </row>
    <row r="16" spans="1:11" ht="18" customHeight="1" x14ac:dyDescent="0.2">
      <c r="A16" s="13" t="s">
        <v>32</v>
      </c>
      <c r="B16" s="14">
        <v>386</v>
      </c>
      <c r="C16" s="14">
        <v>511</v>
      </c>
      <c r="D16" s="14">
        <v>897</v>
      </c>
      <c r="E16" s="14">
        <v>0</v>
      </c>
      <c r="F16" s="14">
        <v>0</v>
      </c>
      <c r="G16" s="14">
        <v>0</v>
      </c>
      <c r="H16" s="14">
        <f t="shared" si="1"/>
        <v>386</v>
      </c>
      <c r="I16" s="14">
        <f t="shared" si="0"/>
        <v>511</v>
      </c>
      <c r="J16" s="14">
        <f t="shared" si="0"/>
        <v>897</v>
      </c>
      <c r="K16" s="15" t="s">
        <v>280</v>
      </c>
    </row>
    <row r="17" spans="1:11" ht="18" customHeight="1" x14ac:dyDescent="0.2">
      <c r="A17" s="13" t="s">
        <v>140</v>
      </c>
      <c r="B17" s="14">
        <v>957</v>
      </c>
      <c r="C17" s="14">
        <v>393</v>
      </c>
      <c r="D17" s="14">
        <v>1350</v>
      </c>
      <c r="E17" s="14">
        <v>0</v>
      </c>
      <c r="F17" s="14">
        <v>0</v>
      </c>
      <c r="G17" s="14">
        <v>0</v>
      </c>
      <c r="H17" s="14">
        <f t="shared" si="1"/>
        <v>957</v>
      </c>
      <c r="I17" s="14">
        <f t="shared" si="0"/>
        <v>393</v>
      </c>
      <c r="J17" s="14">
        <f t="shared" si="0"/>
        <v>1350</v>
      </c>
      <c r="K17" s="15" t="s">
        <v>37</v>
      </c>
    </row>
    <row r="18" spans="1:11" ht="18" customHeight="1" x14ac:dyDescent="0.2">
      <c r="A18" s="13" t="s">
        <v>139</v>
      </c>
      <c r="B18" s="14">
        <v>824</v>
      </c>
      <c r="C18" s="14">
        <v>1248</v>
      </c>
      <c r="D18" s="14">
        <v>2072</v>
      </c>
      <c r="E18" s="14">
        <v>0</v>
      </c>
      <c r="F18" s="14">
        <v>0</v>
      </c>
      <c r="G18" s="14">
        <v>0</v>
      </c>
      <c r="H18" s="14">
        <f t="shared" si="1"/>
        <v>824</v>
      </c>
      <c r="I18" s="14">
        <f t="shared" si="0"/>
        <v>1248</v>
      </c>
      <c r="J18" s="14">
        <f t="shared" si="0"/>
        <v>2072</v>
      </c>
      <c r="K18" s="15" t="s">
        <v>977</v>
      </c>
    </row>
    <row r="19" spans="1:11" ht="18" customHeight="1" x14ac:dyDescent="0.2">
      <c r="A19" s="13" t="s">
        <v>137</v>
      </c>
      <c r="B19" s="14">
        <v>228</v>
      </c>
      <c r="C19" s="14">
        <v>259</v>
      </c>
      <c r="D19" s="14">
        <v>487</v>
      </c>
      <c r="E19" s="14">
        <v>0</v>
      </c>
      <c r="F19" s="14">
        <v>0</v>
      </c>
      <c r="G19" s="14">
        <v>0</v>
      </c>
      <c r="H19" s="14">
        <f t="shared" si="1"/>
        <v>228</v>
      </c>
      <c r="I19" s="14">
        <f t="shared" si="0"/>
        <v>259</v>
      </c>
      <c r="J19" s="14">
        <f t="shared" si="0"/>
        <v>487</v>
      </c>
      <c r="K19" s="15" t="s">
        <v>831</v>
      </c>
    </row>
    <row r="20" spans="1:11" ht="18" customHeight="1" x14ac:dyDescent="0.2">
      <c r="A20" s="13" t="s">
        <v>604</v>
      </c>
      <c r="B20" s="14">
        <v>736</v>
      </c>
      <c r="C20" s="14">
        <v>955</v>
      </c>
      <c r="D20" s="14">
        <v>1691</v>
      </c>
      <c r="E20" s="14">
        <v>0</v>
      </c>
      <c r="F20" s="14">
        <v>0</v>
      </c>
      <c r="G20" s="14">
        <v>0</v>
      </c>
      <c r="H20" s="14">
        <f t="shared" si="1"/>
        <v>736</v>
      </c>
      <c r="I20" s="14">
        <f t="shared" si="0"/>
        <v>955</v>
      </c>
      <c r="J20" s="14">
        <f t="shared" si="0"/>
        <v>1691</v>
      </c>
      <c r="K20" s="15" t="s">
        <v>961</v>
      </c>
    </row>
    <row r="21" spans="1:11" ht="18" customHeight="1" x14ac:dyDescent="0.2">
      <c r="A21" s="13" t="s">
        <v>108</v>
      </c>
      <c r="B21" s="14">
        <v>240</v>
      </c>
      <c r="C21" s="14">
        <v>102</v>
      </c>
      <c r="D21" s="14">
        <v>342</v>
      </c>
      <c r="E21" s="14">
        <v>0</v>
      </c>
      <c r="F21" s="14">
        <v>0</v>
      </c>
      <c r="G21" s="14">
        <v>0</v>
      </c>
      <c r="H21" s="14">
        <f t="shared" si="1"/>
        <v>240</v>
      </c>
      <c r="I21" s="14">
        <f t="shared" si="0"/>
        <v>102</v>
      </c>
      <c r="J21" s="14">
        <f t="shared" si="0"/>
        <v>342</v>
      </c>
      <c r="K21" s="15" t="s">
        <v>117</v>
      </c>
    </row>
    <row r="22" spans="1:11" ht="18" customHeight="1" x14ac:dyDescent="0.2">
      <c r="A22" s="13" t="s">
        <v>43</v>
      </c>
      <c r="B22" s="14">
        <v>122</v>
      </c>
      <c r="C22" s="14">
        <v>120</v>
      </c>
      <c r="D22" s="14">
        <v>242</v>
      </c>
      <c r="E22" s="14">
        <v>0</v>
      </c>
      <c r="F22" s="14">
        <v>0</v>
      </c>
      <c r="G22" s="14">
        <v>0</v>
      </c>
      <c r="H22" s="14">
        <f t="shared" si="1"/>
        <v>122</v>
      </c>
      <c r="I22" s="14">
        <f t="shared" si="0"/>
        <v>120</v>
      </c>
      <c r="J22" s="14">
        <f t="shared" si="0"/>
        <v>242</v>
      </c>
      <c r="K22" s="15" t="s">
        <v>152</v>
      </c>
    </row>
    <row r="23" spans="1:11" ht="18" customHeight="1" x14ac:dyDescent="0.2">
      <c r="A23" s="13" t="s">
        <v>48</v>
      </c>
      <c r="B23" s="14">
        <v>323</v>
      </c>
      <c r="C23" s="14">
        <v>167</v>
      </c>
      <c r="D23" s="14">
        <v>490</v>
      </c>
      <c r="E23" s="14">
        <v>0</v>
      </c>
      <c r="F23" s="14">
        <v>0</v>
      </c>
      <c r="G23" s="14">
        <v>0</v>
      </c>
      <c r="H23" s="14">
        <f t="shared" si="1"/>
        <v>323</v>
      </c>
      <c r="I23" s="14">
        <f t="shared" si="0"/>
        <v>167</v>
      </c>
      <c r="J23" s="14">
        <f t="shared" si="0"/>
        <v>490</v>
      </c>
      <c r="K23" s="15" t="s">
        <v>49</v>
      </c>
    </row>
    <row r="24" spans="1:11" ht="18" customHeight="1" x14ac:dyDescent="0.2">
      <c r="A24" s="13" t="s">
        <v>56</v>
      </c>
      <c r="B24" s="14">
        <f>SUM(B9:B23)</f>
        <v>4915</v>
      </c>
      <c r="C24" s="14">
        <f t="shared" ref="C24:J24" si="2">SUM(C9:C23)</f>
        <v>5012</v>
      </c>
      <c r="D24" s="14">
        <f t="shared" si="2"/>
        <v>9927</v>
      </c>
      <c r="E24" s="14">
        <f t="shared" si="2"/>
        <v>0</v>
      </c>
      <c r="F24" s="14">
        <f t="shared" si="2"/>
        <v>0</v>
      </c>
      <c r="G24" s="14">
        <f t="shared" si="2"/>
        <v>0</v>
      </c>
      <c r="H24" s="14">
        <f t="shared" si="2"/>
        <v>4915</v>
      </c>
      <c r="I24" s="14">
        <f t="shared" si="2"/>
        <v>5012</v>
      </c>
      <c r="J24" s="14">
        <f t="shared" si="2"/>
        <v>9927</v>
      </c>
      <c r="K24" s="15" t="s">
        <v>57</v>
      </c>
    </row>
    <row r="25" spans="1:11" ht="18" customHeight="1" x14ac:dyDescent="0.2">
      <c r="A25" s="13" t="s">
        <v>58</v>
      </c>
      <c r="B25" s="14"/>
      <c r="C25" s="14"/>
      <c r="D25" s="14"/>
      <c r="E25" s="14"/>
      <c r="F25" s="14"/>
      <c r="G25" s="14"/>
      <c r="H25" s="14"/>
      <c r="I25" s="14"/>
      <c r="J25" s="14"/>
      <c r="K25" s="15" t="s">
        <v>59</v>
      </c>
    </row>
    <row r="26" spans="1:11" ht="18" customHeight="1" x14ac:dyDescent="0.2">
      <c r="A26" s="13" t="s">
        <v>32</v>
      </c>
      <c r="B26" s="14">
        <v>199</v>
      </c>
      <c r="C26" s="14">
        <v>127</v>
      </c>
      <c r="D26" s="14">
        <v>326</v>
      </c>
      <c r="E26" s="14">
        <v>0</v>
      </c>
      <c r="F26" s="14">
        <v>0</v>
      </c>
      <c r="G26" s="14">
        <v>0</v>
      </c>
      <c r="H26" s="14">
        <f>SUM(B26,E26)</f>
        <v>199</v>
      </c>
      <c r="I26" s="14">
        <f t="shared" ref="I26:J30" si="3">SUM(C26,F26)</f>
        <v>127</v>
      </c>
      <c r="J26" s="14">
        <f t="shared" si="3"/>
        <v>326</v>
      </c>
      <c r="K26" s="15" t="s">
        <v>280</v>
      </c>
    </row>
    <row r="27" spans="1:11" ht="18" customHeight="1" x14ac:dyDescent="0.2">
      <c r="A27" s="13" t="s">
        <v>140</v>
      </c>
      <c r="B27" s="14">
        <v>473</v>
      </c>
      <c r="C27" s="14">
        <v>178</v>
      </c>
      <c r="D27" s="14">
        <v>651</v>
      </c>
      <c r="E27" s="14">
        <v>0</v>
      </c>
      <c r="F27" s="14">
        <v>0</v>
      </c>
      <c r="G27" s="14">
        <v>0</v>
      </c>
      <c r="H27" s="14">
        <f t="shared" ref="H27:H30" si="4">SUM(B27,E27)</f>
        <v>473</v>
      </c>
      <c r="I27" s="14">
        <f t="shared" si="3"/>
        <v>178</v>
      </c>
      <c r="J27" s="14">
        <f t="shared" si="3"/>
        <v>651</v>
      </c>
      <c r="K27" s="15" t="s">
        <v>37</v>
      </c>
    </row>
    <row r="28" spans="1:11" ht="18" customHeight="1" x14ac:dyDescent="0.2">
      <c r="A28" s="13" t="s">
        <v>139</v>
      </c>
      <c r="B28" s="14">
        <v>392</v>
      </c>
      <c r="C28" s="14">
        <v>371</v>
      </c>
      <c r="D28" s="14">
        <v>763</v>
      </c>
      <c r="E28" s="14">
        <v>0</v>
      </c>
      <c r="F28" s="14">
        <v>0</v>
      </c>
      <c r="G28" s="14">
        <v>0</v>
      </c>
      <c r="H28" s="14">
        <f t="shared" si="4"/>
        <v>392</v>
      </c>
      <c r="I28" s="14">
        <f t="shared" si="3"/>
        <v>371</v>
      </c>
      <c r="J28" s="14">
        <f t="shared" si="3"/>
        <v>763</v>
      </c>
      <c r="K28" s="15" t="s">
        <v>977</v>
      </c>
    </row>
    <row r="29" spans="1:11" ht="18" customHeight="1" x14ac:dyDescent="0.2">
      <c r="A29" s="13" t="s">
        <v>604</v>
      </c>
      <c r="B29" s="14">
        <v>145</v>
      </c>
      <c r="C29" s="14">
        <v>66</v>
      </c>
      <c r="D29" s="14">
        <v>211</v>
      </c>
      <c r="E29" s="14">
        <v>0</v>
      </c>
      <c r="F29" s="14">
        <v>0</v>
      </c>
      <c r="G29" s="14">
        <v>0</v>
      </c>
      <c r="H29" s="14">
        <f t="shared" si="4"/>
        <v>145</v>
      </c>
      <c r="I29" s="14">
        <f t="shared" si="3"/>
        <v>66</v>
      </c>
      <c r="J29" s="14">
        <f t="shared" si="3"/>
        <v>211</v>
      </c>
      <c r="K29" s="15" t="s">
        <v>961</v>
      </c>
    </row>
    <row r="30" spans="1:11" ht="18" customHeight="1" x14ac:dyDescent="0.2">
      <c r="A30" s="13" t="s">
        <v>48</v>
      </c>
      <c r="B30" s="14">
        <v>376</v>
      </c>
      <c r="C30" s="14">
        <v>117</v>
      </c>
      <c r="D30" s="14">
        <v>493</v>
      </c>
      <c r="E30" s="14">
        <v>0</v>
      </c>
      <c r="F30" s="14">
        <v>0</v>
      </c>
      <c r="G30" s="14">
        <v>0</v>
      </c>
      <c r="H30" s="14">
        <f t="shared" si="4"/>
        <v>376</v>
      </c>
      <c r="I30" s="14">
        <f t="shared" si="3"/>
        <v>117</v>
      </c>
      <c r="J30" s="14">
        <f t="shared" si="3"/>
        <v>493</v>
      </c>
      <c r="K30" s="15" t="s">
        <v>49</v>
      </c>
    </row>
    <row r="31" spans="1:11" ht="18" customHeight="1" thickBot="1" x14ac:dyDescent="0.25">
      <c r="A31" s="13" t="s">
        <v>61</v>
      </c>
      <c r="B31" s="14">
        <f>SUM(B26:B30)</f>
        <v>1585</v>
      </c>
      <c r="C31" s="14">
        <f t="shared" ref="C31:J31" si="5">SUM(C26:C30)</f>
        <v>859</v>
      </c>
      <c r="D31" s="14">
        <f t="shared" si="5"/>
        <v>2444</v>
      </c>
      <c r="E31" s="14">
        <f t="shared" si="5"/>
        <v>0</v>
      </c>
      <c r="F31" s="14">
        <f t="shared" si="5"/>
        <v>0</v>
      </c>
      <c r="G31" s="14">
        <f t="shared" si="5"/>
        <v>0</v>
      </c>
      <c r="H31" s="14">
        <f t="shared" si="5"/>
        <v>1585</v>
      </c>
      <c r="I31" s="14">
        <f t="shared" si="5"/>
        <v>859</v>
      </c>
      <c r="J31" s="14">
        <f t="shared" si="5"/>
        <v>2444</v>
      </c>
      <c r="K31" s="15" t="s">
        <v>971</v>
      </c>
    </row>
    <row r="32" spans="1:11" ht="18" customHeight="1" thickBot="1" x14ac:dyDescent="0.25">
      <c r="A32" s="19" t="s">
        <v>151</v>
      </c>
      <c r="B32" s="20">
        <f>SUM(B24,B31)</f>
        <v>6500</v>
      </c>
      <c r="C32" s="20">
        <f t="shared" ref="C32:J32" si="6">SUM(C24,C31)</f>
        <v>5871</v>
      </c>
      <c r="D32" s="20">
        <f t="shared" si="6"/>
        <v>12371</v>
      </c>
      <c r="E32" s="20">
        <f t="shared" si="6"/>
        <v>0</v>
      </c>
      <c r="F32" s="20">
        <f t="shared" si="6"/>
        <v>0</v>
      </c>
      <c r="G32" s="20">
        <f t="shared" si="6"/>
        <v>0</v>
      </c>
      <c r="H32" s="20">
        <f t="shared" si="6"/>
        <v>6500</v>
      </c>
      <c r="I32" s="20">
        <f t="shared" si="6"/>
        <v>5871</v>
      </c>
      <c r="J32" s="20">
        <f t="shared" si="6"/>
        <v>12371</v>
      </c>
      <c r="K32" s="57" t="s">
        <v>63</v>
      </c>
    </row>
    <row r="33" spans="1:11" ht="15" thickTop="1" x14ac:dyDescent="0.2"/>
    <row r="34" spans="1:11" s="92" customFormat="1" x14ac:dyDescent="0.2"/>
    <row r="35" spans="1:11" s="92" customFormat="1" x14ac:dyDescent="0.2"/>
    <row r="36" spans="1:11" s="92" customFormat="1" x14ac:dyDescent="0.2"/>
    <row r="37" spans="1:11" s="92" customFormat="1" x14ac:dyDescent="0.2"/>
    <row r="38" spans="1:11" s="92" customFormat="1" x14ac:dyDescent="0.2"/>
    <row r="39" spans="1:11" s="92" customFormat="1" x14ac:dyDescent="0.2"/>
    <row r="40" spans="1:11" s="92" customFormat="1" x14ac:dyDescent="0.2"/>
    <row r="41" spans="1:11" ht="26.25" customHeight="1" x14ac:dyDescent="0.25">
      <c r="A41" s="114" t="s">
        <v>988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ht="39" customHeight="1" x14ac:dyDescent="0.25">
      <c r="A42" s="114" t="s">
        <v>989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6.5" thickBot="1" x14ac:dyDescent="0.25">
      <c r="A43" s="10" t="s">
        <v>1921</v>
      </c>
      <c r="K43" s="64" t="s">
        <v>1922</v>
      </c>
    </row>
    <row r="44" spans="1:11" ht="16.5" thickTop="1" x14ac:dyDescent="0.25">
      <c r="A44" s="111" t="s">
        <v>0</v>
      </c>
      <c r="B44" s="110" t="s">
        <v>1</v>
      </c>
      <c r="C44" s="110"/>
      <c r="D44" s="110"/>
      <c r="E44" s="110" t="s">
        <v>2</v>
      </c>
      <c r="F44" s="110"/>
      <c r="G44" s="110"/>
      <c r="H44" s="110" t="s">
        <v>3</v>
      </c>
      <c r="I44" s="110"/>
      <c r="J44" s="110"/>
      <c r="K44" s="111" t="s">
        <v>4</v>
      </c>
    </row>
    <row r="45" spans="1:11" ht="15.75" x14ac:dyDescent="0.25">
      <c r="A45" s="112"/>
      <c r="B45" s="109" t="s">
        <v>5</v>
      </c>
      <c r="C45" s="109"/>
      <c r="D45" s="109"/>
      <c r="E45" s="109" t="s">
        <v>6</v>
      </c>
      <c r="F45" s="109"/>
      <c r="G45" s="109"/>
      <c r="H45" s="109" t="s">
        <v>7</v>
      </c>
      <c r="I45" s="109"/>
      <c r="J45" s="109"/>
      <c r="K45" s="112"/>
    </row>
    <row r="46" spans="1:11" ht="15.75" customHeight="1" x14ac:dyDescent="0.25">
      <c r="A46" s="112"/>
      <c r="B46" s="56" t="s">
        <v>8</v>
      </c>
      <c r="C46" s="56" t="s">
        <v>67</v>
      </c>
      <c r="D46" s="56" t="s">
        <v>10</v>
      </c>
      <c r="E46" s="56" t="s">
        <v>8</v>
      </c>
      <c r="F46" s="56" t="s">
        <v>67</v>
      </c>
      <c r="G46" s="56" t="s">
        <v>10</v>
      </c>
      <c r="H46" s="56" t="s">
        <v>8</v>
      </c>
      <c r="I46" s="56" t="s">
        <v>67</v>
      </c>
      <c r="J46" s="56" t="s">
        <v>10</v>
      </c>
      <c r="K46" s="112"/>
    </row>
    <row r="47" spans="1:11" ht="16.5" customHeight="1" thickBot="1" x14ac:dyDescent="0.3">
      <c r="A47" s="113"/>
      <c r="B47" s="6" t="s">
        <v>11</v>
      </c>
      <c r="C47" s="6" t="s">
        <v>12</v>
      </c>
      <c r="D47" s="6" t="s">
        <v>7</v>
      </c>
      <c r="E47" s="6" t="s">
        <v>11</v>
      </c>
      <c r="F47" s="6" t="s">
        <v>12</v>
      </c>
      <c r="G47" s="6" t="s">
        <v>7</v>
      </c>
      <c r="H47" s="6" t="s">
        <v>11</v>
      </c>
      <c r="I47" s="6" t="s">
        <v>12</v>
      </c>
      <c r="J47" s="6" t="s">
        <v>7</v>
      </c>
      <c r="K47" s="113"/>
    </row>
    <row r="48" spans="1:11" ht="17.100000000000001" customHeight="1" x14ac:dyDescent="0.2">
      <c r="A48" s="13" t="s">
        <v>13</v>
      </c>
      <c r="B48" s="14"/>
      <c r="C48" s="14"/>
      <c r="D48" s="14"/>
      <c r="E48" s="14"/>
      <c r="F48" s="14"/>
      <c r="G48" s="14"/>
      <c r="H48" s="14"/>
      <c r="I48" s="14"/>
      <c r="J48" s="14"/>
      <c r="K48" s="15" t="s">
        <v>14</v>
      </c>
    </row>
    <row r="49" spans="1:11" ht="17.100000000000001" customHeight="1" x14ac:dyDescent="0.2">
      <c r="A49" s="13" t="s">
        <v>15</v>
      </c>
      <c r="B49" s="14">
        <v>87</v>
      </c>
      <c r="C49" s="14">
        <v>146</v>
      </c>
      <c r="D49" s="14">
        <v>233</v>
      </c>
      <c r="E49" s="14">
        <v>0</v>
      </c>
      <c r="F49" s="14">
        <v>0</v>
      </c>
      <c r="G49" s="14">
        <v>0</v>
      </c>
      <c r="H49" s="14">
        <f>SUM(E49,B49)</f>
        <v>87</v>
      </c>
      <c r="I49" s="14">
        <f t="shared" ref="I49:J63" si="7">SUM(F49,C49)</f>
        <v>146</v>
      </c>
      <c r="J49" s="14">
        <f t="shared" si="7"/>
        <v>233</v>
      </c>
      <c r="K49" s="15" t="s">
        <v>16</v>
      </c>
    </row>
    <row r="50" spans="1:11" ht="17.100000000000001" customHeight="1" x14ac:dyDescent="0.2">
      <c r="A50" s="13" t="s">
        <v>693</v>
      </c>
      <c r="B50" s="14">
        <v>98</v>
      </c>
      <c r="C50" s="14">
        <v>155</v>
      </c>
      <c r="D50" s="14">
        <v>253</v>
      </c>
      <c r="E50" s="14">
        <v>0</v>
      </c>
      <c r="F50" s="14">
        <v>0</v>
      </c>
      <c r="G50" s="14">
        <v>0</v>
      </c>
      <c r="H50" s="14">
        <f t="shared" ref="H50:H63" si="8">SUM(E50,B50)</f>
        <v>98</v>
      </c>
      <c r="I50" s="14">
        <f t="shared" si="7"/>
        <v>155</v>
      </c>
      <c r="J50" s="14">
        <f t="shared" si="7"/>
        <v>253</v>
      </c>
      <c r="K50" s="15" t="s">
        <v>19</v>
      </c>
    </row>
    <row r="51" spans="1:11" ht="17.100000000000001" customHeight="1" x14ac:dyDescent="0.2">
      <c r="A51" s="13" t="s">
        <v>490</v>
      </c>
      <c r="B51" s="14">
        <v>38</v>
      </c>
      <c r="C51" s="14">
        <v>69</v>
      </c>
      <c r="D51" s="14">
        <v>107</v>
      </c>
      <c r="E51" s="14">
        <v>0</v>
      </c>
      <c r="F51" s="14">
        <v>0</v>
      </c>
      <c r="G51" s="14">
        <v>0</v>
      </c>
      <c r="H51" s="14">
        <f t="shared" si="8"/>
        <v>38</v>
      </c>
      <c r="I51" s="14">
        <f t="shared" si="7"/>
        <v>69</v>
      </c>
      <c r="J51" s="14">
        <f t="shared" si="7"/>
        <v>107</v>
      </c>
      <c r="K51" s="15" t="s">
        <v>960</v>
      </c>
    </row>
    <row r="52" spans="1:11" ht="17.100000000000001" customHeight="1" x14ac:dyDescent="0.2">
      <c r="A52" s="13" t="s">
        <v>22</v>
      </c>
      <c r="B52" s="14">
        <v>50</v>
      </c>
      <c r="C52" s="14">
        <v>120</v>
      </c>
      <c r="D52" s="14">
        <v>170</v>
      </c>
      <c r="E52" s="14">
        <v>0</v>
      </c>
      <c r="F52" s="14">
        <v>0</v>
      </c>
      <c r="G52" s="14">
        <v>0</v>
      </c>
      <c r="H52" s="14">
        <f t="shared" si="8"/>
        <v>50</v>
      </c>
      <c r="I52" s="14">
        <f t="shared" si="7"/>
        <v>120</v>
      </c>
      <c r="J52" s="14">
        <f t="shared" si="7"/>
        <v>170</v>
      </c>
      <c r="K52" s="15" t="s">
        <v>23</v>
      </c>
    </row>
    <row r="53" spans="1:11" ht="17.100000000000001" customHeight="1" x14ac:dyDescent="0.2">
      <c r="A53" s="13" t="s">
        <v>24</v>
      </c>
      <c r="B53" s="14">
        <v>233</v>
      </c>
      <c r="C53" s="14">
        <v>256</v>
      </c>
      <c r="D53" s="14">
        <v>489</v>
      </c>
      <c r="E53" s="14">
        <v>0</v>
      </c>
      <c r="F53" s="14">
        <v>0</v>
      </c>
      <c r="G53" s="14">
        <v>0</v>
      </c>
      <c r="H53" s="14">
        <f t="shared" si="8"/>
        <v>233</v>
      </c>
      <c r="I53" s="14">
        <f t="shared" si="7"/>
        <v>256</v>
      </c>
      <c r="J53" s="14">
        <f t="shared" si="7"/>
        <v>489</v>
      </c>
      <c r="K53" s="15" t="s">
        <v>25</v>
      </c>
    </row>
    <row r="54" spans="1:11" ht="17.100000000000001" customHeight="1" x14ac:dyDescent="0.2">
      <c r="A54" s="13" t="s">
        <v>28</v>
      </c>
      <c r="B54" s="14">
        <v>351</v>
      </c>
      <c r="C54" s="14">
        <v>354</v>
      </c>
      <c r="D54" s="14">
        <v>705</v>
      </c>
      <c r="E54" s="14">
        <v>0</v>
      </c>
      <c r="F54" s="14">
        <v>0</v>
      </c>
      <c r="G54" s="14">
        <v>0</v>
      </c>
      <c r="H54" s="14">
        <f t="shared" si="8"/>
        <v>351</v>
      </c>
      <c r="I54" s="14">
        <f t="shared" si="7"/>
        <v>354</v>
      </c>
      <c r="J54" s="14">
        <f t="shared" si="7"/>
        <v>705</v>
      </c>
      <c r="K54" s="15" t="s">
        <v>29</v>
      </c>
    </row>
    <row r="55" spans="1:11" ht="17.100000000000001" customHeight="1" x14ac:dyDescent="0.2">
      <c r="A55" s="13" t="s">
        <v>30</v>
      </c>
      <c r="B55" s="14">
        <v>81</v>
      </c>
      <c r="C55" s="14">
        <v>79</v>
      </c>
      <c r="D55" s="14">
        <v>160</v>
      </c>
      <c r="E55" s="14">
        <v>0</v>
      </c>
      <c r="F55" s="14">
        <v>0</v>
      </c>
      <c r="G55" s="14">
        <v>0</v>
      </c>
      <c r="H55" s="14">
        <f t="shared" si="8"/>
        <v>81</v>
      </c>
      <c r="I55" s="14">
        <f t="shared" si="7"/>
        <v>79</v>
      </c>
      <c r="J55" s="14">
        <f t="shared" si="7"/>
        <v>160</v>
      </c>
      <c r="K55" s="15" t="s">
        <v>810</v>
      </c>
    </row>
    <row r="56" spans="1:11" ht="17.100000000000001" customHeight="1" x14ac:dyDescent="0.2">
      <c r="A56" s="13" t="s">
        <v>32</v>
      </c>
      <c r="B56" s="14">
        <v>274</v>
      </c>
      <c r="C56" s="14">
        <v>430</v>
      </c>
      <c r="D56" s="14">
        <v>704</v>
      </c>
      <c r="E56" s="14">
        <v>0</v>
      </c>
      <c r="F56" s="14">
        <v>0</v>
      </c>
      <c r="G56" s="14">
        <v>0</v>
      </c>
      <c r="H56" s="14">
        <f t="shared" si="8"/>
        <v>274</v>
      </c>
      <c r="I56" s="14">
        <f t="shared" si="7"/>
        <v>430</v>
      </c>
      <c r="J56" s="14">
        <f t="shared" si="7"/>
        <v>704</v>
      </c>
      <c r="K56" s="15" t="s">
        <v>280</v>
      </c>
    </row>
    <row r="57" spans="1:11" ht="17.100000000000001" customHeight="1" x14ac:dyDescent="0.2">
      <c r="A57" s="13" t="s">
        <v>140</v>
      </c>
      <c r="B57" s="14">
        <v>838</v>
      </c>
      <c r="C57" s="14">
        <v>372</v>
      </c>
      <c r="D57" s="14">
        <v>1210</v>
      </c>
      <c r="E57" s="14">
        <v>0</v>
      </c>
      <c r="F57" s="14">
        <v>0</v>
      </c>
      <c r="G57" s="14">
        <v>0</v>
      </c>
      <c r="H57" s="14">
        <f t="shared" si="8"/>
        <v>838</v>
      </c>
      <c r="I57" s="14">
        <f t="shared" si="7"/>
        <v>372</v>
      </c>
      <c r="J57" s="14">
        <f t="shared" si="7"/>
        <v>1210</v>
      </c>
      <c r="K57" s="15" t="s">
        <v>37</v>
      </c>
    </row>
    <row r="58" spans="1:11" ht="17.100000000000001" customHeight="1" x14ac:dyDescent="0.2">
      <c r="A58" s="13" t="s">
        <v>139</v>
      </c>
      <c r="B58" s="14">
        <v>717</v>
      </c>
      <c r="C58" s="14">
        <v>1139</v>
      </c>
      <c r="D58" s="14">
        <v>1856</v>
      </c>
      <c r="E58" s="14">
        <v>0</v>
      </c>
      <c r="F58" s="14">
        <v>0</v>
      </c>
      <c r="G58" s="14">
        <v>0</v>
      </c>
      <c r="H58" s="14">
        <f t="shared" si="8"/>
        <v>717</v>
      </c>
      <c r="I58" s="14">
        <f t="shared" si="7"/>
        <v>1139</v>
      </c>
      <c r="J58" s="14">
        <f t="shared" si="7"/>
        <v>1856</v>
      </c>
      <c r="K58" s="15" t="s">
        <v>977</v>
      </c>
    </row>
    <row r="59" spans="1:11" ht="17.100000000000001" customHeight="1" x14ac:dyDescent="0.2">
      <c r="A59" s="13" t="s">
        <v>137</v>
      </c>
      <c r="B59" s="14">
        <v>199</v>
      </c>
      <c r="C59" s="14">
        <v>245</v>
      </c>
      <c r="D59" s="14">
        <v>444</v>
      </c>
      <c r="E59" s="14">
        <v>0</v>
      </c>
      <c r="F59" s="14">
        <v>0</v>
      </c>
      <c r="G59" s="14">
        <v>0</v>
      </c>
      <c r="H59" s="14">
        <f t="shared" si="8"/>
        <v>199</v>
      </c>
      <c r="I59" s="14">
        <f t="shared" si="7"/>
        <v>245</v>
      </c>
      <c r="J59" s="14">
        <f t="shared" si="7"/>
        <v>444</v>
      </c>
      <c r="K59" s="15" t="s">
        <v>831</v>
      </c>
    </row>
    <row r="60" spans="1:11" ht="17.100000000000001" customHeight="1" x14ac:dyDescent="0.2">
      <c r="A60" s="13" t="s">
        <v>604</v>
      </c>
      <c r="B60" s="14">
        <v>577</v>
      </c>
      <c r="C60" s="14">
        <v>839</v>
      </c>
      <c r="D60" s="14">
        <v>1416</v>
      </c>
      <c r="E60" s="14">
        <v>0</v>
      </c>
      <c r="F60" s="14">
        <v>0</v>
      </c>
      <c r="G60" s="14">
        <v>0</v>
      </c>
      <c r="H60" s="14">
        <f t="shared" si="8"/>
        <v>577</v>
      </c>
      <c r="I60" s="14">
        <f t="shared" si="7"/>
        <v>839</v>
      </c>
      <c r="J60" s="14">
        <f t="shared" si="7"/>
        <v>1416</v>
      </c>
      <c r="K60" s="15" t="s">
        <v>961</v>
      </c>
    </row>
    <row r="61" spans="1:11" ht="17.100000000000001" customHeight="1" x14ac:dyDescent="0.2">
      <c r="A61" s="13" t="s">
        <v>108</v>
      </c>
      <c r="B61" s="14">
        <v>221</v>
      </c>
      <c r="C61" s="14">
        <v>97</v>
      </c>
      <c r="D61" s="14">
        <v>318</v>
      </c>
      <c r="E61" s="14">
        <v>0</v>
      </c>
      <c r="F61" s="14">
        <v>0</v>
      </c>
      <c r="G61" s="14">
        <v>0</v>
      </c>
      <c r="H61" s="14">
        <f t="shared" si="8"/>
        <v>221</v>
      </c>
      <c r="I61" s="14">
        <f t="shared" si="7"/>
        <v>97</v>
      </c>
      <c r="J61" s="14">
        <f t="shared" si="7"/>
        <v>318</v>
      </c>
      <c r="K61" s="15" t="s">
        <v>117</v>
      </c>
    </row>
    <row r="62" spans="1:11" ht="17.100000000000001" customHeight="1" x14ac:dyDescent="0.2">
      <c r="A62" s="13" t="s">
        <v>43</v>
      </c>
      <c r="B62" s="14">
        <v>106</v>
      </c>
      <c r="C62" s="14">
        <v>111</v>
      </c>
      <c r="D62" s="14">
        <v>217</v>
      </c>
      <c r="E62" s="14">
        <v>0</v>
      </c>
      <c r="F62" s="14">
        <v>0</v>
      </c>
      <c r="G62" s="14">
        <v>0</v>
      </c>
      <c r="H62" s="14">
        <f t="shared" si="8"/>
        <v>106</v>
      </c>
      <c r="I62" s="14">
        <f t="shared" si="7"/>
        <v>111</v>
      </c>
      <c r="J62" s="14">
        <f t="shared" si="7"/>
        <v>217</v>
      </c>
      <c r="K62" s="15" t="s">
        <v>152</v>
      </c>
    </row>
    <row r="63" spans="1:11" ht="17.100000000000001" customHeight="1" x14ac:dyDescent="0.2">
      <c r="A63" s="13" t="s">
        <v>48</v>
      </c>
      <c r="B63" s="14">
        <v>317</v>
      </c>
      <c r="C63" s="14">
        <v>156</v>
      </c>
      <c r="D63" s="14">
        <v>473</v>
      </c>
      <c r="E63" s="14">
        <v>0</v>
      </c>
      <c r="F63" s="14">
        <v>0</v>
      </c>
      <c r="G63" s="14">
        <v>0</v>
      </c>
      <c r="H63" s="14">
        <f t="shared" si="8"/>
        <v>317</v>
      </c>
      <c r="I63" s="14">
        <f t="shared" si="7"/>
        <v>156</v>
      </c>
      <c r="J63" s="14">
        <f t="shared" si="7"/>
        <v>473</v>
      </c>
      <c r="K63" s="15" t="s">
        <v>49</v>
      </c>
    </row>
    <row r="64" spans="1:11" ht="17.100000000000001" customHeight="1" x14ac:dyDescent="0.2">
      <c r="A64" s="13" t="s">
        <v>56</v>
      </c>
      <c r="B64" s="14">
        <f>SUM(B49:B63)</f>
        <v>4187</v>
      </c>
      <c r="C64" s="14">
        <f t="shared" ref="C64:J64" si="9">SUM(C49:C63)</f>
        <v>4568</v>
      </c>
      <c r="D64" s="14">
        <f t="shared" ref="D64" si="10">SUM(B64:C64)</f>
        <v>8755</v>
      </c>
      <c r="E64" s="14">
        <f t="shared" si="9"/>
        <v>0</v>
      </c>
      <c r="F64" s="14">
        <f t="shared" si="9"/>
        <v>0</v>
      </c>
      <c r="G64" s="14">
        <f t="shared" si="9"/>
        <v>0</v>
      </c>
      <c r="H64" s="14">
        <f t="shared" si="9"/>
        <v>4187</v>
      </c>
      <c r="I64" s="14">
        <f t="shared" si="9"/>
        <v>4568</v>
      </c>
      <c r="J64" s="14">
        <f t="shared" si="9"/>
        <v>8755</v>
      </c>
      <c r="K64" s="15" t="s">
        <v>57</v>
      </c>
    </row>
    <row r="65" spans="1:11" ht="17.100000000000001" customHeight="1" x14ac:dyDescent="0.2">
      <c r="A65" s="13" t="s">
        <v>58</v>
      </c>
      <c r="B65" s="14"/>
      <c r="C65" s="14"/>
      <c r="D65" s="14"/>
      <c r="E65" s="14"/>
      <c r="F65" s="14"/>
      <c r="G65" s="14"/>
      <c r="H65" s="14"/>
      <c r="I65" s="14"/>
      <c r="J65" s="14"/>
      <c r="K65" s="15" t="s">
        <v>59</v>
      </c>
    </row>
    <row r="66" spans="1:11" ht="17.100000000000001" customHeight="1" x14ac:dyDescent="0.2">
      <c r="A66" s="13" t="s">
        <v>32</v>
      </c>
      <c r="B66" s="14">
        <v>108</v>
      </c>
      <c r="C66" s="14">
        <v>73</v>
      </c>
      <c r="D66" s="14">
        <v>181</v>
      </c>
      <c r="E66" s="14">
        <v>0</v>
      </c>
      <c r="F66" s="14">
        <v>0</v>
      </c>
      <c r="G66" s="14">
        <v>0</v>
      </c>
      <c r="H66" s="14">
        <f>SUM(E66,B66)</f>
        <v>108</v>
      </c>
      <c r="I66" s="14">
        <f t="shared" ref="I66:J70" si="11">SUM(F66,C66)</f>
        <v>73</v>
      </c>
      <c r="J66" s="14">
        <f t="shared" si="11"/>
        <v>181</v>
      </c>
      <c r="K66" s="15" t="s">
        <v>280</v>
      </c>
    </row>
    <row r="67" spans="1:11" ht="17.100000000000001" customHeight="1" x14ac:dyDescent="0.2">
      <c r="A67" s="13" t="s">
        <v>140</v>
      </c>
      <c r="B67" s="14">
        <v>380</v>
      </c>
      <c r="C67" s="14">
        <v>163</v>
      </c>
      <c r="D67" s="14">
        <v>543</v>
      </c>
      <c r="E67" s="14">
        <v>0</v>
      </c>
      <c r="F67" s="14">
        <v>0</v>
      </c>
      <c r="G67" s="14">
        <v>0</v>
      </c>
      <c r="H67" s="14">
        <f t="shared" ref="H67:H70" si="12">SUM(E67,B67)</f>
        <v>380</v>
      </c>
      <c r="I67" s="14">
        <f t="shared" si="11"/>
        <v>163</v>
      </c>
      <c r="J67" s="14">
        <f t="shared" si="11"/>
        <v>543</v>
      </c>
      <c r="K67" s="15" t="s">
        <v>37</v>
      </c>
    </row>
    <row r="68" spans="1:11" ht="17.100000000000001" customHeight="1" x14ac:dyDescent="0.2">
      <c r="A68" s="13" t="s">
        <v>139</v>
      </c>
      <c r="B68" s="14">
        <v>318</v>
      </c>
      <c r="C68" s="14">
        <v>301</v>
      </c>
      <c r="D68" s="14">
        <v>619</v>
      </c>
      <c r="E68" s="14">
        <v>0</v>
      </c>
      <c r="F68" s="14">
        <v>0</v>
      </c>
      <c r="G68" s="14">
        <v>0</v>
      </c>
      <c r="H68" s="14">
        <f t="shared" si="12"/>
        <v>318</v>
      </c>
      <c r="I68" s="14">
        <f t="shared" si="11"/>
        <v>301</v>
      </c>
      <c r="J68" s="14">
        <f t="shared" si="11"/>
        <v>619</v>
      </c>
      <c r="K68" s="15" t="s">
        <v>977</v>
      </c>
    </row>
    <row r="69" spans="1:11" ht="17.100000000000001" customHeight="1" x14ac:dyDescent="0.2">
      <c r="A69" s="13" t="s">
        <v>604</v>
      </c>
      <c r="B69" s="14">
        <v>125</v>
      </c>
      <c r="C69" s="14">
        <v>54</v>
      </c>
      <c r="D69" s="14">
        <v>179</v>
      </c>
      <c r="E69" s="14">
        <v>0</v>
      </c>
      <c r="F69" s="14">
        <v>0</v>
      </c>
      <c r="G69" s="14">
        <v>0</v>
      </c>
      <c r="H69" s="14">
        <f t="shared" si="12"/>
        <v>125</v>
      </c>
      <c r="I69" s="14">
        <f t="shared" si="11"/>
        <v>54</v>
      </c>
      <c r="J69" s="14">
        <f t="shared" si="11"/>
        <v>179</v>
      </c>
      <c r="K69" s="15" t="s">
        <v>961</v>
      </c>
    </row>
    <row r="70" spans="1:11" ht="17.100000000000001" customHeight="1" x14ac:dyDescent="0.2">
      <c r="A70" s="13" t="s">
        <v>48</v>
      </c>
      <c r="B70" s="14">
        <v>339</v>
      </c>
      <c r="C70" s="14">
        <v>77</v>
      </c>
      <c r="D70" s="14">
        <v>416</v>
      </c>
      <c r="E70" s="14">
        <v>0</v>
      </c>
      <c r="F70" s="14">
        <v>0</v>
      </c>
      <c r="G70" s="14">
        <v>0</v>
      </c>
      <c r="H70" s="14">
        <f t="shared" si="12"/>
        <v>339</v>
      </c>
      <c r="I70" s="14">
        <f t="shared" si="11"/>
        <v>77</v>
      </c>
      <c r="J70" s="14">
        <f t="shared" si="11"/>
        <v>416</v>
      </c>
      <c r="K70" s="15" t="s">
        <v>49</v>
      </c>
    </row>
    <row r="71" spans="1:11" ht="17.100000000000001" customHeight="1" thickBot="1" x14ac:dyDescent="0.25">
      <c r="A71" s="14" t="s">
        <v>61</v>
      </c>
      <c r="B71" s="14">
        <f>SUM(B66:B70)</f>
        <v>1270</v>
      </c>
      <c r="C71" s="14">
        <f t="shared" ref="C71:J71" si="13">SUM(C66:C70)</f>
        <v>668</v>
      </c>
      <c r="D71" s="14">
        <f t="shared" si="13"/>
        <v>1938</v>
      </c>
      <c r="E71" s="14">
        <f t="shared" si="13"/>
        <v>0</v>
      </c>
      <c r="F71" s="14">
        <f t="shared" si="13"/>
        <v>0</v>
      </c>
      <c r="G71" s="14">
        <f t="shared" si="13"/>
        <v>0</v>
      </c>
      <c r="H71" s="14">
        <f t="shared" si="13"/>
        <v>1270</v>
      </c>
      <c r="I71" s="14">
        <f t="shared" si="13"/>
        <v>668</v>
      </c>
      <c r="J71" s="14">
        <f t="shared" si="13"/>
        <v>1938</v>
      </c>
      <c r="K71" s="15" t="s">
        <v>971</v>
      </c>
    </row>
    <row r="72" spans="1:11" ht="20.25" customHeight="1" thickBot="1" x14ac:dyDescent="0.25">
      <c r="A72" s="19" t="s">
        <v>151</v>
      </c>
      <c r="B72" s="20">
        <f>SUM(B64,B71)</f>
        <v>5457</v>
      </c>
      <c r="C72" s="20">
        <f t="shared" ref="C72:J72" si="14">SUM(C64,C71)</f>
        <v>5236</v>
      </c>
      <c r="D72" s="20">
        <f t="shared" si="14"/>
        <v>10693</v>
      </c>
      <c r="E72" s="20">
        <f t="shared" si="14"/>
        <v>0</v>
      </c>
      <c r="F72" s="20">
        <f t="shared" si="14"/>
        <v>0</v>
      </c>
      <c r="G72" s="20">
        <f t="shared" si="14"/>
        <v>0</v>
      </c>
      <c r="H72" s="20">
        <f t="shared" si="14"/>
        <v>5457</v>
      </c>
      <c r="I72" s="20">
        <f t="shared" si="14"/>
        <v>5236</v>
      </c>
      <c r="J72" s="20">
        <f t="shared" si="14"/>
        <v>10693</v>
      </c>
      <c r="K72" s="57" t="s">
        <v>63</v>
      </c>
    </row>
    <row r="73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E45:G45"/>
    <mergeCell ref="H45:J45"/>
    <mergeCell ref="A41:K41"/>
    <mergeCell ref="A42:K42"/>
    <mergeCell ref="A44:A47"/>
    <mergeCell ref="B44:D44"/>
    <mergeCell ref="E44:G44"/>
    <mergeCell ref="H44:J44"/>
    <mergeCell ref="K44:K47"/>
    <mergeCell ref="B45:D4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K78"/>
  <sheetViews>
    <sheetView rightToLeft="1" view="pageBreakPreview" topLeftCell="A62" zoomScale="82" zoomScaleSheetLayoutView="82" workbookViewId="0">
      <selection activeCell="E33" sqref="E33:G33"/>
    </sheetView>
  </sheetViews>
  <sheetFormatPr defaultRowHeight="14.25" x14ac:dyDescent="0.2"/>
  <cols>
    <col min="1" max="1" width="29.625" customWidth="1"/>
    <col min="2" max="2" width="8.25" customWidth="1"/>
    <col min="3" max="3" width="9.5" customWidth="1"/>
    <col min="4" max="4" width="8.875" customWidth="1"/>
    <col min="5" max="7" width="9.5" customWidth="1"/>
    <col min="8" max="8" width="8.75" customWidth="1"/>
    <col min="9" max="9" width="9.5" customWidth="1"/>
    <col min="10" max="10" width="8.375" customWidth="1"/>
    <col min="11" max="11" width="42.25" customWidth="1"/>
  </cols>
  <sheetData>
    <row r="1" spans="1:11" ht="34.5" customHeight="1" x14ac:dyDescent="0.2">
      <c r="A1" s="118" t="s">
        <v>992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5.75" customHeight="1" x14ac:dyDescent="0.25">
      <c r="A2" s="114" t="s">
        <v>993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thickBot="1" x14ac:dyDescent="0.25">
      <c r="A3" s="10" t="s">
        <v>1923</v>
      </c>
      <c r="K3" s="65" t="s">
        <v>1924</v>
      </c>
    </row>
    <row r="4" spans="1:11" ht="16.5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4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4" customHeight="1" x14ac:dyDescent="0.2">
      <c r="A9" s="13" t="s">
        <v>994</v>
      </c>
      <c r="B9" s="14">
        <v>47</v>
      </c>
      <c r="C9" s="14">
        <v>36</v>
      </c>
      <c r="D9" s="14">
        <f>SUM(B9:C9)</f>
        <v>83</v>
      </c>
      <c r="E9" s="14">
        <v>0</v>
      </c>
      <c r="F9" s="14">
        <v>0</v>
      </c>
      <c r="G9" s="14">
        <v>0</v>
      </c>
      <c r="H9" s="14">
        <f>SUM(B9,F9)</f>
        <v>47</v>
      </c>
      <c r="I9" s="14">
        <f>SUM(C9,G9)</f>
        <v>36</v>
      </c>
      <c r="J9" s="14">
        <f>SUM(H9:I9)</f>
        <v>83</v>
      </c>
      <c r="K9" s="15" t="s">
        <v>995</v>
      </c>
    </row>
    <row r="10" spans="1:11" ht="24" customHeight="1" x14ac:dyDescent="0.2">
      <c r="A10" s="13" t="s">
        <v>56</v>
      </c>
      <c r="B10" s="14">
        <f>SUM(B9)</f>
        <v>47</v>
      </c>
      <c r="C10" s="14">
        <f t="shared" ref="C10:J10" si="0">SUM(C9)</f>
        <v>36</v>
      </c>
      <c r="D10" s="14">
        <f t="shared" si="0"/>
        <v>83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47</v>
      </c>
      <c r="I10" s="14">
        <f t="shared" si="0"/>
        <v>36</v>
      </c>
      <c r="J10" s="14">
        <f t="shared" si="0"/>
        <v>83</v>
      </c>
      <c r="K10" s="15" t="s">
        <v>379</v>
      </c>
    </row>
    <row r="11" spans="1:11" ht="24" customHeight="1" x14ac:dyDescent="0.2">
      <c r="A11" s="13" t="s">
        <v>58</v>
      </c>
      <c r="B11" s="14"/>
      <c r="C11" s="14"/>
      <c r="D11" s="14"/>
      <c r="E11" s="14"/>
      <c r="F11" s="14"/>
      <c r="G11" s="14"/>
      <c r="H11" s="14"/>
      <c r="I11" s="14"/>
      <c r="J11" s="14"/>
      <c r="K11" s="15" t="s">
        <v>739</v>
      </c>
    </row>
    <row r="12" spans="1:11" ht="24" customHeight="1" x14ac:dyDescent="0.2">
      <c r="A12" s="13" t="s">
        <v>994</v>
      </c>
      <c r="B12" s="14">
        <v>41</v>
      </c>
      <c r="C12" s="14">
        <v>15</v>
      </c>
      <c r="D12" s="14">
        <f>SUM(B12:C12)</f>
        <v>56</v>
      </c>
      <c r="E12" s="14">
        <v>0</v>
      </c>
      <c r="F12" s="14">
        <v>0</v>
      </c>
      <c r="G12" s="14">
        <v>0</v>
      </c>
      <c r="H12" s="14">
        <f>SUM(B12,E12)</f>
        <v>41</v>
      </c>
      <c r="I12" s="14">
        <f t="shared" ref="I12:J12" si="1">SUM(C12,F12)</f>
        <v>15</v>
      </c>
      <c r="J12" s="14">
        <f t="shared" si="1"/>
        <v>56</v>
      </c>
      <c r="K12" s="15" t="s">
        <v>995</v>
      </c>
    </row>
    <row r="13" spans="1:11" ht="24" customHeight="1" thickBot="1" x14ac:dyDescent="0.25">
      <c r="A13" s="13" t="s">
        <v>740</v>
      </c>
      <c r="B13" s="14">
        <f>SUM(B12)</f>
        <v>41</v>
      </c>
      <c r="C13" s="14">
        <f t="shared" ref="C13:J13" si="2">SUM(C12)</f>
        <v>15</v>
      </c>
      <c r="D13" s="14">
        <f t="shared" si="2"/>
        <v>56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4">
        <f t="shared" si="2"/>
        <v>41</v>
      </c>
      <c r="I13" s="14">
        <f t="shared" si="2"/>
        <v>15</v>
      </c>
      <c r="J13" s="14">
        <f t="shared" si="2"/>
        <v>56</v>
      </c>
      <c r="K13" s="15" t="s">
        <v>381</v>
      </c>
    </row>
    <row r="14" spans="1:11" ht="24" customHeight="1" thickBot="1" x14ac:dyDescent="0.25">
      <c r="A14" s="19" t="s">
        <v>151</v>
      </c>
      <c r="B14" s="20">
        <f>SUM(B10,B13)</f>
        <v>88</v>
      </c>
      <c r="C14" s="20">
        <f t="shared" ref="C14:J14" si="3">SUM(C10,C13)</f>
        <v>51</v>
      </c>
      <c r="D14" s="20">
        <f t="shared" si="3"/>
        <v>139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88</v>
      </c>
      <c r="I14" s="20">
        <f t="shared" si="3"/>
        <v>51</v>
      </c>
      <c r="J14" s="20">
        <f t="shared" si="3"/>
        <v>139</v>
      </c>
      <c r="K14" s="57" t="s">
        <v>63</v>
      </c>
    </row>
    <row r="15" spans="1:11" ht="15" thickTop="1" x14ac:dyDescent="0.2"/>
    <row r="16" spans="1:11" ht="42.75" customHeight="1" x14ac:dyDescent="0.2"/>
    <row r="17" spans="1:11" ht="42.75" customHeight="1" x14ac:dyDescent="0.2"/>
    <row r="18" spans="1:11" ht="42.75" customHeight="1" x14ac:dyDescent="0.2"/>
    <row r="19" spans="1:11" ht="42.75" customHeight="1" x14ac:dyDescent="0.2"/>
    <row r="20" spans="1:11" ht="42.75" customHeight="1" x14ac:dyDescent="0.2"/>
    <row r="21" spans="1:11" ht="18" customHeight="1" x14ac:dyDescent="0.2"/>
    <row r="22" spans="1:11" s="92" customFormat="1" ht="18" customHeight="1" x14ac:dyDescent="0.2"/>
    <row r="23" spans="1:11" s="92" customFormat="1" ht="18" customHeight="1" x14ac:dyDescent="0.2"/>
    <row r="24" spans="1:11" s="92" customFormat="1" ht="18" customHeight="1" x14ac:dyDescent="0.2"/>
    <row r="25" spans="1:11" s="92" customFormat="1" ht="18" customHeight="1" x14ac:dyDescent="0.2"/>
    <row r="26" spans="1:11" s="92" customFormat="1" ht="18" customHeight="1" x14ac:dyDescent="0.2"/>
    <row r="27" spans="1:11" s="92" customFormat="1" ht="18" customHeight="1" x14ac:dyDescent="0.2"/>
    <row r="28" spans="1:11" s="92" customFormat="1" ht="18" customHeight="1" x14ac:dyDescent="0.2"/>
    <row r="29" spans="1:11" ht="35.25" customHeight="1" x14ac:dyDescent="0.2">
      <c r="A29" s="118" t="s">
        <v>996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t="48.75" customHeight="1" x14ac:dyDescent="0.25">
      <c r="A30" s="114" t="s">
        <v>997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1" ht="24.75" customHeight="1" thickBot="1" x14ac:dyDescent="0.25">
      <c r="A31" s="10" t="s">
        <v>1925</v>
      </c>
      <c r="K31" s="65" t="s">
        <v>1926</v>
      </c>
    </row>
    <row r="32" spans="1:11" ht="24.75" customHeight="1" thickTop="1" x14ac:dyDescent="0.25">
      <c r="A32" s="111" t="s">
        <v>0</v>
      </c>
      <c r="B32" s="110" t="s">
        <v>1</v>
      </c>
      <c r="C32" s="110"/>
      <c r="D32" s="110"/>
      <c r="E32" s="110" t="s">
        <v>2</v>
      </c>
      <c r="F32" s="110"/>
      <c r="G32" s="110"/>
      <c r="H32" s="110" t="s">
        <v>3</v>
      </c>
      <c r="I32" s="110"/>
      <c r="J32" s="110"/>
      <c r="K32" s="111" t="s">
        <v>4</v>
      </c>
    </row>
    <row r="33" spans="1:11" ht="24.75" customHeight="1" x14ac:dyDescent="0.25">
      <c r="A33" s="112"/>
      <c r="B33" s="109" t="s">
        <v>5</v>
      </c>
      <c r="C33" s="109"/>
      <c r="D33" s="109"/>
      <c r="E33" s="109" t="s">
        <v>6</v>
      </c>
      <c r="F33" s="109"/>
      <c r="G33" s="109"/>
      <c r="H33" s="109" t="s">
        <v>7</v>
      </c>
      <c r="I33" s="109"/>
      <c r="J33" s="109"/>
      <c r="K33" s="112"/>
    </row>
    <row r="34" spans="1:11" ht="24.75" customHeight="1" x14ac:dyDescent="0.25">
      <c r="A34" s="112"/>
      <c r="B34" s="56" t="s">
        <v>8</v>
      </c>
      <c r="C34" s="56" t="s">
        <v>67</v>
      </c>
      <c r="D34" s="56" t="s">
        <v>10</v>
      </c>
      <c r="E34" s="56" t="s">
        <v>8</v>
      </c>
      <c r="F34" s="56" t="s">
        <v>67</v>
      </c>
      <c r="G34" s="56" t="s">
        <v>10</v>
      </c>
      <c r="H34" s="56" t="s">
        <v>8</v>
      </c>
      <c r="I34" s="56" t="s">
        <v>67</v>
      </c>
      <c r="J34" s="56" t="s">
        <v>10</v>
      </c>
      <c r="K34" s="112"/>
    </row>
    <row r="35" spans="1:11" ht="24.75" customHeight="1" thickBot="1" x14ac:dyDescent="0.3">
      <c r="A35" s="113"/>
      <c r="B35" s="6" t="s">
        <v>11</v>
      </c>
      <c r="C35" s="6" t="s">
        <v>12</v>
      </c>
      <c r="D35" s="6" t="s">
        <v>7</v>
      </c>
      <c r="E35" s="6" t="s">
        <v>11</v>
      </c>
      <c r="F35" s="6" t="s">
        <v>12</v>
      </c>
      <c r="G35" s="6" t="s">
        <v>7</v>
      </c>
      <c r="H35" s="6" t="s">
        <v>11</v>
      </c>
      <c r="I35" s="6" t="s">
        <v>12</v>
      </c>
      <c r="J35" s="6" t="s">
        <v>7</v>
      </c>
      <c r="K35" s="113"/>
    </row>
    <row r="36" spans="1:11" ht="24.75" customHeight="1" x14ac:dyDescent="0.2">
      <c r="A36" s="13" t="s">
        <v>13</v>
      </c>
      <c r="B36" s="14"/>
      <c r="C36" s="14"/>
      <c r="D36" s="14"/>
      <c r="E36" s="14"/>
      <c r="F36" s="14"/>
      <c r="G36" s="14"/>
      <c r="H36" s="14"/>
      <c r="I36" s="14"/>
      <c r="J36" s="14"/>
      <c r="K36" s="15" t="s">
        <v>14</v>
      </c>
    </row>
    <row r="37" spans="1:11" ht="24.75" customHeight="1" x14ac:dyDescent="0.25">
      <c r="A37" s="13" t="s">
        <v>994</v>
      </c>
      <c r="B37" s="41">
        <v>89</v>
      </c>
      <c r="C37" s="41">
        <v>77</v>
      </c>
      <c r="D37" s="41">
        <f>SUM(B37:C37)</f>
        <v>166</v>
      </c>
      <c r="E37" s="41">
        <v>0</v>
      </c>
      <c r="F37" s="41">
        <v>0</v>
      </c>
      <c r="G37" s="41">
        <v>0</v>
      </c>
      <c r="H37" s="41">
        <f>SUM(B37,F37)</f>
        <v>89</v>
      </c>
      <c r="I37" s="41">
        <f>SUM(C37,G37)</f>
        <v>77</v>
      </c>
      <c r="J37" s="41">
        <f>SUM(H37:I37)</f>
        <v>166</v>
      </c>
      <c r="K37" s="15" t="s">
        <v>995</v>
      </c>
    </row>
    <row r="38" spans="1:11" ht="24.75" customHeight="1" x14ac:dyDescent="0.25">
      <c r="A38" s="13" t="s">
        <v>56</v>
      </c>
      <c r="B38" s="41">
        <f>SUM(B37)</f>
        <v>89</v>
      </c>
      <c r="C38" s="41">
        <f>SUM(C37)</f>
        <v>77</v>
      </c>
      <c r="D38" s="41">
        <f t="shared" ref="D38:J38" si="4">SUM(D37)</f>
        <v>166</v>
      </c>
      <c r="E38" s="41">
        <f t="shared" si="4"/>
        <v>0</v>
      </c>
      <c r="F38" s="41">
        <f t="shared" si="4"/>
        <v>0</v>
      </c>
      <c r="G38" s="41">
        <f t="shared" si="4"/>
        <v>0</v>
      </c>
      <c r="H38" s="41">
        <f t="shared" si="4"/>
        <v>89</v>
      </c>
      <c r="I38" s="41">
        <f t="shared" si="4"/>
        <v>77</v>
      </c>
      <c r="J38" s="41">
        <f t="shared" si="4"/>
        <v>166</v>
      </c>
      <c r="K38" s="15" t="s">
        <v>379</v>
      </c>
    </row>
    <row r="39" spans="1:11" ht="24.75" customHeight="1" x14ac:dyDescent="0.25">
      <c r="A39" s="13" t="s">
        <v>58</v>
      </c>
      <c r="B39" s="41"/>
      <c r="C39" s="41"/>
      <c r="D39" s="41"/>
      <c r="E39" s="41"/>
      <c r="F39" s="41"/>
      <c r="G39" s="41"/>
      <c r="H39" s="41"/>
      <c r="I39" s="41"/>
      <c r="J39" s="41"/>
      <c r="K39" s="15" t="s">
        <v>739</v>
      </c>
    </row>
    <row r="40" spans="1:11" ht="24.75" customHeight="1" x14ac:dyDescent="0.25">
      <c r="A40" s="13" t="s">
        <v>994</v>
      </c>
      <c r="B40" s="41">
        <v>41</v>
      </c>
      <c r="C40" s="41">
        <v>15</v>
      </c>
      <c r="D40" s="41">
        <f>SUM(B40:C40)</f>
        <v>56</v>
      </c>
      <c r="E40" s="41">
        <v>0</v>
      </c>
      <c r="F40" s="41">
        <v>0</v>
      </c>
      <c r="G40" s="41">
        <v>0</v>
      </c>
      <c r="H40" s="41">
        <f>SUM(B40,E40)</f>
        <v>41</v>
      </c>
      <c r="I40" s="41">
        <f t="shared" ref="I40:J40" si="5">SUM(C40,F40)</f>
        <v>15</v>
      </c>
      <c r="J40" s="41">
        <f t="shared" si="5"/>
        <v>56</v>
      </c>
      <c r="K40" s="15" t="s">
        <v>995</v>
      </c>
    </row>
    <row r="41" spans="1:11" ht="24.75" customHeight="1" thickBot="1" x14ac:dyDescent="0.3">
      <c r="A41" s="13" t="s">
        <v>740</v>
      </c>
      <c r="B41" s="41">
        <f>SUM(B40)</f>
        <v>41</v>
      </c>
      <c r="C41" s="41">
        <f>SUM(C40)</f>
        <v>15</v>
      </c>
      <c r="D41" s="41">
        <f t="shared" ref="D41:J41" si="6">SUM(D40)</f>
        <v>56</v>
      </c>
      <c r="E41" s="41">
        <f t="shared" si="6"/>
        <v>0</v>
      </c>
      <c r="F41" s="41">
        <f t="shared" si="6"/>
        <v>0</v>
      </c>
      <c r="G41" s="41">
        <f t="shared" si="6"/>
        <v>0</v>
      </c>
      <c r="H41" s="41">
        <f t="shared" si="6"/>
        <v>41</v>
      </c>
      <c r="I41" s="41">
        <f t="shared" si="6"/>
        <v>15</v>
      </c>
      <c r="J41" s="41">
        <f t="shared" si="6"/>
        <v>56</v>
      </c>
      <c r="K41" s="15" t="s">
        <v>381</v>
      </c>
    </row>
    <row r="42" spans="1:11" ht="24.75" customHeight="1" thickBot="1" x14ac:dyDescent="0.3">
      <c r="A42" s="19" t="s">
        <v>151</v>
      </c>
      <c r="B42" s="43">
        <f>SUM(B38,B41)</f>
        <v>130</v>
      </c>
      <c r="C42" s="43">
        <f t="shared" ref="C42:J42" si="7">SUM(C38,C41)</f>
        <v>92</v>
      </c>
      <c r="D42" s="43">
        <f t="shared" si="7"/>
        <v>222</v>
      </c>
      <c r="E42" s="43">
        <f t="shared" si="7"/>
        <v>0</v>
      </c>
      <c r="F42" s="43">
        <f t="shared" si="7"/>
        <v>0</v>
      </c>
      <c r="G42" s="43">
        <f t="shared" si="7"/>
        <v>0</v>
      </c>
      <c r="H42" s="43">
        <f t="shared" si="7"/>
        <v>130</v>
      </c>
      <c r="I42" s="43">
        <f t="shared" si="7"/>
        <v>92</v>
      </c>
      <c r="J42" s="43">
        <f t="shared" si="7"/>
        <v>222</v>
      </c>
      <c r="K42" s="57" t="s">
        <v>63</v>
      </c>
    </row>
    <row r="43" spans="1:11" ht="22.5" customHeight="1" thickTop="1" x14ac:dyDescent="0.2"/>
    <row r="44" spans="1:11" ht="26.25" customHeight="1" x14ac:dyDescent="0.2"/>
    <row r="45" spans="1:11" ht="26.25" customHeight="1" x14ac:dyDescent="0.2"/>
    <row r="46" spans="1:11" s="92" customFormat="1" ht="26.25" customHeight="1" x14ac:dyDescent="0.2"/>
    <row r="47" spans="1:11" s="92" customFormat="1" ht="26.25" customHeight="1" x14ac:dyDescent="0.2"/>
    <row r="48" spans="1:11" s="92" customFormat="1" ht="26.25" customHeight="1" x14ac:dyDescent="0.2"/>
    <row r="49" spans="1:11" s="92" customFormat="1" ht="26.25" customHeight="1" x14ac:dyDescent="0.2"/>
    <row r="50" spans="1:11" s="92" customFormat="1" ht="26.25" customHeight="1" x14ac:dyDescent="0.2"/>
    <row r="51" spans="1:11" s="92" customFormat="1" ht="26.25" customHeight="1" x14ac:dyDescent="0.2"/>
    <row r="52" spans="1:11" s="92" customFormat="1" ht="26.25" customHeight="1" x14ac:dyDescent="0.2"/>
    <row r="53" spans="1:11" s="92" customFormat="1" ht="26.25" customHeight="1" x14ac:dyDescent="0.2"/>
    <row r="54" spans="1:11" s="92" customFormat="1" ht="26.25" customHeight="1" x14ac:dyDescent="0.2"/>
    <row r="55" spans="1:11" s="92" customFormat="1" ht="26.25" customHeight="1" x14ac:dyDescent="0.2"/>
    <row r="56" spans="1:11" ht="26.25" customHeight="1" x14ac:dyDescent="0.2"/>
    <row r="57" spans="1:11" ht="26.25" customHeight="1" x14ac:dyDescent="0.2"/>
    <row r="61" spans="1:11" ht="30.75" customHeight="1" x14ac:dyDescent="0.2">
      <c r="A61" s="118" t="s">
        <v>1468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</row>
    <row r="62" spans="1:11" ht="43.5" customHeight="1" x14ac:dyDescent="0.25">
      <c r="A62" s="114" t="s">
        <v>1684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16.5" thickBot="1" x14ac:dyDescent="0.25">
      <c r="A63" s="10" t="s">
        <v>1927</v>
      </c>
      <c r="K63" s="65" t="s">
        <v>1041</v>
      </c>
    </row>
    <row r="64" spans="1:11" ht="23.25" customHeight="1" thickTop="1" x14ac:dyDescent="0.25">
      <c r="A64" s="111" t="s">
        <v>0</v>
      </c>
      <c r="B64" s="110" t="s">
        <v>1</v>
      </c>
      <c r="C64" s="110"/>
      <c r="D64" s="110"/>
      <c r="E64" s="110" t="s">
        <v>2</v>
      </c>
      <c r="F64" s="110"/>
      <c r="G64" s="110"/>
      <c r="H64" s="110" t="s">
        <v>3</v>
      </c>
      <c r="I64" s="110"/>
      <c r="J64" s="110"/>
      <c r="K64" s="111" t="s">
        <v>4</v>
      </c>
    </row>
    <row r="65" spans="1:11" ht="23.25" customHeight="1" x14ac:dyDescent="0.25">
      <c r="A65" s="112"/>
      <c r="B65" s="109" t="s">
        <v>5</v>
      </c>
      <c r="C65" s="109"/>
      <c r="D65" s="109"/>
      <c r="E65" s="109" t="s">
        <v>6</v>
      </c>
      <c r="F65" s="109"/>
      <c r="G65" s="109"/>
      <c r="H65" s="109" t="s">
        <v>7</v>
      </c>
      <c r="I65" s="109"/>
      <c r="J65" s="109"/>
      <c r="K65" s="112"/>
    </row>
    <row r="66" spans="1:11" ht="23.25" customHeight="1" x14ac:dyDescent="0.25">
      <c r="A66" s="112"/>
      <c r="B66" s="56" t="s">
        <v>8</v>
      </c>
      <c r="C66" s="56" t="s">
        <v>67</v>
      </c>
      <c r="D66" s="56" t="s">
        <v>10</v>
      </c>
      <c r="E66" s="56" t="s">
        <v>8</v>
      </c>
      <c r="F66" s="56" t="s">
        <v>67</v>
      </c>
      <c r="G66" s="56" t="s">
        <v>10</v>
      </c>
      <c r="H66" s="56" t="s">
        <v>8</v>
      </c>
      <c r="I66" s="56" t="s">
        <v>67</v>
      </c>
      <c r="J66" s="56" t="s">
        <v>10</v>
      </c>
      <c r="K66" s="112"/>
    </row>
    <row r="67" spans="1:11" ht="23.25" customHeight="1" thickBot="1" x14ac:dyDescent="0.3">
      <c r="A67" s="113"/>
      <c r="B67" s="6" t="s">
        <v>11</v>
      </c>
      <c r="C67" s="6" t="s">
        <v>12</v>
      </c>
      <c r="D67" s="6" t="s">
        <v>7</v>
      </c>
      <c r="E67" s="6" t="s">
        <v>11</v>
      </c>
      <c r="F67" s="6" t="s">
        <v>12</v>
      </c>
      <c r="G67" s="6" t="s">
        <v>7</v>
      </c>
      <c r="H67" s="6" t="s">
        <v>11</v>
      </c>
      <c r="I67" s="6" t="s">
        <v>12</v>
      </c>
      <c r="J67" s="6" t="s">
        <v>7</v>
      </c>
      <c r="K67" s="113"/>
    </row>
    <row r="68" spans="1:11" ht="28.5" customHeight="1" x14ac:dyDescent="0.2">
      <c r="A68" s="13" t="s">
        <v>13</v>
      </c>
      <c r="B68" s="14"/>
      <c r="C68" s="14"/>
      <c r="D68" s="14"/>
      <c r="E68" s="14"/>
      <c r="F68" s="14"/>
      <c r="G68" s="14"/>
      <c r="H68" s="14"/>
      <c r="I68" s="14"/>
      <c r="J68" s="14"/>
      <c r="K68" s="15" t="s">
        <v>14</v>
      </c>
    </row>
    <row r="69" spans="1:11" ht="28.5" customHeight="1" x14ac:dyDescent="0.2">
      <c r="A69" s="13" t="s">
        <v>994</v>
      </c>
      <c r="B69" s="14">
        <v>26</v>
      </c>
      <c r="C69" s="14">
        <v>17</v>
      </c>
      <c r="D69" s="14">
        <f>SUM(B69:C69)</f>
        <v>43</v>
      </c>
      <c r="E69" s="14">
        <v>0</v>
      </c>
      <c r="F69" s="14">
        <v>0</v>
      </c>
      <c r="G69" s="14">
        <v>0</v>
      </c>
      <c r="H69" s="14">
        <f>SUM(E69,B69)</f>
        <v>26</v>
      </c>
      <c r="I69" s="14">
        <f>SUM(F69,C69)</f>
        <v>17</v>
      </c>
      <c r="J69" s="14">
        <f>SUM(G69,D69)</f>
        <v>43</v>
      </c>
      <c r="K69" s="15" t="s">
        <v>995</v>
      </c>
    </row>
    <row r="70" spans="1:11" ht="28.5" customHeight="1" thickBot="1" x14ac:dyDescent="0.25">
      <c r="A70" s="13" t="s">
        <v>672</v>
      </c>
      <c r="B70" s="14">
        <v>17</v>
      </c>
      <c r="C70" s="14">
        <v>10</v>
      </c>
      <c r="D70" s="14">
        <f t="shared" ref="D70" si="8">SUM(B70:C70)</f>
        <v>27</v>
      </c>
      <c r="E70" s="14">
        <v>0</v>
      </c>
      <c r="F70" s="14">
        <v>0</v>
      </c>
      <c r="G70" s="14">
        <v>0</v>
      </c>
      <c r="H70" s="14">
        <f t="shared" ref="H70:H71" si="9">SUM(E70,B70)</f>
        <v>17</v>
      </c>
      <c r="I70" s="14">
        <f t="shared" ref="I70:I71" si="10">SUM(F70,C70)</f>
        <v>10</v>
      </c>
      <c r="J70" s="14">
        <f t="shared" ref="J70:J71" si="11">SUM(G70,D70)</f>
        <v>27</v>
      </c>
      <c r="K70" s="15" t="s">
        <v>998</v>
      </c>
    </row>
    <row r="71" spans="1:11" ht="28.5" customHeight="1" thickBot="1" x14ac:dyDescent="0.25">
      <c r="A71" s="19" t="s">
        <v>151</v>
      </c>
      <c r="B71" s="20">
        <f>SUM(B69:B70)</f>
        <v>43</v>
      </c>
      <c r="C71" s="20">
        <f t="shared" ref="C71:G71" si="12">SUM(C69:C70)</f>
        <v>27</v>
      </c>
      <c r="D71" s="20">
        <f t="shared" si="12"/>
        <v>70</v>
      </c>
      <c r="E71" s="20">
        <f t="shared" si="12"/>
        <v>0</v>
      </c>
      <c r="F71" s="20">
        <f t="shared" si="12"/>
        <v>0</v>
      </c>
      <c r="G71" s="20">
        <f t="shared" si="12"/>
        <v>0</v>
      </c>
      <c r="H71" s="20">
        <f t="shared" si="9"/>
        <v>43</v>
      </c>
      <c r="I71" s="20">
        <f t="shared" si="10"/>
        <v>27</v>
      </c>
      <c r="J71" s="20">
        <f t="shared" si="11"/>
        <v>70</v>
      </c>
      <c r="K71" s="57" t="s">
        <v>63</v>
      </c>
    </row>
    <row r="72" spans="1:11" ht="15" thickTop="1" x14ac:dyDescent="0.2"/>
    <row r="77" spans="1:11" ht="21" customHeight="1" x14ac:dyDescent="0.2"/>
    <row r="78" spans="1:11" ht="21" customHeight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29:K29"/>
    <mergeCell ref="A30:K30"/>
    <mergeCell ref="A32:A35"/>
    <mergeCell ref="B32:D32"/>
    <mergeCell ref="E32:G32"/>
    <mergeCell ref="H32:J32"/>
    <mergeCell ref="K32:K35"/>
    <mergeCell ref="B33:D33"/>
    <mergeCell ref="K64:K67"/>
    <mergeCell ref="B65:D65"/>
    <mergeCell ref="E65:G65"/>
    <mergeCell ref="H65:J65"/>
    <mergeCell ref="E33:G33"/>
    <mergeCell ref="H33:J33"/>
    <mergeCell ref="A61:K61"/>
    <mergeCell ref="A62:K62"/>
    <mergeCell ref="A64:A67"/>
    <mergeCell ref="B64:D64"/>
    <mergeCell ref="E64:G64"/>
    <mergeCell ref="H64:J64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  <drawing r:id="rId2"/>
  <legacyDrawing r:id="rId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N13"/>
  <sheetViews>
    <sheetView rightToLeft="1" view="pageBreakPreview" zoomScale="90" zoomScaleSheetLayoutView="90" workbookViewId="0">
      <selection activeCell="J31" sqref="J31"/>
    </sheetView>
  </sheetViews>
  <sheetFormatPr defaultRowHeight="14.25" x14ac:dyDescent="0.2"/>
  <cols>
    <col min="1" max="1" width="19.25" customWidth="1"/>
    <col min="2" max="13" width="9.25" customWidth="1"/>
    <col min="14" max="14" width="24.625" customWidth="1"/>
  </cols>
  <sheetData>
    <row r="3" spans="1:14" ht="39" customHeight="1" x14ac:dyDescent="0.2">
      <c r="A3" s="118" t="s">
        <v>999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ht="44.25" customHeight="1" x14ac:dyDescent="0.25">
      <c r="A4" s="114" t="s">
        <v>1000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ht="16.5" thickBot="1" x14ac:dyDescent="0.25">
      <c r="A5" s="10" t="s">
        <v>1928</v>
      </c>
      <c r="N5" s="65" t="s">
        <v>1043</v>
      </c>
    </row>
    <row r="6" spans="1:14" ht="19.5" customHeight="1" thickTop="1" x14ac:dyDescent="0.25">
      <c r="A6" s="111" t="s">
        <v>0</v>
      </c>
      <c r="B6" s="110" t="s">
        <v>96</v>
      </c>
      <c r="C6" s="110"/>
      <c r="D6" s="110"/>
      <c r="E6" s="110" t="s">
        <v>97</v>
      </c>
      <c r="F6" s="110"/>
      <c r="G6" s="110"/>
      <c r="H6" s="110" t="s">
        <v>98</v>
      </c>
      <c r="I6" s="110"/>
      <c r="J6" s="110"/>
      <c r="K6" s="110" t="s">
        <v>3</v>
      </c>
      <c r="L6" s="110"/>
      <c r="M6" s="110"/>
      <c r="N6" s="111" t="s">
        <v>4</v>
      </c>
    </row>
    <row r="7" spans="1:14" ht="19.5" customHeight="1" x14ac:dyDescent="0.25">
      <c r="A7" s="112"/>
      <c r="B7" s="109" t="s">
        <v>99</v>
      </c>
      <c r="C7" s="109"/>
      <c r="D7" s="109"/>
      <c r="E7" s="109" t="s">
        <v>100</v>
      </c>
      <c r="F7" s="109"/>
      <c r="G7" s="109"/>
      <c r="H7" s="109" t="s">
        <v>101</v>
      </c>
      <c r="I7" s="109"/>
      <c r="J7" s="109"/>
      <c r="K7" s="109" t="s">
        <v>7</v>
      </c>
      <c r="L7" s="109"/>
      <c r="M7" s="109"/>
      <c r="N7" s="112"/>
    </row>
    <row r="8" spans="1:14" ht="19.5" customHeight="1" x14ac:dyDescent="0.25">
      <c r="A8" s="112"/>
      <c r="B8" s="56" t="s">
        <v>8</v>
      </c>
      <c r="C8" s="56" t="s">
        <v>67</v>
      </c>
      <c r="D8" s="56" t="s">
        <v>10</v>
      </c>
      <c r="E8" s="56" t="s">
        <v>8</v>
      </c>
      <c r="F8" s="56" t="s">
        <v>67</v>
      </c>
      <c r="G8" s="56" t="s">
        <v>10</v>
      </c>
      <c r="H8" s="56" t="s">
        <v>8</v>
      </c>
      <c r="I8" s="56" t="s">
        <v>67</v>
      </c>
      <c r="J8" s="56" t="s">
        <v>10</v>
      </c>
      <c r="K8" s="56" t="s">
        <v>8</v>
      </c>
      <c r="L8" s="56" t="s">
        <v>67</v>
      </c>
      <c r="M8" s="56" t="s">
        <v>10</v>
      </c>
      <c r="N8" s="112"/>
    </row>
    <row r="9" spans="1:14" ht="19.5" customHeight="1" thickBot="1" x14ac:dyDescent="0.3">
      <c r="A9" s="113"/>
      <c r="B9" s="6" t="s">
        <v>11</v>
      </c>
      <c r="C9" s="6" t="s">
        <v>12</v>
      </c>
      <c r="D9" s="6" t="s">
        <v>7</v>
      </c>
      <c r="E9" s="6" t="s">
        <v>11</v>
      </c>
      <c r="F9" s="6" t="s">
        <v>12</v>
      </c>
      <c r="G9" s="6" t="s">
        <v>7</v>
      </c>
      <c r="H9" s="6" t="s">
        <v>11</v>
      </c>
      <c r="I9" s="6" t="s">
        <v>12</v>
      </c>
      <c r="J9" s="6" t="s">
        <v>7</v>
      </c>
      <c r="K9" s="6" t="s">
        <v>11</v>
      </c>
      <c r="L9" s="6" t="s">
        <v>12</v>
      </c>
      <c r="M9" s="6" t="s">
        <v>7</v>
      </c>
      <c r="N9" s="113"/>
    </row>
    <row r="10" spans="1:14" ht="21.75" customHeight="1" x14ac:dyDescent="0.2">
      <c r="A10" s="13" t="s">
        <v>13</v>
      </c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3"/>
      <c r="M10" s="14"/>
      <c r="N10" s="15" t="s">
        <v>14</v>
      </c>
    </row>
    <row r="11" spans="1:14" ht="21.75" customHeight="1" thickBot="1" x14ac:dyDescent="0.25">
      <c r="A11" s="13" t="s">
        <v>994</v>
      </c>
      <c r="B11" s="67">
        <v>13</v>
      </c>
      <c r="C11" s="67">
        <v>2</v>
      </c>
      <c r="D11" s="67">
        <f>SUM(B11:C11)</f>
        <v>15</v>
      </c>
      <c r="E11" s="67">
        <v>0</v>
      </c>
      <c r="F11" s="67">
        <v>1</v>
      </c>
      <c r="G11" s="67">
        <f>SUM(E11:F11)</f>
        <v>1</v>
      </c>
      <c r="H11" s="67">
        <v>0</v>
      </c>
      <c r="I11" s="67">
        <v>0</v>
      </c>
      <c r="J11" s="67">
        <f>SUM(H11:I11)</f>
        <v>0</v>
      </c>
      <c r="K11" s="67">
        <f>SUM(H11,E11,B11)</f>
        <v>13</v>
      </c>
      <c r="L11" s="67">
        <f>SUM(I11,F11,C11)</f>
        <v>3</v>
      </c>
      <c r="M11" s="67">
        <f>SUM(J11,G11,D11)</f>
        <v>16</v>
      </c>
      <c r="N11" s="15" t="s">
        <v>995</v>
      </c>
    </row>
    <row r="12" spans="1:14" ht="21.75" customHeight="1" thickBot="1" x14ac:dyDescent="0.25">
      <c r="A12" s="19" t="s">
        <v>151</v>
      </c>
      <c r="B12" s="20">
        <f t="shared" ref="B12:M12" si="0">SUM(B11)</f>
        <v>13</v>
      </c>
      <c r="C12" s="20">
        <f t="shared" si="0"/>
        <v>2</v>
      </c>
      <c r="D12" s="20">
        <f t="shared" si="0"/>
        <v>15</v>
      </c>
      <c r="E12" s="20">
        <f t="shared" si="0"/>
        <v>0</v>
      </c>
      <c r="F12" s="20">
        <f t="shared" si="0"/>
        <v>1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13</v>
      </c>
      <c r="L12" s="20">
        <f t="shared" si="0"/>
        <v>3</v>
      </c>
      <c r="M12" s="20">
        <f t="shared" si="0"/>
        <v>16</v>
      </c>
      <c r="N12" s="57" t="s">
        <v>63</v>
      </c>
    </row>
    <row r="13" spans="1:14" ht="15" thickTop="1" x14ac:dyDescent="0.2"/>
  </sheetData>
  <mergeCells count="12">
    <mergeCell ref="H7:J7"/>
    <mergeCell ref="K7:M7"/>
    <mergeCell ref="A3:N3"/>
    <mergeCell ref="A4:N4"/>
    <mergeCell ref="A6:A9"/>
    <mergeCell ref="B6:D6"/>
    <mergeCell ref="E6:G6"/>
    <mergeCell ref="H6:J6"/>
    <mergeCell ref="K6:M6"/>
    <mergeCell ref="N6:N9"/>
    <mergeCell ref="B7:D7"/>
    <mergeCell ref="E7:G7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3"/>
  <sheetViews>
    <sheetView rightToLeft="1" view="pageBreakPreview" zoomScale="80" zoomScaleSheetLayoutView="80" workbookViewId="0">
      <selection sqref="A1:K1"/>
    </sheetView>
  </sheetViews>
  <sheetFormatPr defaultRowHeight="14.25" x14ac:dyDescent="0.2"/>
  <cols>
    <col min="1" max="1" width="18.125" customWidth="1"/>
    <col min="2" max="2" width="8.625" customWidth="1"/>
    <col min="3" max="3" width="10" customWidth="1"/>
    <col min="4" max="5" width="8.375" customWidth="1"/>
    <col min="6" max="10" width="10" customWidth="1"/>
    <col min="11" max="11" width="36.75" customWidth="1"/>
  </cols>
  <sheetData>
    <row r="1" spans="1:11" ht="33" customHeight="1" x14ac:dyDescent="0.2">
      <c r="A1" s="118" t="s">
        <v>2073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41.25" customHeight="1" x14ac:dyDescent="0.25">
      <c r="A2" s="114" t="s">
        <v>1001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8.5" customHeight="1" thickBot="1" x14ac:dyDescent="0.25">
      <c r="A3" s="10" t="s">
        <v>1929</v>
      </c>
      <c r="K3" s="64" t="s">
        <v>1930</v>
      </c>
    </row>
    <row r="4" spans="1:11" ht="23.2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4</v>
      </c>
    </row>
    <row r="5" spans="1:11" ht="23.2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3.25" customHeight="1" x14ac:dyDescent="0.25">
      <c r="A6" s="112"/>
      <c r="B6" s="56" t="s">
        <v>153</v>
      </c>
      <c r="C6" s="56" t="s">
        <v>67</v>
      </c>
      <c r="D6" s="56" t="s">
        <v>10</v>
      </c>
      <c r="E6" s="56" t="s">
        <v>153</v>
      </c>
      <c r="F6" s="56" t="s">
        <v>67</v>
      </c>
      <c r="G6" s="56" t="s">
        <v>10</v>
      </c>
      <c r="H6" s="56" t="s">
        <v>153</v>
      </c>
      <c r="I6" s="56" t="s">
        <v>67</v>
      </c>
      <c r="J6" s="56" t="s">
        <v>10</v>
      </c>
      <c r="K6" s="112"/>
    </row>
    <row r="7" spans="1:11" ht="23.2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3.25" customHeight="1" x14ac:dyDescent="0.2">
      <c r="A8" s="13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 t="s">
        <v>14</v>
      </c>
    </row>
    <row r="9" spans="1:11" ht="23.25" customHeight="1" thickBot="1" x14ac:dyDescent="0.25">
      <c r="A9" s="13" t="s">
        <v>994</v>
      </c>
      <c r="B9" s="14">
        <v>46</v>
      </c>
      <c r="C9" s="14">
        <v>46</v>
      </c>
      <c r="D9" s="14">
        <f>SUM(B9:C9)</f>
        <v>92</v>
      </c>
      <c r="E9" s="14">
        <v>0</v>
      </c>
      <c r="F9" s="14">
        <v>0</v>
      </c>
      <c r="G9" s="14">
        <f>SUM(E9:F9)</f>
        <v>0</v>
      </c>
      <c r="H9" s="14">
        <f>SUM(E9,B9)</f>
        <v>46</v>
      </c>
      <c r="I9" s="14">
        <f>SUM(F9,C9)</f>
        <v>46</v>
      </c>
      <c r="J9" s="14">
        <f>SUM(H9:I9)</f>
        <v>92</v>
      </c>
      <c r="K9" s="15" t="s">
        <v>995</v>
      </c>
    </row>
    <row r="10" spans="1:11" ht="23.25" customHeight="1" thickBot="1" x14ac:dyDescent="0.25">
      <c r="A10" s="19" t="s">
        <v>151</v>
      </c>
      <c r="B10" s="20">
        <f>SUM(B9)</f>
        <v>46</v>
      </c>
      <c r="C10" s="20">
        <f t="shared" ref="C10:J10" si="0">SUM(C9)</f>
        <v>46</v>
      </c>
      <c r="D10" s="20">
        <f t="shared" si="0"/>
        <v>92</v>
      </c>
      <c r="E10" s="20">
        <f t="shared" si="0"/>
        <v>0</v>
      </c>
      <c r="F10" s="20">
        <f t="shared" si="0"/>
        <v>0</v>
      </c>
      <c r="G10" s="20">
        <f t="shared" si="0"/>
        <v>0</v>
      </c>
      <c r="H10" s="20">
        <f t="shared" si="0"/>
        <v>46</v>
      </c>
      <c r="I10" s="20">
        <f t="shared" si="0"/>
        <v>46</v>
      </c>
      <c r="J10" s="20">
        <f t="shared" si="0"/>
        <v>92</v>
      </c>
      <c r="K10" s="57" t="s">
        <v>63</v>
      </c>
    </row>
    <row r="11" spans="1:11" ht="25.5" customHeight="1" thickTop="1" x14ac:dyDescent="0.2"/>
    <row r="12" spans="1:11" ht="25.5" customHeight="1" x14ac:dyDescent="0.2"/>
    <row r="13" spans="1:11" ht="27.75" customHeight="1" x14ac:dyDescent="0.2">
      <c r="A13" s="118" t="s">
        <v>2043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ht="39" customHeight="1" x14ac:dyDescent="0.25">
      <c r="A14" s="114" t="s">
        <v>1002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1" ht="28.5" customHeight="1" thickBot="1" x14ac:dyDescent="0.25">
      <c r="A15" s="10" t="s">
        <v>1931</v>
      </c>
      <c r="K15" s="64" t="s">
        <v>1932</v>
      </c>
    </row>
    <row r="16" spans="1:11" ht="23.25" customHeight="1" thickTop="1" x14ac:dyDescent="0.25">
      <c r="A16" s="111" t="s">
        <v>0</v>
      </c>
      <c r="B16" s="110" t="s">
        <v>1</v>
      </c>
      <c r="C16" s="110"/>
      <c r="D16" s="110"/>
      <c r="E16" s="110" t="s">
        <v>2</v>
      </c>
      <c r="F16" s="110"/>
      <c r="G16" s="110"/>
      <c r="H16" s="110" t="s">
        <v>3</v>
      </c>
      <c r="I16" s="110"/>
      <c r="J16" s="110"/>
      <c r="K16" s="111" t="s">
        <v>4</v>
      </c>
    </row>
    <row r="17" spans="1:11" ht="23.25" customHeight="1" x14ac:dyDescent="0.25">
      <c r="A17" s="112"/>
      <c r="B17" s="109" t="s">
        <v>5</v>
      </c>
      <c r="C17" s="109"/>
      <c r="D17" s="109"/>
      <c r="E17" s="109" t="s">
        <v>6</v>
      </c>
      <c r="F17" s="109"/>
      <c r="G17" s="109"/>
      <c r="H17" s="109" t="s">
        <v>7</v>
      </c>
      <c r="I17" s="109"/>
      <c r="J17" s="109"/>
      <c r="K17" s="112"/>
    </row>
    <row r="18" spans="1:11" ht="23.25" customHeight="1" x14ac:dyDescent="0.25">
      <c r="A18" s="112"/>
      <c r="B18" s="56" t="s">
        <v>153</v>
      </c>
      <c r="C18" s="56" t="s">
        <v>67</v>
      </c>
      <c r="D18" s="56" t="s">
        <v>10</v>
      </c>
      <c r="E18" s="56" t="s">
        <v>153</v>
      </c>
      <c r="F18" s="56" t="s">
        <v>67</v>
      </c>
      <c r="G18" s="56" t="s">
        <v>10</v>
      </c>
      <c r="H18" s="56" t="s">
        <v>153</v>
      </c>
      <c r="I18" s="56" t="s">
        <v>67</v>
      </c>
      <c r="J18" s="56" t="s">
        <v>10</v>
      </c>
      <c r="K18" s="112"/>
    </row>
    <row r="19" spans="1:11" ht="23.25" customHeight="1" thickBot="1" x14ac:dyDescent="0.3">
      <c r="A19" s="113"/>
      <c r="B19" s="6" t="s">
        <v>11</v>
      </c>
      <c r="C19" s="6" t="s">
        <v>12</v>
      </c>
      <c r="D19" s="6" t="s">
        <v>7</v>
      </c>
      <c r="E19" s="6" t="s">
        <v>11</v>
      </c>
      <c r="F19" s="6" t="s">
        <v>12</v>
      </c>
      <c r="G19" s="6" t="s">
        <v>7</v>
      </c>
      <c r="H19" s="6" t="s">
        <v>11</v>
      </c>
      <c r="I19" s="6" t="s">
        <v>12</v>
      </c>
      <c r="J19" s="6" t="s">
        <v>7</v>
      </c>
      <c r="K19" s="113"/>
    </row>
    <row r="20" spans="1:11" ht="23.25" customHeight="1" x14ac:dyDescent="0.2">
      <c r="A20" s="13" t="s">
        <v>13</v>
      </c>
      <c r="B20" s="15"/>
      <c r="C20" s="15"/>
      <c r="D20" s="15"/>
      <c r="E20" s="15"/>
      <c r="F20" s="15"/>
      <c r="G20" s="15"/>
      <c r="H20" s="15"/>
      <c r="I20" s="15"/>
      <c r="J20" s="15"/>
      <c r="K20" s="15" t="s">
        <v>14</v>
      </c>
    </row>
    <row r="21" spans="1:11" ht="23.25" customHeight="1" thickBot="1" x14ac:dyDescent="0.25">
      <c r="A21" s="13" t="s">
        <v>994</v>
      </c>
      <c r="B21" s="14">
        <v>39</v>
      </c>
      <c r="C21" s="14">
        <v>44</v>
      </c>
      <c r="D21" s="14">
        <f>SUM(B21:C21)</f>
        <v>83</v>
      </c>
      <c r="E21" s="14">
        <v>0</v>
      </c>
      <c r="F21" s="14">
        <v>0</v>
      </c>
      <c r="G21" s="14">
        <f>SUM(E21:F21)</f>
        <v>0</v>
      </c>
      <c r="H21" s="14">
        <f>SUM(E21,B21)</f>
        <v>39</v>
      </c>
      <c r="I21" s="14">
        <f>SUM(F21,C21)</f>
        <v>44</v>
      </c>
      <c r="J21" s="14">
        <f>SUM(H21:I21)</f>
        <v>83</v>
      </c>
      <c r="K21" s="15" t="s">
        <v>995</v>
      </c>
    </row>
    <row r="22" spans="1:11" ht="23.25" customHeight="1" thickBot="1" x14ac:dyDescent="0.25">
      <c r="A22" s="19" t="s">
        <v>151</v>
      </c>
      <c r="B22" s="20">
        <f>SUM(B21)</f>
        <v>39</v>
      </c>
      <c r="C22" s="20">
        <f t="shared" ref="C22:J22" si="1">SUM(C21)</f>
        <v>44</v>
      </c>
      <c r="D22" s="20">
        <f t="shared" si="1"/>
        <v>83</v>
      </c>
      <c r="E22" s="20">
        <f t="shared" si="1"/>
        <v>0</v>
      </c>
      <c r="F22" s="20">
        <f t="shared" si="1"/>
        <v>0</v>
      </c>
      <c r="G22" s="20">
        <f t="shared" si="1"/>
        <v>0</v>
      </c>
      <c r="H22" s="20">
        <f t="shared" si="1"/>
        <v>39</v>
      </c>
      <c r="I22" s="20">
        <f t="shared" si="1"/>
        <v>44</v>
      </c>
      <c r="J22" s="20">
        <f t="shared" si="1"/>
        <v>83</v>
      </c>
      <c r="K22" s="57" t="s">
        <v>63</v>
      </c>
    </row>
    <row r="23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13:K13"/>
    <mergeCell ref="A14:K14"/>
    <mergeCell ref="A16:A19"/>
    <mergeCell ref="B16:D16"/>
    <mergeCell ref="E16:G16"/>
    <mergeCell ref="H16:J16"/>
    <mergeCell ref="K16:K19"/>
    <mergeCell ref="B17:D17"/>
    <mergeCell ref="E17:G17"/>
    <mergeCell ref="H17:J17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54"/>
  <sheetViews>
    <sheetView rightToLeft="1" view="pageBreakPreview" zoomScale="80" zoomScaleNormal="80" zoomScaleSheetLayoutView="80" workbookViewId="0">
      <selection sqref="A1:K1"/>
    </sheetView>
  </sheetViews>
  <sheetFormatPr defaultRowHeight="14.25" x14ac:dyDescent="0.2"/>
  <cols>
    <col min="1" max="1" width="24.75" customWidth="1"/>
    <col min="2" max="10" width="9.875" customWidth="1"/>
    <col min="11" max="11" width="25.25" customWidth="1"/>
    <col min="12" max="176" width="0" hidden="1" customWidth="1"/>
    <col min="177" max="178" width="2.5" customWidth="1"/>
  </cols>
  <sheetData>
    <row r="1" spans="1:11" ht="30.75" customHeight="1" x14ac:dyDescent="0.2">
      <c r="A1" s="118" t="s">
        <v>1003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7.5" customHeight="1" x14ac:dyDescent="0.25">
      <c r="A2" s="114" t="s">
        <v>1695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4.75" customHeight="1" thickBot="1" x14ac:dyDescent="0.25">
      <c r="A3" s="10" t="s">
        <v>1933</v>
      </c>
      <c r="K3" s="65" t="s">
        <v>1934</v>
      </c>
    </row>
    <row r="4" spans="1:11" ht="24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157</v>
      </c>
    </row>
    <row r="5" spans="1:11" ht="24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4" customHeight="1" x14ac:dyDescent="0.25">
      <c r="A6" s="112"/>
      <c r="B6" s="56" t="s">
        <v>8</v>
      </c>
      <c r="C6" s="56" t="s">
        <v>9</v>
      </c>
      <c r="D6" s="56" t="s">
        <v>10</v>
      </c>
      <c r="E6" s="56" t="s">
        <v>8</v>
      </c>
      <c r="F6" s="56" t="s">
        <v>9</v>
      </c>
      <c r="G6" s="56" t="s">
        <v>10</v>
      </c>
      <c r="H6" s="56" t="s">
        <v>8</v>
      </c>
      <c r="I6" s="56" t="s">
        <v>9</v>
      </c>
      <c r="J6" s="56" t="s">
        <v>10</v>
      </c>
      <c r="K6" s="112"/>
    </row>
    <row r="7" spans="1:11" ht="24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4" customHeight="1" x14ac:dyDescent="0.2">
      <c r="A8" s="13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 t="s">
        <v>103</v>
      </c>
    </row>
    <row r="9" spans="1:11" ht="24" customHeight="1" thickBot="1" x14ac:dyDescent="0.25">
      <c r="A9" s="13" t="s">
        <v>18</v>
      </c>
      <c r="B9" s="14">
        <v>29</v>
      </c>
      <c r="C9" s="14">
        <v>51</v>
      </c>
      <c r="D9" s="14">
        <f>SUM(B9:C9)</f>
        <v>80</v>
      </c>
      <c r="E9" s="14">
        <v>0</v>
      </c>
      <c r="F9" s="14">
        <v>0</v>
      </c>
      <c r="G9" s="14">
        <v>0</v>
      </c>
      <c r="H9" s="14">
        <f>SUM(E9,B9)</f>
        <v>29</v>
      </c>
      <c r="I9" s="14">
        <f>SUM(F9,C9)</f>
        <v>51</v>
      </c>
      <c r="J9" s="14">
        <f>SUM(H9:I9)</f>
        <v>80</v>
      </c>
      <c r="K9" s="15" t="s">
        <v>19</v>
      </c>
    </row>
    <row r="10" spans="1:11" ht="24" customHeight="1" thickBot="1" x14ac:dyDescent="0.25">
      <c r="A10" s="19" t="s">
        <v>151</v>
      </c>
      <c r="B10" s="20">
        <v>29</v>
      </c>
      <c r="C10" s="20">
        <v>51</v>
      </c>
      <c r="D10" s="20">
        <f>SUM(B10:C10)</f>
        <v>80</v>
      </c>
      <c r="E10" s="20">
        <v>0</v>
      </c>
      <c r="F10" s="20">
        <v>0</v>
      </c>
      <c r="G10" s="20">
        <v>0</v>
      </c>
      <c r="H10" s="20">
        <f>SUM(E10,B10)</f>
        <v>29</v>
      </c>
      <c r="I10" s="20">
        <f>SUM(F10,C10)</f>
        <v>51</v>
      </c>
      <c r="J10" s="20">
        <f>SUM(H10:I10)</f>
        <v>80</v>
      </c>
      <c r="K10" s="57" t="s">
        <v>289</v>
      </c>
    </row>
    <row r="11" spans="1:11" ht="28.5" customHeight="1" thickTop="1" x14ac:dyDescent="0.2"/>
    <row r="12" spans="1:11" ht="21" customHeight="1" x14ac:dyDescent="0.2"/>
    <row r="13" spans="1:11" ht="23.25" customHeight="1" x14ac:dyDescent="0.2">
      <c r="A13" s="118" t="s">
        <v>1004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ht="39.75" customHeight="1" x14ac:dyDescent="0.25">
      <c r="A14" s="114" t="s">
        <v>1696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1" ht="23.25" customHeight="1" thickBot="1" x14ac:dyDescent="0.25">
      <c r="A15" s="10" t="s">
        <v>1935</v>
      </c>
      <c r="K15" s="65" t="s">
        <v>1936</v>
      </c>
    </row>
    <row r="16" spans="1:11" ht="22.5" customHeight="1" thickTop="1" x14ac:dyDescent="0.25">
      <c r="A16" s="111" t="s">
        <v>0</v>
      </c>
      <c r="B16" s="110" t="s">
        <v>1</v>
      </c>
      <c r="C16" s="110"/>
      <c r="D16" s="110"/>
      <c r="E16" s="110" t="s">
        <v>2</v>
      </c>
      <c r="F16" s="110"/>
      <c r="G16" s="110"/>
      <c r="H16" s="110" t="s">
        <v>3</v>
      </c>
      <c r="I16" s="110"/>
      <c r="J16" s="110"/>
      <c r="K16" s="111" t="s">
        <v>157</v>
      </c>
    </row>
    <row r="17" spans="1:11" ht="22.5" customHeight="1" x14ac:dyDescent="0.25">
      <c r="A17" s="112"/>
      <c r="B17" s="109" t="s">
        <v>5</v>
      </c>
      <c r="C17" s="109"/>
      <c r="D17" s="109"/>
      <c r="E17" s="109" t="s">
        <v>6</v>
      </c>
      <c r="F17" s="109"/>
      <c r="G17" s="109"/>
      <c r="H17" s="109" t="s">
        <v>7</v>
      </c>
      <c r="I17" s="109"/>
      <c r="J17" s="109"/>
      <c r="K17" s="112"/>
    </row>
    <row r="18" spans="1:11" ht="22.5" customHeight="1" x14ac:dyDescent="0.25">
      <c r="A18" s="112"/>
      <c r="B18" s="56" t="s">
        <v>8</v>
      </c>
      <c r="C18" s="56" t="s">
        <v>9</v>
      </c>
      <c r="D18" s="56" t="s">
        <v>10</v>
      </c>
      <c r="E18" s="56" t="s">
        <v>8</v>
      </c>
      <c r="F18" s="56" t="s">
        <v>9</v>
      </c>
      <c r="G18" s="56" t="s">
        <v>10</v>
      </c>
      <c r="H18" s="56" t="s">
        <v>8</v>
      </c>
      <c r="I18" s="56" t="s">
        <v>9</v>
      </c>
      <c r="J18" s="56" t="s">
        <v>10</v>
      </c>
      <c r="K18" s="112"/>
    </row>
    <row r="19" spans="1:11" ht="22.5" customHeight="1" thickBot="1" x14ac:dyDescent="0.3">
      <c r="A19" s="113"/>
      <c r="B19" s="6" t="s">
        <v>11</v>
      </c>
      <c r="C19" s="6" t="s">
        <v>12</v>
      </c>
      <c r="D19" s="6" t="s">
        <v>7</v>
      </c>
      <c r="E19" s="6" t="s">
        <v>11</v>
      </c>
      <c r="F19" s="6" t="s">
        <v>12</v>
      </c>
      <c r="G19" s="6" t="s">
        <v>7</v>
      </c>
      <c r="H19" s="6" t="s">
        <v>11</v>
      </c>
      <c r="I19" s="6" t="s">
        <v>12</v>
      </c>
      <c r="J19" s="6" t="s">
        <v>7</v>
      </c>
      <c r="K19" s="113"/>
    </row>
    <row r="20" spans="1:11" ht="22.5" customHeight="1" x14ac:dyDescent="0.2">
      <c r="A20" s="13" t="s">
        <v>13</v>
      </c>
      <c r="B20" s="15"/>
      <c r="C20" s="15"/>
      <c r="D20" s="15"/>
      <c r="E20" s="15"/>
      <c r="F20" s="15"/>
      <c r="G20" s="15"/>
      <c r="H20" s="15"/>
      <c r="I20" s="15"/>
      <c r="J20" s="15"/>
      <c r="K20" s="15" t="s">
        <v>103</v>
      </c>
    </row>
    <row r="21" spans="1:11" ht="22.5" customHeight="1" thickBot="1" x14ac:dyDescent="0.25">
      <c r="A21" s="13" t="s">
        <v>18</v>
      </c>
      <c r="B21" s="14">
        <v>29</v>
      </c>
      <c r="C21" s="14">
        <v>51</v>
      </c>
      <c r="D21" s="14">
        <f>SUM(B21:C21)</f>
        <v>80</v>
      </c>
      <c r="E21" s="14">
        <v>0</v>
      </c>
      <c r="F21" s="14">
        <v>0</v>
      </c>
      <c r="G21" s="14">
        <v>0</v>
      </c>
      <c r="H21" s="14">
        <v>29</v>
      </c>
      <c r="I21" s="14">
        <v>51</v>
      </c>
      <c r="J21" s="14">
        <v>80</v>
      </c>
      <c r="K21" s="15" t="s">
        <v>19</v>
      </c>
    </row>
    <row r="22" spans="1:11" ht="22.5" customHeight="1" thickBot="1" x14ac:dyDescent="0.25">
      <c r="A22" s="19" t="s">
        <v>151</v>
      </c>
      <c r="B22" s="20">
        <v>29</v>
      </c>
      <c r="C22" s="20">
        <v>51</v>
      </c>
      <c r="D22" s="20">
        <v>80</v>
      </c>
      <c r="E22" s="20">
        <v>0</v>
      </c>
      <c r="F22" s="20">
        <v>0</v>
      </c>
      <c r="G22" s="20">
        <v>0</v>
      </c>
      <c r="H22" s="20">
        <f>SUM(E22,B22)</f>
        <v>29</v>
      </c>
      <c r="I22" s="20">
        <f>SUM(F22,C22)</f>
        <v>51</v>
      </c>
      <c r="J22" s="20">
        <f>SUM(H22:I22)</f>
        <v>80</v>
      </c>
      <c r="K22" s="57" t="s">
        <v>289</v>
      </c>
    </row>
    <row r="23" spans="1:11" ht="15" thickTop="1" x14ac:dyDescent="0.2"/>
    <row r="26" spans="1:11" s="99" customFormat="1" x14ac:dyDescent="0.2"/>
    <row r="27" spans="1:11" s="99" customFormat="1" x14ac:dyDescent="0.2"/>
    <row r="28" spans="1:11" s="99" customFormat="1" x14ac:dyDescent="0.2"/>
    <row r="29" spans="1:11" s="99" customFormat="1" x14ac:dyDescent="0.2"/>
    <row r="30" spans="1:11" s="99" customFormat="1" x14ac:dyDescent="0.2"/>
    <row r="31" spans="1:11" s="99" customFormat="1" x14ac:dyDescent="0.2"/>
    <row r="32" spans="1:11" s="99" customFormat="1" x14ac:dyDescent="0.2"/>
    <row r="33" spans="1:11" s="99" customFormat="1" x14ac:dyDescent="0.2"/>
    <row r="34" spans="1:11" s="99" customFormat="1" x14ac:dyDescent="0.2"/>
    <row r="35" spans="1:11" s="99" customFormat="1" x14ac:dyDescent="0.2"/>
    <row r="36" spans="1:11" s="99" customFormat="1" x14ac:dyDescent="0.2"/>
    <row r="40" spans="1:11" ht="18" x14ac:dyDescent="0.2">
      <c r="A40" s="118" t="s">
        <v>2042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37.5" customHeight="1" x14ac:dyDescent="0.25">
      <c r="A41" s="114" t="s">
        <v>1697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3" spans="1:11" ht="16.5" thickBot="1" x14ac:dyDescent="0.25">
      <c r="A43" s="10" t="s">
        <v>1937</v>
      </c>
      <c r="K43" s="65" t="s">
        <v>1938</v>
      </c>
    </row>
    <row r="44" spans="1:11" ht="16.5" thickTop="1" x14ac:dyDescent="0.25">
      <c r="A44" s="111" t="s">
        <v>0</v>
      </c>
      <c r="B44" s="110" t="s">
        <v>1</v>
      </c>
      <c r="C44" s="110"/>
      <c r="D44" s="110"/>
      <c r="E44" s="110" t="s">
        <v>2</v>
      </c>
      <c r="F44" s="110"/>
      <c r="G44" s="110"/>
      <c r="H44" s="110" t="s">
        <v>3</v>
      </c>
      <c r="I44" s="110"/>
      <c r="J44" s="110"/>
      <c r="K44" s="111" t="s">
        <v>157</v>
      </c>
    </row>
    <row r="45" spans="1:11" ht="15.75" x14ac:dyDescent="0.25">
      <c r="A45" s="112"/>
      <c r="B45" s="109" t="s">
        <v>5</v>
      </c>
      <c r="C45" s="109"/>
      <c r="D45" s="109"/>
      <c r="E45" s="109" t="s">
        <v>6</v>
      </c>
      <c r="F45" s="109"/>
      <c r="G45" s="109"/>
      <c r="H45" s="109" t="s">
        <v>7</v>
      </c>
      <c r="I45" s="109"/>
      <c r="J45" s="109"/>
      <c r="K45" s="112"/>
    </row>
    <row r="46" spans="1:11" ht="15.75" x14ac:dyDescent="0.25">
      <c r="A46" s="112"/>
      <c r="B46" s="56" t="s">
        <v>8</v>
      </c>
      <c r="C46" s="56" t="s">
        <v>9</v>
      </c>
      <c r="D46" s="56" t="s">
        <v>10</v>
      </c>
      <c r="E46" s="56" t="s">
        <v>8</v>
      </c>
      <c r="F46" s="56" t="s">
        <v>9</v>
      </c>
      <c r="G46" s="56" t="s">
        <v>10</v>
      </c>
      <c r="H46" s="56" t="s">
        <v>8</v>
      </c>
      <c r="I46" s="56" t="s">
        <v>9</v>
      </c>
      <c r="J46" s="56" t="s">
        <v>10</v>
      </c>
      <c r="K46" s="112"/>
    </row>
    <row r="47" spans="1:11" ht="16.5" thickBot="1" x14ac:dyDescent="0.3">
      <c r="A47" s="113"/>
      <c r="B47" s="6" t="s">
        <v>11</v>
      </c>
      <c r="C47" s="6" t="s">
        <v>12</v>
      </c>
      <c r="D47" s="6" t="s">
        <v>7</v>
      </c>
      <c r="E47" s="6" t="s">
        <v>11</v>
      </c>
      <c r="F47" s="6" t="s">
        <v>12</v>
      </c>
      <c r="G47" s="6" t="s">
        <v>7</v>
      </c>
      <c r="H47" s="6" t="s">
        <v>11</v>
      </c>
      <c r="I47" s="6" t="s">
        <v>12</v>
      </c>
      <c r="J47" s="6" t="s">
        <v>7</v>
      </c>
      <c r="K47" s="113"/>
    </row>
    <row r="48" spans="1:11" ht="25.5" customHeight="1" x14ac:dyDescent="0.2">
      <c r="A48" s="13" t="s">
        <v>13</v>
      </c>
      <c r="B48" s="15"/>
      <c r="C48" s="15"/>
      <c r="D48" s="15"/>
      <c r="E48" s="15"/>
      <c r="F48" s="15"/>
      <c r="G48" s="15"/>
      <c r="H48" s="15"/>
      <c r="I48" s="15"/>
      <c r="J48" s="15"/>
      <c r="K48" s="15" t="s">
        <v>103</v>
      </c>
    </row>
    <row r="49" spans="1:11" ht="25.5" customHeight="1" x14ac:dyDescent="0.2">
      <c r="A49" s="13" t="s">
        <v>18</v>
      </c>
      <c r="B49" s="14">
        <v>8</v>
      </c>
      <c r="C49" s="14">
        <v>7</v>
      </c>
      <c r="D49" s="14">
        <f>SUM(B49:C49)</f>
        <v>15</v>
      </c>
      <c r="E49" s="14">
        <v>0</v>
      </c>
      <c r="F49" s="14">
        <v>0</v>
      </c>
      <c r="G49" s="14">
        <v>0</v>
      </c>
      <c r="H49" s="14">
        <f>SUM(E49,B49)</f>
        <v>8</v>
      </c>
      <c r="I49" s="14">
        <f t="shared" ref="I49:J52" si="0">SUM(F49,C49)</f>
        <v>7</v>
      </c>
      <c r="J49" s="14">
        <f t="shared" si="0"/>
        <v>15</v>
      </c>
      <c r="K49" s="15" t="s">
        <v>19</v>
      </c>
    </row>
    <row r="50" spans="1:11" ht="25.5" customHeight="1" x14ac:dyDescent="0.2">
      <c r="A50" s="13" t="s">
        <v>1454</v>
      </c>
      <c r="B50" s="14">
        <v>1</v>
      </c>
      <c r="C50" s="14">
        <v>0</v>
      </c>
      <c r="D50" s="14">
        <f t="shared" ref="D50:D52" si="1">SUM(B50:C50)</f>
        <v>1</v>
      </c>
      <c r="E50" s="14">
        <v>0</v>
      </c>
      <c r="F50" s="14">
        <v>0</v>
      </c>
      <c r="G50" s="14">
        <v>0</v>
      </c>
      <c r="H50" s="14">
        <f t="shared" ref="H50:H52" si="2">SUM(E50,B50)</f>
        <v>1</v>
      </c>
      <c r="I50" s="14">
        <f t="shared" ref="I50:I52" si="3">SUM(F50,C50)</f>
        <v>0</v>
      </c>
      <c r="J50" s="14">
        <f t="shared" si="0"/>
        <v>1</v>
      </c>
      <c r="K50" s="15" t="s">
        <v>1523</v>
      </c>
    </row>
    <row r="51" spans="1:11" ht="25.5" customHeight="1" x14ac:dyDescent="0.2">
      <c r="A51" s="13" t="s">
        <v>1458</v>
      </c>
      <c r="B51" s="14">
        <v>1</v>
      </c>
      <c r="C51" s="14">
        <v>0</v>
      </c>
      <c r="D51" s="14">
        <f t="shared" si="1"/>
        <v>1</v>
      </c>
      <c r="E51" s="14">
        <v>0</v>
      </c>
      <c r="F51" s="14">
        <v>0</v>
      </c>
      <c r="G51" s="14">
        <v>0</v>
      </c>
      <c r="H51" s="14">
        <f t="shared" si="2"/>
        <v>1</v>
      </c>
      <c r="I51" s="14">
        <f t="shared" si="3"/>
        <v>0</v>
      </c>
      <c r="J51" s="14">
        <f t="shared" si="0"/>
        <v>1</v>
      </c>
      <c r="K51" s="15" t="s">
        <v>1524</v>
      </c>
    </row>
    <row r="52" spans="1:11" ht="25.5" customHeight="1" thickBot="1" x14ac:dyDescent="0.25">
      <c r="A52" s="13" t="s">
        <v>672</v>
      </c>
      <c r="B52" s="14">
        <v>7</v>
      </c>
      <c r="C52" s="14">
        <v>5</v>
      </c>
      <c r="D52" s="14">
        <f t="shared" si="1"/>
        <v>12</v>
      </c>
      <c r="E52" s="14">
        <v>0</v>
      </c>
      <c r="F52" s="14">
        <v>0</v>
      </c>
      <c r="G52" s="14">
        <v>0</v>
      </c>
      <c r="H52" s="14">
        <f t="shared" si="2"/>
        <v>7</v>
      </c>
      <c r="I52" s="14">
        <f t="shared" si="3"/>
        <v>5</v>
      </c>
      <c r="J52" s="14">
        <f t="shared" si="0"/>
        <v>12</v>
      </c>
      <c r="K52" s="15" t="s">
        <v>673</v>
      </c>
    </row>
    <row r="53" spans="1:11" ht="21" customHeight="1" thickBot="1" x14ac:dyDescent="0.25">
      <c r="A53" s="19" t="s">
        <v>151</v>
      </c>
      <c r="B53" s="20">
        <f>SUM(B49:B52)</f>
        <v>17</v>
      </c>
      <c r="C53" s="20">
        <f t="shared" ref="C53:J53" si="4">SUM(C49:C52)</f>
        <v>12</v>
      </c>
      <c r="D53" s="20">
        <f t="shared" si="4"/>
        <v>29</v>
      </c>
      <c r="E53" s="20">
        <f t="shared" si="4"/>
        <v>0</v>
      </c>
      <c r="F53" s="20">
        <f t="shared" si="4"/>
        <v>0</v>
      </c>
      <c r="G53" s="20">
        <f t="shared" si="4"/>
        <v>0</v>
      </c>
      <c r="H53" s="20">
        <f t="shared" si="4"/>
        <v>17</v>
      </c>
      <c r="I53" s="20">
        <f t="shared" si="4"/>
        <v>12</v>
      </c>
      <c r="J53" s="20">
        <f t="shared" si="4"/>
        <v>29</v>
      </c>
      <c r="K53" s="57" t="s">
        <v>289</v>
      </c>
    </row>
    <row r="54" spans="1:11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H17:J17"/>
    <mergeCell ref="A13:K13"/>
    <mergeCell ref="A14:K14"/>
    <mergeCell ref="A16:A19"/>
    <mergeCell ref="B16:D16"/>
    <mergeCell ref="E16:G16"/>
    <mergeCell ref="H16:J16"/>
    <mergeCell ref="K16:K19"/>
    <mergeCell ref="B17:D17"/>
    <mergeCell ref="E17:G17"/>
    <mergeCell ref="A40:K40"/>
    <mergeCell ref="A41:K41"/>
    <mergeCell ref="H44:J44"/>
    <mergeCell ref="K44:K47"/>
    <mergeCell ref="B45:D45"/>
    <mergeCell ref="E45:G45"/>
    <mergeCell ref="H45:J45"/>
    <mergeCell ref="A44:A47"/>
    <mergeCell ref="B44:D44"/>
    <mergeCell ref="E44:G44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49"/>
  <sheetViews>
    <sheetView rightToLeft="1" view="pageBreakPreview" zoomScale="85" zoomScaleNormal="85" zoomScaleSheetLayoutView="85" workbookViewId="0">
      <selection sqref="A1:K1"/>
    </sheetView>
  </sheetViews>
  <sheetFormatPr defaultRowHeight="14.25" x14ac:dyDescent="0.2"/>
  <cols>
    <col min="1" max="1" width="26" customWidth="1"/>
    <col min="2" max="10" width="8.75" customWidth="1"/>
    <col min="11" max="11" width="36.875" customWidth="1"/>
    <col min="12" max="103" width="0" hidden="1" customWidth="1"/>
  </cols>
  <sheetData>
    <row r="1" spans="1:11" ht="27" customHeight="1" x14ac:dyDescent="0.2">
      <c r="A1" s="118" t="s">
        <v>1005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3" customHeight="1" x14ac:dyDescent="0.25">
      <c r="A2" s="114" t="s">
        <v>1698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5.5" customHeight="1" thickBot="1" x14ac:dyDescent="0.25">
      <c r="A3" s="10" t="s">
        <v>1939</v>
      </c>
      <c r="K3" s="65" t="s">
        <v>1940</v>
      </c>
    </row>
    <row r="4" spans="1:11" ht="21.75" customHeight="1" thickTop="1" x14ac:dyDescent="0.25">
      <c r="A4" s="111" t="s">
        <v>0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157</v>
      </c>
    </row>
    <row r="5" spans="1:11" ht="21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1.75" customHeight="1" x14ac:dyDescent="0.25">
      <c r="A6" s="112"/>
      <c r="B6" s="56" t="s">
        <v>8</v>
      </c>
      <c r="C6" s="56" t="s">
        <v>9</v>
      </c>
      <c r="D6" s="56" t="s">
        <v>10</v>
      </c>
      <c r="E6" s="56" t="s">
        <v>8</v>
      </c>
      <c r="F6" s="56" t="s">
        <v>9</v>
      </c>
      <c r="G6" s="56" t="s">
        <v>10</v>
      </c>
      <c r="H6" s="56" t="s">
        <v>8</v>
      </c>
      <c r="I6" s="56" t="s">
        <v>9</v>
      </c>
      <c r="J6" s="56" t="s">
        <v>10</v>
      </c>
      <c r="K6" s="112"/>
    </row>
    <row r="7" spans="1:11" ht="21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1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103</v>
      </c>
    </row>
    <row r="9" spans="1:11" ht="21.75" customHeight="1" thickBot="1" x14ac:dyDescent="0.25">
      <c r="A9" s="13" t="s">
        <v>1006</v>
      </c>
      <c r="B9" s="67">
        <v>47</v>
      </c>
      <c r="C9" s="67">
        <v>59</v>
      </c>
      <c r="D9" s="67">
        <v>106</v>
      </c>
      <c r="E9" s="67">
        <v>0</v>
      </c>
      <c r="F9" s="67">
        <v>0</v>
      </c>
      <c r="G9" s="67">
        <v>0</v>
      </c>
      <c r="H9" s="67">
        <f>SUM(E9,B9)</f>
        <v>47</v>
      </c>
      <c r="I9" s="67">
        <f>SUM(F9,C9)</f>
        <v>59</v>
      </c>
      <c r="J9" s="67">
        <f>SUM(H9:I9)</f>
        <v>106</v>
      </c>
      <c r="K9" s="15" t="s">
        <v>1701</v>
      </c>
    </row>
    <row r="10" spans="1:11" ht="21.75" customHeight="1" thickBot="1" x14ac:dyDescent="0.25">
      <c r="A10" s="19" t="s">
        <v>151</v>
      </c>
      <c r="B10" s="20">
        <f>SUM(B9)</f>
        <v>47</v>
      </c>
      <c r="C10" s="20">
        <f t="shared" ref="C10:D10" si="0">SUM(C9)</f>
        <v>59</v>
      </c>
      <c r="D10" s="20">
        <f t="shared" si="0"/>
        <v>106</v>
      </c>
      <c r="E10" s="20">
        <v>0</v>
      </c>
      <c r="F10" s="20">
        <v>0</v>
      </c>
      <c r="G10" s="20">
        <v>0</v>
      </c>
      <c r="H10" s="20">
        <f>SUM(E10,B10)</f>
        <v>47</v>
      </c>
      <c r="I10" s="20">
        <f>SUM(F10,C10)</f>
        <v>59</v>
      </c>
      <c r="J10" s="20">
        <f>SUM(H10:I10)</f>
        <v>106</v>
      </c>
      <c r="K10" s="57" t="s">
        <v>289</v>
      </c>
    </row>
    <row r="11" spans="1:11" ht="18" customHeight="1" thickTop="1" x14ac:dyDescent="0.2"/>
    <row r="12" spans="1:11" ht="22.5" customHeight="1" x14ac:dyDescent="0.2"/>
    <row r="13" spans="1:11" ht="22.5" customHeight="1" x14ac:dyDescent="0.2"/>
    <row r="14" spans="1:11" ht="21" customHeight="1" x14ac:dyDescent="0.2">
      <c r="A14" s="118" t="s">
        <v>1007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45" customHeight="1" x14ac:dyDescent="0.25">
      <c r="A15" s="114" t="s">
        <v>2041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1" ht="21" customHeight="1" thickBot="1" x14ac:dyDescent="0.25">
      <c r="A16" s="10" t="s">
        <v>1941</v>
      </c>
      <c r="K16" s="65" t="s">
        <v>1942</v>
      </c>
    </row>
    <row r="17" spans="1:11" ht="21" customHeight="1" thickTop="1" x14ac:dyDescent="0.25">
      <c r="A17" s="111" t="s">
        <v>0</v>
      </c>
      <c r="B17" s="110" t="s">
        <v>1</v>
      </c>
      <c r="C17" s="110"/>
      <c r="D17" s="110"/>
      <c r="E17" s="110" t="s">
        <v>2</v>
      </c>
      <c r="F17" s="110"/>
      <c r="G17" s="110"/>
      <c r="H17" s="110" t="s">
        <v>3</v>
      </c>
      <c r="I17" s="110"/>
      <c r="J17" s="110"/>
      <c r="K17" s="111" t="s">
        <v>157</v>
      </c>
    </row>
    <row r="18" spans="1:11" ht="21" customHeight="1" x14ac:dyDescent="0.25">
      <c r="A18" s="112"/>
      <c r="B18" s="109" t="s">
        <v>5</v>
      </c>
      <c r="C18" s="109"/>
      <c r="D18" s="109"/>
      <c r="E18" s="109" t="s">
        <v>6</v>
      </c>
      <c r="F18" s="109"/>
      <c r="G18" s="109"/>
      <c r="H18" s="109" t="s">
        <v>7</v>
      </c>
      <c r="I18" s="109"/>
      <c r="J18" s="109"/>
      <c r="K18" s="112"/>
    </row>
    <row r="19" spans="1:11" ht="21" customHeight="1" x14ac:dyDescent="0.25">
      <c r="A19" s="112"/>
      <c r="B19" s="56" t="s">
        <v>8</v>
      </c>
      <c r="C19" s="56" t="s">
        <v>9</v>
      </c>
      <c r="D19" s="56" t="s">
        <v>10</v>
      </c>
      <c r="E19" s="56" t="s">
        <v>8</v>
      </c>
      <c r="F19" s="56" t="s">
        <v>9</v>
      </c>
      <c r="G19" s="56" t="s">
        <v>10</v>
      </c>
      <c r="H19" s="56" t="s">
        <v>8</v>
      </c>
      <c r="I19" s="56" t="s">
        <v>9</v>
      </c>
      <c r="J19" s="56" t="s">
        <v>10</v>
      </c>
      <c r="K19" s="112"/>
    </row>
    <row r="20" spans="1:11" ht="21" customHeight="1" thickBot="1" x14ac:dyDescent="0.3">
      <c r="A20" s="113"/>
      <c r="B20" s="6" t="s">
        <v>11</v>
      </c>
      <c r="C20" s="6" t="s">
        <v>12</v>
      </c>
      <c r="D20" s="6" t="s">
        <v>7</v>
      </c>
      <c r="E20" s="6" t="s">
        <v>11</v>
      </c>
      <c r="F20" s="6" t="s">
        <v>12</v>
      </c>
      <c r="G20" s="6" t="s">
        <v>7</v>
      </c>
      <c r="H20" s="6" t="s">
        <v>11</v>
      </c>
      <c r="I20" s="6" t="s">
        <v>12</v>
      </c>
      <c r="J20" s="6" t="s">
        <v>7</v>
      </c>
      <c r="K20" s="113"/>
    </row>
    <row r="21" spans="1:11" ht="21" customHeight="1" x14ac:dyDescent="0.2">
      <c r="A21" s="13" t="s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 t="s">
        <v>103</v>
      </c>
    </row>
    <row r="22" spans="1:11" ht="21" customHeight="1" thickBot="1" x14ac:dyDescent="0.3">
      <c r="A22" s="13" t="s">
        <v>1006</v>
      </c>
      <c r="B22" s="41">
        <v>47</v>
      </c>
      <c r="C22" s="41">
        <v>59</v>
      </c>
      <c r="D22" s="41">
        <v>106</v>
      </c>
      <c r="E22" s="41">
        <v>0</v>
      </c>
      <c r="F22" s="41">
        <v>0</v>
      </c>
      <c r="G22" s="41">
        <v>0</v>
      </c>
      <c r="H22" s="41">
        <f>SUM(E22,B22)</f>
        <v>47</v>
      </c>
      <c r="I22" s="41">
        <f>SUM(F22,C22)</f>
        <v>59</v>
      </c>
      <c r="J22" s="41">
        <f>SUM(H22:I22)</f>
        <v>106</v>
      </c>
      <c r="K22" s="15" t="s">
        <v>1701</v>
      </c>
    </row>
    <row r="23" spans="1:11" ht="21" customHeight="1" thickBot="1" x14ac:dyDescent="0.3">
      <c r="A23" s="19" t="s">
        <v>151</v>
      </c>
      <c r="B23" s="43">
        <f>SUM(B22)</f>
        <v>47</v>
      </c>
      <c r="C23" s="43">
        <f t="shared" ref="C23:D23" si="1">SUM(C22)</f>
        <v>59</v>
      </c>
      <c r="D23" s="43">
        <f t="shared" si="1"/>
        <v>106</v>
      </c>
      <c r="E23" s="43">
        <v>0</v>
      </c>
      <c r="F23" s="43">
        <v>0</v>
      </c>
      <c r="G23" s="43">
        <v>0</v>
      </c>
      <c r="H23" s="43">
        <f>SUM(E23,B23)</f>
        <v>47</v>
      </c>
      <c r="I23" s="43">
        <f>SUM(F23,C23)</f>
        <v>59</v>
      </c>
      <c r="J23" s="43">
        <f>SUM(H23:I23)</f>
        <v>106</v>
      </c>
      <c r="K23" s="57" t="s">
        <v>289</v>
      </c>
    </row>
    <row r="24" spans="1:11" ht="15" thickTop="1" x14ac:dyDescent="0.2"/>
    <row r="27" spans="1:11" s="99" customFormat="1" x14ac:dyDescent="0.2"/>
    <row r="28" spans="1:11" s="99" customFormat="1" x14ac:dyDescent="0.2"/>
    <row r="29" spans="1:11" s="99" customFormat="1" x14ac:dyDescent="0.2"/>
    <row r="30" spans="1:11" s="99" customFormat="1" x14ac:dyDescent="0.2"/>
    <row r="31" spans="1:11" s="99" customFormat="1" x14ac:dyDescent="0.2"/>
    <row r="32" spans="1:11" s="99" customFormat="1" x14ac:dyDescent="0.2"/>
    <row r="34" spans="1:11" s="99" customFormat="1" x14ac:dyDescent="0.2"/>
    <row r="35" spans="1:11" ht="18" x14ac:dyDescent="0.2">
      <c r="A35" s="118" t="s">
        <v>2044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34.5" customHeight="1" x14ac:dyDescent="0.25">
      <c r="A36" s="114" t="s">
        <v>1702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8" spans="1:11" ht="16.5" thickBot="1" x14ac:dyDescent="0.25">
      <c r="A38" s="10" t="s">
        <v>1943</v>
      </c>
      <c r="K38" s="65" t="s">
        <v>1944</v>
      </c>
    </row>
    <row r="39" spans="1:11" ht="16.5" thickTop="1" x14ac:dyDescent="0.25">
      <c r="A39" s="111" t="s">
        <v>0</v>
      </c>
      <c r="B39" s="110" t="s">
        <v>1</v>
      </c>
      <c r="C39" s="110"/>
      <c r="D39" s="110"/>
      <c r="E39" s="110" t="s">
        <v>2</v>
      </c>
      <c r="F39" s="110"/>
      <c r="G39" s="110"/>
      <c r="H39" s="110" t="s">
        <v>3</v>
      </c>
      <c r="I39" s="110"/>
      <c r="J39" s="110"/>
      <c r="K39" s="111" t="s">
        <v>157</v>
      </c>
    </row>
    <row r="40" spans="1:11" ht="15.75" x14ac:dyDescent="0.25">
      <c r="A40" s="112"/>
      <c r="B40" s="109" t="s">
        <v>5</v>
      </c>
      <c r="C40" s="109"/>
      <c r="D40" s="109"/>
      <c r="E40" s="109" t="s">
        <v>6</v>
      </c>
      <c r="F40" s="109"/>
      <c r="G40" s="109"/>
      <c r="H40" s="109" t="s">
        <v>7</v>
      </c>
      <c r="I40" s="109"/>
      <c r="J40" s="109"/>
      <c r="K40" s="112"/>
    </row>
    <row r="41" spans="1:11" ht="15.75" x14ac:dyDescent="0.25">
      <c r="A41" s="112"/>
      <c r="B41" s="56" t="s">
        <v>8</v>
      </c>
      <c r="C41" s="56" t="s">
        <v>9</v>
      </c>
      <c r="D41" s="56" t="s">
        <v>10</v>
      </c>
      <c r="E41" s="56" t="s">
        <v>8</v>
      </c>
      <c r="F41" s="56" t="s">
        <v>9</v>
      </c>
      <c r="G41" s="56" t="s">
        <v>10</v>
      </c>
      <c r="H41" s="56" t="s">
        <v>8</v>
      </c>
      <c r="I41" s="56" t="s">
        <v>9</v>
      </c>
      <c r="J41" s="56" t="s">
        <v>10</v>
      </c>
      <c r="K41" s="112"/>
    </row>
    <row r="42" spans="1:11" ht="16.5" thickBot="1" x14ac:dyDescent="0.3">
      <c r="A42" s="113"/>
      <c r="B42" s="6" t="s">
        <v>11</v>
      </c>
      <c r="C42" s="6" t="s">
        <v>12</v>
      </c>
      <c r="D42" s="6" t="s">
        <v>7</v>
      </c>
      <c r="E42" s="6" t="s">
        <v>11</v>
      </c>
      <c r="F42" s="6" t="s">
        <v>12</v>
      </c>
      <c r="G42" s="6" t="s">
        <v>7</v>
      </c>
      <c r="H42" s="6" t="s">
        <v>11</v>
      </c>
      <c r="I42" s="6" t="s">
        <v>12</v>
      </c>
      <c r="J42" s="6" t="s">
        <v>7</v>
      </c>
      <c r="K42" s="113"/>
    </row>
    <row r="43" spans="1:11" ht="24" customHeight="1" x14ac:dyDescent="0.2">
      <c r="A43" s="13" t="s">
        <v>13</v>
      </c>
      <c r="B43" s="15"/>
      <c r="C43" s="15"/>
      <c r="D43" s="15"/>
      <c r="E43" s="15"/>
      <c r="F43" s="15"/>
      <c r="G43" s="15"/>
      <c r="H43" s="15"/>
      <c r="I43" s="15"/>
      <c r="J43" s="15"/>
      <c r="K43" s="15" t="s">
        <v>103</v>
      </c>
    </row>
    <row r="44" spans="1:11" ht="24" customHeight="1" x14ac:dyDescent="0.2">
      <c r="A44" s="13" t="s">
        <v>1006</v>
      </c>
      <c r="B44" s="14">
        <v>16</v>
      </c>
      <c r="C44" s="14">
        <v>20</v>
      </c>
      <c r="D44" s="14">
        <f>SUM(B44:C44)</f>
        <v>36</v>
      </c>
      <c r="E44" s="14">
        <v>0</v>
      </c>
      <c r="F44" s="14">
        <v>0</v>
      </c>
      <c r="G44" s="14">
        <v>0</v>
      </c>
      <c r="H44" s="14">
        <f>SUM(E44,B44)</f>
        <v>16</v>
      </c>
      <c r="I44" s="14">
        <f t="shared" ref="I44:J44" si="2">SUM(F44,C44)</f>
        <v>20</v>
      </c>
      <c r="J44" s="14">
        <f t="shared" si="2"/>
        <v>36</v>
      </c>
      <c r="K44" s="15" t="s">
        <v>1701</v>
      </c>
    </row>
    <row r="45" spans="1:11" ht="24" customHeight="1" x14ac:dyDescent="0.2">
      <c r="A45" s="13" t="s">
        <v>1449</v>
      </c>
      <c r="B45" s="14">
        <v>0</v>
      </c>
      <c r="C45" s="14">
        <v>2</v>
      </c>
      <c r="D45" s="14">
        <f t="shared" ref="D45:D46" si="3">SUM(B45:C45)</f>
        <v>2</v>
      </c>
      <c r="E45" s="14">
        <v>0</v>
      </c>
      <c r="F45" s="14">
        <v>0</v>
      </c>
      <c r="G45" s="14">
        <v>0</v>
      </c>
      <c r="H45" s="14">
        <f>SUM(E45,B45)</f>
        <v>0</v>
      </c>
      <c r="I45" s="14">
        <f t="shared" ref="I45:I46" si="4">SUM(F45,C45)</f>
        <v>2</v>
      </c>
      <c r="J45" s="14">
        <f t="shared" ref="J45:J46" si="5">SUM(G45,D45)</f>
        <v>2</v>
      </c>
      <c r="K45" s="15" t="s">
        <v>1524</v>
      </c>
    </row>
    <row r="46" spans="1:11" ht="27" customHeight="1" x14ac:dyDescent="0.2">
      <c r="A46" s="13" t="s">
        <v>149</v>
      </c>
      <c r="B46" s="14">
        <v>3</v>
      </c>
      <c r="C46" s="14">
        <v>0</v>
      </c>
      <c r="D46" s="14">
        <f t="shared" si="3"/>
        <v>3</v>
      </c>
      <c r="E46" s="14">
        <v>0</v>
      </c>
      <c r="F46" s="14">
        <v>0</v>
      </c>
      <c r="G46" s="14">
        <v>0</v>
      </c>
      <c r="H46" s="14">
        <f>SUM(E46,B46)</f>
        <v>3</v>
      </c>
      <c r="I46" s="14">
        <f t="shared" si="4"/>
        <v>0</v>
      </c>
      <c r="J46" s="14">
        <f t="shared" si="5"/>
        <v>3</v>
      </c>
      <c r="K46" s="15" t="s">
        <v>1523</v>
      </c>
    </row>
    <row r="47" spans="1:11" ht="27" customHeight="1" thickBot="1" x14ac:dyDescent="0.25">
      <c r="A47" s="13" t="s">
        <v>672</v>
      </c>
      <c r="B47" s="14">
        <v>18</v>
      </c>
      <c r="C47" s="14">
        <v>10</v>
      </c>
      <c r="D47" s="14">
        <f>SUM(B47:C47)</f>
        <v>28</v>
      </c>
      <c r="E47" s="14">
        <v>0</v>
      </c>
      <c r="F47" s="14">
        <v>0</v>
      </c>
      <c r="G47" s="14">
        <v>0</v>
      </c>
      <c r="H47" s="14">
        <f>SUM(E47,B47)</f>
        <v>18</v>
      </c>
      <c r="I47" s="14">
        <f t="shared" ref="I47" si="6">SUM(F47,C47)</f>
        <v>10</v>
      </c>
      <c r="J47" s="14">
        <f t="shared" ref="J47" si="7">SUM(G47,D47)</f>
        <v>28</v>
      </c>
      <c r="K47" s="15" t="s">
        <v>673</v>
      </c>
    </row>
    <row r="48" spans="1:11" ht="27" customHeight="1" thickBot="1" x14ac:dyDescent="0.25">
      <c r="A48" s="19" t="s">
        <v>151</v>
      </c>
      <c r="B48" s="20">
        <f>SUM(B44:B47)</f>
        <v>37</v>
      </c>
      <c r="C48" s="20">
        <f t="shared" ref="C48:J48" si="8">SUM(C44:C47)</f>
        <v>32</v>
      </c>
      <c r="D48" s="20">
        <f t="shared" si="8"/>
        <v>69</v>
      </c>
      <c r="E48" s="20">
        <f t="shared" si="8"/>
        <v>0</v>
      </c>
      <c r="F48" s="20">
        <f t="shared" si="8"/>
        <v>0</v>
      </c>
      <c r="G48" s="20">
        <f t="shared" si="8"/>
        <v>0</v>
      </c>
      <c r="H48" s="20">
        <f t="shared" si="8"/>
        <v>37</v>
      </c>
      <c r="I48" s="20">
        <f t="shared" si="8"/>
        <v>32</v>
      </c>
      <c r="J48" s="20">
        <f t="shared" si="8"/>
        <v>69</v>
      </c>
      <c r="K48" s="57" t="s">
        <v>289</v>
      </c>
    </row>
    <row r="49" ht="15" thickTop="1" x14ac:dyDescent="0.2"/>
  </sheetData>
  <mergeCells count="3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14:K14"/>
    <mergeCell ref="A15:K15"/>
    <mergeCell ref="A17:A20"/>
    <mergeCell ref="B17:D17"/>
    <mergeCell ref="E17:G17"/>
    <mergeCell ref="H17:J17"/>
    <mergeCell ref="K17:K20"/>
    <mergeCell ref="B18:D18"/>
    <mergeCell ref="E18:G18"/>
    <mergeCell ref="H18:J18"/>
    <mergeCell ref="A35:K35"/>
    <mergeCell ref="A36:K36"/>
    <mergeCell ref="A39:A42"/>
    <mergeCell ref="B39:D39"/>
    <mergeCell ref="E39:G39"/>
    <mergeCell ref="H39:J39"/>
    <mergeCell ref="K39:K42"/>
    <mergeCell ref="B40:D40"/>
    <mergeCell ref="E40:G40"/>
    <mergeCell ref="H40:J40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128"/>
  <sheetViews>
    <sheetView rightToLeft="1" view="pageBreakPreview" topLeftCell="A43" zoomScale="80" zoomScaleSheetLayoutView="80" workbookViewId="0">
      <selection sqref="A1:K1"/>
    </sheetView>
  </sheetViews>
  <sheetFormatPr defaultRowHeight="14.25" x14ac:dyDescent="0.2"/>
  <cols>
    <col min="1" max="1" width="22.875" customWidth="1"/>
    <col min="2" max="10" width="9.375" customWidth="1"/>
    <col min="11" max="11" width="43.125" customWidth="1"/>
  </cols>
  <sheetData>
    <row r="1" spans="1:11" ht="26.25" customHeight="1" x14ac:dyDescent="0.2">
      <c r="A1" s="118" t="s">
        <v>2045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6" customHeight="1" x14ac:dyDescent="0.25">
      <c r="A2" s="114" t="s">
        <v>1008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8" customHeight="1" thickBot="1" x14ac:dyDescent="0.25">
      <c r="A3" s="10" t="s">
        <v>1945</v>
      </c>
      <c r="K3" s="12" t="s">
        <v>1946</v>
      </c>
    </row>
    <row r="4" spans="1:11" ht="16.5" thickTop="1" x14ac:dyDescent="0.25">
      <c r="A4" s="111" t="s">
        <v>1009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1010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6" t="s">
        <v>153</v>
      </c>
      <c r="C6" s="56" t="s">
        <v>67</v>
      </c>
      <c r="D6" s="56" t="s">
        <v>10</v>
      </c>
      <c r="E6" s="56" t="s">
        <v>153</v>
      </c>
      <c r="F6" s="56" t="s">
        <v>67</v>
      </c>
      <c r="G6" s="56" t="s">
        <v>10</v>
      </c>
      <c r="H6" s="56" t="s">
        <v>153</v>
      </c>
      <c r="I6" s="56" t="s">
        <v>67</v>
      </c>
      <c r="J6" s="56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0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886</v>
      </c>
    </row>
    <row r="9" spans="1:11" ht="20.25" customHeight="1" x14ac:dyDescent="0.2">
      <c r="A9" s="13" t="s">
        <v>1011</v>
      </c>
      <c r="B9" s="14">
        <v>265</v>
      </c>
      <c r="C9" s="14">
        <v>154</v>
      </c>
      <c r="D9" s="14">
        <f>SUM(B9:C9)</f>
        <v>419</v>
      </c>
      <c r="E9" s="14">
        <v>0</v>
      </c>
      <c r="F9" s="14">
        <v>0</v>
      </c>
      <c r="G9" s="14">
        <v>0</v>
      </c>
      <c r="H9" s="14">
        <f>SUM(E9,B9)</f>
        <v>265</v>
      </c>
      <c r="I9" s="14">
        <f t="shared" ref="I9:J9" si="0">SUM(F9,C9)</f>
        <v>154</v>
      </c>
      <c r="J9" s="14">
        <f t="shared" si="0"/>
        <v>419</v>
      </c>
      <c r="K9" s="15" t="s">
        <v>1012</v>
      </c>
    </row>
    <row r="10" spans="1:11" ht="20.25" customHeight="1" x14ac:dyDescent="0.2">
      <c r="A10" s="13" t="s">
        <v>1013</v>
      </c>
      <c r="B10" s="14">
        <v>1112</v>
      </c>
      <c r="C10" s="14">
        <v>735</v>
      </c>
      <c r="D10" s="14">
        <f t="shared" ref="D10:D20" si="1">SUM(B10:C10)</f>
        <v>1847</v>
      </c>
      <c r="E10" s="14">
        <v>0</v>
      </c>
      <c r="F10" s="14">
        <v>0</v>
      </c>
      <c r="G10" s="14">
        <v>0</v>
      </c>
      <c r="H10" s="14">
        <f t="shared" ref="H10:H20" si="2">SUM(E10,B10)</f>
        <v>1112</v>
      </c>
      <c r="I10" s="14">
        <f t="shared" ref="I10:I20" si="3">SUM(F10,C10)</f>
        <v>735</v>
      </c>
      <c r="J10" s="14">
        <f t="shared" ref="J10:J20" si="4">SUM(G10,D10)</f>
        <v>1847</v>
      </c>
      <c r="K10" s="15" t="s">
        <v>1014</v>
      </c>
    </row>
    <row r="11" spans="1:11" ht="20.25" customHeight="1" x14ac:dyDescent="0.2">
      <c r="A11" s="13" t="s">
        <v>1015</v>
      </c>
      <c r="B11" s="14">
        <v>486</v>
      </c>
      <c r="C11" s="14">
        <v>200</v>
      </c>
      <c r="D11" s="14">
        <f t="shared" si="1"/>
        <v>686</v>
      </c>
      <c r="E11" s="14">
        <v>0</v>
      </c>
      <c r="F11" s="14">
        <v>0</v>
      </c>
      <c r="G11" s="14">
        <v>0</v>
      </c>
      <c r="H11" s="14">
        <f t="shared" si="2"/>
        <v>486</v>
      </c>
      <c r="I11" s="14">
        <f t="shared" si="3"/>
        <v>200</v>
      </c>
      <c r="J11" s="14">
        <f t="shared" si="4"/>
        <v>686</v>
      </c>
      <c r="K11" s="15" t="s">
        <v>1016</v>
      </c>
    </row>
    <row r="12" spans="1:11" ht="20.25" customHeight="1" x14ac:dyDescent="0.2">
      <c r="A12" s="13" t="s">
        <v>1017</v>
      </c>
      <c r="B12" s="14">
        <v>437</v>
      </c>
      <c r="C12" s="14">
        <v>151</v>
      </c>
      <c r="D12" s="14">
        <f t="shared" si="1"/>
        <v>588</v>
      </c>
      <c r="E12" s="14">
        <v>0</v>
      </c>
      <c r="F12" s="14">
        <v>0</v>
      </c>
      <c r="G12" s="14">
        <v>0</v>
      </c>
      <c r="H12" s="14">
        <f t="shared" si="2"/>
        <v>437</v>
      </c>
      <c r="I12" s="14">
        <f t="shared" si="3"/>
        <v>151</v>
      </c>
      <c r="J12" s="14">
        <f t="shared" si="4"/>
        <v>588</v>
      </c>
      <c r="K12" s="15" t="s">
        <v>1018</v>
      </c>
    </row>
    <row r="13" spans="1:11" ht="20.25" customHeight="1" x14ac:dyDescent="0.2">
      <c r="A13" s="13" t="s">
        <v>1019</v>
      </c>
      <c r="B13" s="14">
        <v>90</v>
      </c>
      <c r="C13" s="14">
        <v>74</v>
      </c>
      <c r="D13" s="14">
        <f t="shared" si="1"/>
        <v>164</v>
      </c>
      <c r="E13" s="14">
        <v>0</v>
      </c>
      <c r="F13" s="14">
        <v>0</v>
      </c>
      <c r="G13" s="14">
        <v>0</v>
      </c>
      <c r="H13" s="14">
        <f t="shared" si="2"/>
        <v>90</v>
      </c>
      <c r="I13" s="14">
        <f t="shared" si="3"/>
        <v>74</v>
      </c>
      <c r="J13" s="14">
        <f t="shared" si="4"/>
        <v>164</v>
      </c>
      <c r="K13" s="15" t="s">
        <v>1020</v>
      </c>
    </row>
    <row r="14" spans="1:11" ht="20.25" customHeight="1" x14ac:dyDescent="0.2">
      <c r="A14" s="13" t="s">
        <v>1021</v>
      </c>
      <c r="B14" s="14">
        <f>SUM(B9:B13)</f>
        <v>2390</v>
      </c>
      <c r="C14" s="14">
        <f t="shared" ref="C14:G14" si="5">SUM(C9:C13)</f>
        <v>1314</v>
      </c>
      <c r="D14" s="14">
        <f t="shared" si="1"/>
        <v>3704</v>
      </c>
      <c r="E14" s="14">
        <f t="shared" si="5"/>
        <v>0</v>
      </c>
      <c r="F14" s="14">
        <f t="shared" si="5"/>
        <v>0</v>
      </c>
      <c r="G14" s="14">
        <f t="shared" si="5"/>
        <v>0</v>
      </c>
      <c r="H14" s="14">
        <f t="shared" si="2"/>
        <v>2390</v>
      </c>
      <c r="I14" s="14">
        <f t="shared" si="3"/>
        <v>1314</v>
      </c>
      <c r="J14" s="14">
        <f t="shared" si="4"/>
        <v>3704</v>
      </c>
      <c r="K14" s="15" t="s">
        <v>1022</v>
      </c>
    </row>
    <row r="15" spans="1:11" ht="20.25" customHeight="1" x14ac:dyDescent="0.2">
      <c r="A15" s="13" t="s">
        <v>1023</v>
      </c>
      <c r="B15" s="14">
        <v>143</v>
      </c>
      <c r="C15" s="14">
        <v>73</v>
      </c>
      <c r="D15" s="14">
        <f t="shared" si="1"/>
        <v>216</v>
      </c>
      <c r="E15" s="14">
        <v>0</v>
      </c>
      <c r="F15" s="14">
        <v>0</v>
      </c>
      <c r="G15" s="14">
        <v>0</v>
      </c>
      <c r="H15" s="14">
        <f t="shared" si="2"/>
        <v>143</v>
      </c>
      <c r="I15" s="14">
        <f t="shared" si="3"/>
        <v>73</v>
      </c>
      <c r="J15" s="14">
        <f t="shared" si="4"/>
        <v>216</v>
      </c>
      <c r="K15" s="15" t="s">
        <v>1024</v>
      </c>
    </row>
    <row r="16" spans="1:11" ht="20.25" customHeight="1" x14ac:dyDescent="0.2">
      <c r="A16" s="13" t="s">
        <v>1025</v>
      </c>
      <c r="B16" s="14">
        <v>93</v>
      </c>
      <c r="C16" s="14">
        <v>127</v>
      </c>
      <c r="D16" s="14">
        <f t="shared" si="1"/>
        <v>220</v>
      </c>
      <c r="E16" s="14">
        <v>0</v>
      </c>
      <c r="F16" s="14">
        <v>0</v>
      </c>
      <c r="G16" s="14">
        <v>0</v>
      </c>
      <c r="H16" s="14">
        <f t="shared" si="2"/>
        <v>93</v>
      </c>
      <c r="I16" s="14">
        <f t="shared" si="3"/>
        <v>127</v>
      </c>
      <c r="J16" s="14">
        <f t="shared" si="4"/>
        <v>220</v>
      </c>
      <c r="K16" s="15" t="s">
        <v>1026</v>
      </c>
    </row>
    <row r="17" spans="1:11" ht="20.25" customHeight="1" x14ac:dyDescent="0.2">
      <c r="A17" s="13" t="s">
        <v>1027</v>
      </c>
      <c r="B17" s="14">
        <v>35</v>
      </c>
      <c r="C17" s="14">
        <v>16</v>
      </c>
      <c r="D17" s="14">
        <f t="shared" si="1"/>
        <v>51</v>
      </c>
      <c r="E17" s="14">
        <v>0</v>
      </c>
      <c r="F17" s="14">
        <v>0</v>
      </c>
      <c r="G17" s="14">
        <v>0</v>
      </c>
      <c r="H17" s="14">
        <f t="shared" si="2"/>
        <v>35</v>
      </c>
      <c r="I17" s="14">
        <f t="shared" si="3"/>
        <v>16</v>
      </c>
      <c r="J17" s="14">
        <f t="shared" si="4"/>
        <v>51</v>
      </c>
      <c r="K17" s="15" t="s">
        <v>1028</v>
      </c>
    </row>
    <row r="18" spans="1:11" ht="20.25" customHeight="1" x14ac:dyDescent="0.2">
      <c r="A18" s="13" t="s">
        <v>1029</v>
      </c>
      <c r="B18" s="14">
        <v>2</v>
      </c>
      <c r="C18" s="14">
        <v>0</v>
      </c>
      <c r="D18" s="14">
        <f t="shared" si="1"/>
        <v>2</v>
      </c>
      <c r="E18" s="14">
        <v>0</v>
      </c>
      <c r="F18" s="14">
        <v>0</v>
      </c>
      <c r="G18" s="14">
        <v>0</v>
      </c>
      <c r="H18" s="14">
        <f t="shared" si="2"/>
        <v>2</v>
      </c>
      <c r="I18" s="14">
        <f t="shared" si="3"/>
        <v>0</v>
      </c>
      <c r="J18" s="14">
        <f t="shared" si="4"/>
        <v>2</v>
      </c>
      <c r="K18" s="15" t="s">
        <v>1030</v>
      </c>
    </row>
    <row r="19" spans="1:11" ht="20.25" customHeight="1" x14ac:dyDescent="0.2">
      <c r="A19" s="13" t="s">
        <v>1031</v>
      </c>
      <c r="B19" s="14">
        <f>SUM(B15:B18)</f>
        <v>273</v>
      </c>
      <c r="C19" s="14">
        <f t="shared" ref="C19" si="6">SUM(C15:C18)</f>
        <v>216</v>
      </c>
      <c r="D19" s="14">
        <f t="shared" si="1"/>
        <v>489</v>
      </c>
      <c r="E19" s="14">
        <v>0</v>
      </c>
      <c r="F19" s="14">
        <v>0</v>
      </c>
      <c r="G19" s="14">
        <v>0</v>
      </c>
      <c r="H19" s="14">
        <f t="shared" si="2"/>
        <v>273</v>
      </c>
      <c r="I19" s="14">
        <f t="shared" si="3"/>
        <v>216</v>
      </c>
      <c r="J19" s="14">
        <f t="shared" si="4"/>
        <v>489</v>
      </c>
      <c r="K19" s="15" t="s">
        <v>1032</v>
      </c>
    </row>
    <row r="20" spans="1:11" ht="20.25" customHeight="1" x14ac:dyDescent="0.2">
      <c r="A20" s="13" t="s">
        <v>56</v>
      </c>
      <c r="B20" s="14">
        <f>SUM(B19,B14)</f>
        <v>2663</v>
      </c>
      <c r="C20" s="14">
        <f t="shared" ref="C20:G20" si="7">SUM(C19,C14)</f>
        <v>1530</v>
      </c>
      <c r="D20" s="14">
        <f t="shared" si="1"/>
        <v>4193</v>
      </c>
      <c r="E20" s="14">
        <f t="shared" si="7"/>
        <v>0</v>
      </c>
      <c r="F20" s="14">
        <f t="shared" si="7"/>
        <v>0</v>
      </c>
      <c r="G20" s="14">
        <f t="shared" si="7"/>
        <v>0</v>
      </c>
      <c r="H20" s="14">
        <f t="shared" si="2"/>
        <v>2663</v>
      </c>
      <c r="I20" s="14">
        <f t="shared" si="3"/>
        <v>1530</v>
      </c>
      <c r="J20" s="14">
        <f t="shared" si="4"/>
        <v>4193</v>
      </c>
      <c r="K20" s="15" t="s">
        <v>57</v>
      </c>
    </row>
    <row r="21" spans="1:11" ht="20.25" customHeight="1" x14ac:dyDescent="0.2">
      <c r="A21" s="13" t="s">
        <v>863</v>
      </c>
      <c r="B21" s="14"/>
      <c r="C21" s="14"/>
      <c r="D21" s="14"/>
      <c r="E21" s="14"/>
      <c r="F21" s="14"/>
      <c r="G21" s="14"/>
      <c r="H21" s="14"/>
      <c r="I21" s="14"/>
      <c r="J21" s="14"/>
      <c r="K21" s="15" t="s">
        <v>59</v>
      </c>
    </row>
    <row r="22" spans="1:11" ht="20.25" customHeight="1" x14ac:dyDescent="0.2">
      <c r="A22" s="13" t="s">
        <v>1013</v>
      </c>
      <c r="B22" s="14">
        <v>329</v>
      </c>
      <c r="C22" s="14">
        <v>166</v>
      </c>
      <c r="D22" s="14">
        <f t="shared" ref="D22:D28" si="8">SUM(B22:C22)</f>
        <v>495</v>
      </c>
      <c r="E22" s="14">
        <v>0</v>
      </c>
      <c r="F22" s="14">
        <v>0</v>
      </c>
      <c r="G22" s="14">
        <v>0</v>
      </c>
      <c r="H22" s="14">
        <f t="shared" ref="H22:H28" si="9">SUM(E22,B22)</f>
        <v>329</v>
      </c>
      <c r="I22" s="14">
        <f t="shared" ref="I22:I28" si="10">SUM(F22,C22)</f>
        <v>166</v>
      </c>
      <c r="J22" s="14">
        <f t="shared" ref="J22:J28" si="11">SUM(G22,D22)</f>
        <v>495</v>
      </c>
      <c r="K22" s="15" t="s">
        <v>1033</v>
      </c>
    </row>
    <row r="23" spans="1:11" ht="20.25" customHeight="1" x14ac:dyDescent="0.2">
      <c r="A23" s="13" t="s">
        <v>1015</v>
      </c>
      <c r="B23" s="14">
        <v>245</v>
      </c>
      <c r="C23" s="14">
        <v>52</v>
      </c>
      <c r="D23" s="14">
        <f t="shared" si="8"/>
        <v>297</v>
      </c>
      <c r="E23" s="14">
        <v>0</v>
      </c>
      <c r="F23" s="14">
        <v>0</v>
      </c>
      <c r="G23" s="14">
        <v>0</v>
      </c>
      <c r="H23" s="14">
        <f t="shared" si="9"/>
        <v>245</v>
      </c>
      <c r="I23" s="14">
        <f t="shared" si="10"/>
        <v>52</v>
      </c>
      <c r="J23" s="14">
        <f t="shared" si="11"/>
        <v>297</v>
      </c>
      <c r="K23" s="15" t="s">
        <v>1034</v>
      </c>
    </row>
    <row r="24" spans="1:11" ht="20.25" customHeight="1" x14ac:dyDescent="0.2">
      <c r="A24" s="13" t="s">
        <v>1017</v>
      </c>
      <c r="B24" s="14">
        <v>207</v>
      </c>
      <c r="C24" s="14">
        <v>56</v>
      </c>
      <c r="D24" s="14">
        <f t="shared" si="8"/>
        <v>263</v>
      </c>
      <c r="E24" s="14">
        <v>0</v>
      </c>
      <c r="F24" s="14">
        <v>0</v>
      </c>
      <c r="G24" s="14">
        <v>0</v>
      </c>
      <c r="H24" s="14">
        <f t="shared" si="9"/>
        <v>207</v>
      </c>
      <c r="I24" s="14">
        <f t="shared" si="10"/>
        <v>56</v>
      </c>
      <c r="J24" s="14">
        <f t="shared" si="11"/>
        <v>263</v>
      </c>
      <c r="K24" s="15" t="s">
        <v>1035</v>
      </c>
    </row>
    <row r="25" spans="1:11" ht="20.25" customHeight="1" x14ac:dyDescent="0.2">
      <c r="A25" s="13" t="s">
        <v>1021</v>
      </c>
      <c r="B25" s="14">
        <f>SUM(B22:B24)</f>
        <v>781</v>
      </c>
      <c r="C25" s="14">
        <f>SUM(C22:C24)</f>
        <v>274</v>
      </c>
      <c r="D25" s="14">
        <f t="shared" si="8"/>
        <v>1055</v>
      </c>
      <c r="E25" s="14">
        <f t="shared" ref="E25:G26" si="12">SUM(E22:E24)</f>
        <v>0</v>
      </c>
      <c r="F25" s="14">
        <f t="shared" si="12"/>
        <v>0</v>
      </c>
      <c r="G25" s="14">
        <f t="shared" si="12"/>
        <v>0</v>
      </c>
      <c r="H25" s="14">
        <f t="shared" si="9"/>
        <v>781</v>
      </c>
      <c r="I25" s="14">
        <f t="shared" si="10"/>
        <v>274</v>
      </c>
      <c r="J25" s="14">
        <f t="shared" si="11"/>
        <v>1055</v>
      </c>
      <c r="K25" s="15" t="s">
        <v>1022</v>
      </c>
    </row>
    <row r="26" spans="1:11" ht="20.25" customHeight="1" x14ac:dyDescent="0.2">
      <c r="A26" s="13" t="s">
        <v>1025</v>
      </c>
      <c r="B26" s="14">
        <v>328</v>
      </c>
      <c r="C26" s="14">
        <v>37</v>
      </c>
      <c r="D26" s="14">
        <f t="shared" si="8"/>
        <v>365</v>
      </c>
      <c r="E26" s="14">
        <f t="shared" si="12"/>
        <v>0</v>
      </c>
      <c r="F26" s="14">
        <f t="shared" si="12"/>
        <v>0</v>
      </c>
      <c r="G26" s="14">
        <f t="shared" si="12"/>
        <v>0</v>
      </c>
      <c r="H26" s="14">
        <f t="shared" ref="H26" si="13">SUM(E26,B26)</f>
        <v>328</v>
      </c>
      <c r="I26" s="14">
        <f t="shared" ref="I26" si="14">SUM(F26,C26)</f>
        <v>37</v>
      </c>
      <c r="J26" s="14">
        <f t="shared" ref="J26" si="15">SUM(G26,D26)</f>
        <v>365</v>
      </c>
      <c r="K26" s="15" t="s">
        <v>1026</v>
      </c>
    </row>
    <row r="27" spans="1:11" ht="20.25" customHeight="1" thickBot="1" x14ac:dyDescent="0.25">
      <c r="A27" s="13" t="s">
        <v>61</v>
      </c>
      <c r="B27" s="14">
        <f>SUM(B22,B23,B24,B26)</f>
        <v>1109</v>
      </c>
      <c r="C27" s="14">
        <f t="shared" ref="C27:J27" si="16">SUM(C22,C23,C24,C26)</f>
        <v>311</v>
      </c>
      <c r="D27" s="14">
        <f t="shared" si="16"/>
        <v>1420</v>
      </c>
      <c r="E27" s="14">
        <f t="shared" si="16"/>
        <v>0</v>
      </c>
      <c r="F27" s="14">
        <f t="shared" si="16"/>
        <v>0</v>
      </c>
      <c r="G27" s="14">
        <f t="shared" si="16"/>
        <v>0</v>
      </c>
      <c r="H27" s="14">
        <f t="shared" si="16"/>
        <v>1109</v>
      </c>
      <c r="I27" s="14">
        <f t="shared" si="16"/>
        <v>311</v>
      </c>
      <c r="J27" s="14">
        <f t="shared" si="16"/>
        <v>1420</v>
      </c>
      <c r="K27" s="15" t="s">
        <v>692</v>
      </c>
    </row>
    <row r="28" spans="1:11" ht="20.25" customHeight="1" thickBot="1" x14ac:dyDescent="0.25">
      <c r="A28" s="19" t="s">
        <v>261</v>
      </c>
      <c r="B28" s="20">
        <f>SUM(B27,B20)</f>
        <v>3772</v>
      </c>
      <c r="C28" s="20">
        <f>SUM(C27,C20)</f>
        <v>1841</v>
      </c>
      <c r="D28" s="20">
        <f t="shared" si="8"/>
        <v>5613</v>
      </c>
      <c r="E28" s="20">
        <f>SUM(E27,E20)</f>
        <v>0</v>
      </c>
      <c r="F28" s="20">
        <f>SUM(F27,F20)</f>
        <v>0</v>
      </c>
      <c r="G28" s="20">
        <f>SUM(G27,G20)</f>
        <v>0</v>
      </c>
      <c r="H28" s="20">
        <f t="shared" si="9"/>
        <v>3772</v>
      </c>
      <c r="I28" s="20">
        <f t="shared" si="10"/>
        <v>1841</v>
      </c>
      <c r="J28" s="20">
        <f t="shared" si="11"/>
        <v>5613</v>
      </c>
      <c r="K28" s="57" t="s">
        <v>63</v>
      </c>
    </row>
    <row r="29" spans="1:11" ht="15" thickTop="1" x14ac:dyDescent="0.2"/>
    <row r="31" spans="1:11" s="99" customFormat="1" x14ac:dyDescent="0.2"/>
    <row r="32" spans="1:11" s="99" customFormat="1" x14ac:dyDescent="0.2"/>
    <row r="33" spans="1:11" s="99" customFormat="1" x14ac:dyDescent="0.2"/>
    <row r="34" spans="1:11" s="99" customFormat="1" x14ac:dyDescent="0.2"/>
    <row r="35" spans="1:11" s="99" customFormat="1" x14ac:dyDescent="0.2"/>
    <row r="36" spans="1:11" s="99" customFormat="1" x14ac:dyDescent="0.2"/>
    <row r="37" spans="1:11" s="99" customFormat="1" x14ac:dyDescent="0.2"/>
    <row r="38" spans="1:11" s="99" customFormat="1" x14ac:dyDescent="0.2"/>
    <row r="39" spans="1:11" s="99" customFormat="1" x14ac:dyDescent="0.2"/>
    <row r="40" spans="1:11" ht="15.75" customHeight="1" x14ac:dyDescent="0.2"/>
    <row r="41" spans="1:11" ht="15.75" customHeight="1" x14ac:dyDescent="0.2"/>
    <row r="42" spans="1:11" ht="51.75" customHeight="1" x14ac:dyDescent="0.2">
      <c r="A42" s="115" t="s">
        <v>2046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</row>
    <row r="43" spans="1:11" ht="41.25" customHeight="1" x14ac:dyDescent="0.25">
      <c r="A43" s="114" t="s">
        <v>1036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</row>
    <row r="44" spans="1:11" ht="21" customHeight="1" thickBot="1" x14ac:dyDescent="0.25">
      <c r="A44" s="10" t="s">
        <v>1947</v>
      </c>
      <c r="K44" s="12" t="s">
        <v>1948</v>
      </c>
    </row>
    <row r="45" spans="1:11" ht="22.5" customHeight="1" thickTop="1" x14ac:dyDescent="0.25">
      <c r="A45" s="111" t="s">
        <v>1009</v>
      </c>
      <c r="B45" s="110" t="s">
        <v>1</v>
      </c>
      <c r="C45" s="110"/>
      <c r="D45" s="110"/>
      <c r="E45" s="110" t="s">
        <v>2</v>
      </c>
      <c r="F45" s="110"/>
      <c r="G45" s="110"/>
      <c r="H45" s="110" t="s">
        <v>3</v>
      </c>
      <c r="I45" s="110"/>
      <c r="J45" s="110"/>
      <c r="K45" s="111" t="s">
        <v>1010</v>
      </c>
    </row>
    <row r="46" spans="1:11" ht="22.5" customHeight="1" x14ac:dyDescent="0.25">
      <c r="A46" s="112"/>
      <c r="B46" s="109" t="s">
        <v>5</v>
      </c>
      <c r="C46" s="109"/>
      <c r="D46" s="109"/>
      <c r="E46" s="109" t="s">
        <v>6</v>
      </c>
      <c r="F46" s="109"/>
      <c r="G46" s="109"/>
      <c r="H46" s="109" t="s">
        <v>7</v>
      </c>
      <c r="I46" s="109"/>
      <c r="J46" s="109"/>
      <c r="K46" s="112"/>
    </row>
    <row r="47" spans="1:11" ht="22.5" customHeight="1" x14ac:dyDescent="0.25">
      <c r="A47" s="112"/>
      <c r="B47" s="56" t="s">
        <v>153</v>
      </c>
      <c r="C47" s="56" t="s">
        <v>67</v>
      </c>
      <c r="D47" s="56" t="s">
        <v>10</v>
      </c>
      <c r="E47" s="56" t="s">
        <v>153</v>
      </c>
      <c r="F47" s="56" t="s">
        <v>67</v>
      </c>
      <c r="G47" s="56" t="s">
        <v>10</v>
      </c>
      <c r="H47" s="56" t="s">
        <v>153</v>
      </c>
      <c r="I47" s="56" t="s">
        <v>67</v>
      </c>
      <c r="J47" s="56" t="s">
        <v>10</v>
      </c>
      <c r="K47" s="112"/>
    </row>
    <row r="48" spans="1:11" ht="22.5" customHeight="1" thickBot="1" x14ac:dyDescent="0.3">
      <c r="A48" s="113"/>
      <c r="B48" s="6" t="s">
        <v>11</v>
      </c>
      <c r="C48" s="6" t="s">
        <v>12</v>
      </c>
      <c r="D48" s="6" t="s">
        <v>7</v>
      </c>
      <c r="E48" s="6" t="s">
        <v>11</v>
      </c>
      <c r="F48" s="6" t="s">
        <v>12</v>
      </c>
      <c r="G48" s="6" t="s">
        <v>7</v>
      </c>
      <c r="H48" s="6" t="s">
        <v>11</v>
      </c>
      <c r="I48" s="6" t="s">
        <v>12</v>
      </c>
      <c r="J48" s="6" t="s">
        <v>7</v>
      </c>
      <c r="K48" s="113"/>
    </row>
    <row r="49" spans="1:11" ht="22.5" customHeight="1" x14ac:dyDescent="0.2">
      <c r="A49" s="13" t="s">
        <v>13</v>
      </c>
      <c r="B49" s="14"/>
      <c r="C49" s="14"/>
      <c r="D49" s="14"/>
      <c r="E49" s="14"/>
      <c r="F49" s="14"/>
      <c r="G49" s="14"/>
      <c r="H49" s="14"/>
      <c r="I49" s="14"/>
      <c r="J49" s="14"/>
      <c r="K49" s="15" t="s">
        <v>886</v>
      </c>
    </row>
    <row r="50" spans="1:11" ht="22.5" customHeight="1" x14ac:dyDescent="0.2">
      <c r="A50" s="13" t="s">
        <v>1023</v>
      </c>
      <c r="B50" s="14">
        <v>5</v>
      </c>
      <c r="C50" s="14">
        <v>3</v>
      </c>
      <c r="D50" s="14">
        <f>SUM(B50:C50)</f>
        <v>8</v>
      </c>
      <c r="E50" s="14">
        <v>0</v>
      </c>
      <c r="F50" s="14">
        <v>0</v>
      </c>
      <c r="G50" s="14">
        <v>0</v>
      </c>
      <c r="H50" s="14">
        <f>SUM(B50,E50)</f>
        <v>5</v>
      </c>
      <c r="I50" s="14">
        <f t="shared" ref="I50:J52" si="17">SUM(C50,F50)</f>
        <v>3</v>
      </c>
      <c r="J50" s="14">
        <f t="shared" si="17"/>
        <v>8</v>
      </c>
      <c r="K50" s="15" t="s">
        <v>1024</v>
      </c>
    </row>
    <row r="51" spans="1:11" ht="22.5" customHeight="1" x14ac:dyDescent="0.2">
      <c r="A51" s="13" t="s">
        <v>1025</v>
      </c>
      <c r="B51" s="14">
        <v>11</v>
      </c>
      <c r="C51" s="14">
        <v>8</v>
      </c>
      <c r="D51" s="14">
        <f t="shared" ref="D51:D52" si="18">SUM(B51:C51)</f>
        <v>19</v>
      </c>
      <c r="E51" s="14">
        <v>0</v>
      </c>
      <c r="F51" s="14">
        <v>0</v>
      </c>
      <c r="G51" s="14">
        <v>0</v>
      </c>
      <c r="H51" s="14">
        <f t="shared" ref="H51:H52" si="19">SUM(B51,E51)</f>
        <v>11</v>
      </c>
      <c r="I51" s="14">
        <f t="shared" si="17"/>
        <v>8</v>
      </c>
      <c r="J51" s="14">
        <f t="shared" si="17"/>
        <v>19</v>
      </c>
      <c r="K51" s="15" t="s">
        <v>1026</v>
      </c>
    </row>
    <row r="52" spans="1:11" ht="22.5" customHeight="1" x14ac:dyDescent="0.2">
      <c r="A52" s="13" t="s">
        <v>1029</v>
      </c>
      <c r="B52" s="14">
        <v>0</v>
      </c>
      <c r="C52" s="14">
        <v>1</v>
      </c>
      <c r="D52" s="14">
        <f t="shared" si="18"/>
        <v>1</v>
      </c>
      <c r="E52" s="14">
        <v>0</v>
      </c>
      <c r="F52" s="14">
        <v>0</v>
      </c>
      <c r="G52" s="14">
        <v>0</v>
      </c>
      <c r="H52" s="14">
        <f t="shared" si="19"/>
        <v>0</v>
      </c>
      <c r="I52" s="14">
        <f t="shared" si="17"/>
        <v>1</v>
      </c>
      <c r="J52" s="14">
        <f t="shared" si="17"/>
        <v>1</v>
      </c>
      <c r="K52" s="15" t="s">
        <v>1030</v>
      </c>
    </row>
    <row r="53" spans="1:11" ht="22.5" customHeight="1" x14ac:dyDescent="0.2">
      <c r="A53" s="13" t="s">
        <v>56</v>
      </c>
      <c r="B53" s="14">
        <f t="shared" ref="B53:G53" si="20">SUM(B50:B52)</f>
        <v>16</v>
      </c>
      <c r="C53" s="14">
        <f t="shared" si="20"/>
        <v>12</v>
      </c>
      <c r="D53" s="14">
        <f t="shared" si="20"/>
        <v>28</v>
      </c>
      <c r="E53" s="14">
        <f t="shared" si="20"/>
        <v>0</v>
      </c>
      <c r="F53" s="14">
        <f t="shared" si="20"/>
        <v>0</v>
      </c>
      <c r="G53" s="14">
        <f t="shared" si="20"/>
        <v>0</v>
      </c>
      <c r="H53" s="14">
        <f t="shared" ref="H53" si="21">SUM(E53,B53)</f>
        <v>16</v>
      </c>
      <c r="I53" s="14">
        <f>SUM(I50:I52)</f>
        <v>12</v>
      </c>
      <c r="J53" s="14">
        <f t="shared" ref="J53" si="22">SUM(H53:I53)</f>
        <v>28</v>
      </c>
      <c r="K53" s="15" t="s">
        <v>692</v>
      </c>
    </row>
    <row r="54" spans="1:11" ht="26.25" customHeight="1" x14ac:dyDescent="0.2">
      <c r="A54" s="13" t="s">
        <v>863</v>
      </c>
      <c r="B54" s="14"/>
      <c r="C54" s="14"/>
      <c r="D54" s="14"/>
      <c r="E54" s="14"/>
      <c r="F54" s="14"/>
      <c r="G54" s="14"/>
      <c r="H54" s="14"/>
      <c r="I54" s="14"/>
      <c r="J54" s="14"/>
      <c r="K54" s="15" t="s">
        <v>59</v>
      </c>
    </row>
    <row r="55" spans="1:11" ht="22.5" customHeight="1" x14ac:dyDescent="0.2">
      <c r="A55" s="13" t="s">
        <v>1025</v>
      </c>
      <c r="B55" s="14">
        <v>1</v>
      </c>
      <c r="C55" s="14">
        <v>0</v>
      </c>
      <c r="D55" s="14">
        <f t="shared" ref="D55" si="23">SUM(B55:C55)</f>
        <v>1</v>
      </c>
      <c r="E55" s="14">
        <v>0</v>
      </c>
      <c r="F55" s="14">
        <v>0</v>
      </c>
      <c r="G55" s="14">
        <v>0</v>
      </c>
      <c r="H55" s="14">
        <f t="shared" ref="H55" si="24">SUM(B55,E55)</f>
        <v>1</v>
      </c>
      <c r="I55" s="14">
        <f t="shared" ref="I55" si="25">SUM(C55,F55)</f>
        <v>0</v>
      </c>
      <c r="J55" s="14">
        <f t="shared" ref="J55" si="26">SUM(D55,G55)</f>
        <v>1</v>
      </c>
      <c r="K55" s="15" t="s">
        <v>1026</v>
      </c>
    </row>
    <row r="56" spans="1:11" ht="22.5" customHeight="1" thickBot="1" x14ac:dyDescent="0.25">
      <c r="A56" s="13" t="s">
        <v>61</v>
      </c>
      <c r="B56" s="14">
        <f>SUM(B55)</f>
        <v>1</v>
      </c>
      <c r="C56" s="14">
        <f t="shared" ref="C56:J56" si="27">SUM(C55)</f>
        <v>0</v>
      </c>
      <c r="D56" s="14">
        <f t="shared" si="27"/>
        <v>1</v>
      </c>
      <c r="E56" s="14">
        <f t="shared" si="27"/>
        <v>0</v>
      </c>
      <c r="F56" s="14">
        <f t="shared" si="27"/>
        <v>0</v>
      </c>
      <c r="G56" s="14">
        <f t="shared" si="27"/>
        <v>0</v>
      </c>
      <c r="H56" s="14">
        <f t="shared" si="27"/>
        <v>1</v>
      </c>
      <c r="I56" s="14">
        <f t="shared" si="27"/>
        <v>0</v>
      </c>
      <c r="J56" s="14">
        <f t="shared" si="27"/>
        <v>1</v>
      </c>
      <c r="K56" s="15" t="s">
        <v>692</v>
      </c>
    </row>
    <row r="57" spans="1:11" ht="22.5" customHeight="1" thickBot="1" x14ac:dyDescent="0.25">
      <c r="A57" s="19" t="s">
        <v>261</v>
      </c>
      <c r="B57" s="20">
        <f>SUM(B56,B53)</f>
        <v>17</v>
      </c>
      <c r="C57" s="20">
        <f t="shared" ref="C57:J57" si="28">SUM(C56,C53)</f>
        <v>12</v>
      </c>
      <c r="D57" s="20">
        <f t="shared" si="28"/>
        <v>29</v>
      </c>
      <c r="E57" s="20">
        <f t="shared" si="28"/>
        <v>0</v>
      </c>
      <c r="F57" s="20">
        <f t="shared" si="28"/>
        <v>0</v>
      </c>
      <c r="G57" s="20">
        <f t="shared" si="28"/>
        <v>0</v>
      </c>
      <c r="H57" s="20">
        <f t="shared" si="28"/>
        <v>17</v>
      </c>
      <c r="I57" s="20">
        <f t="shared" si="28"/>
        <v>12</v>
      </c>
      <c r="J57" s="20">
        <f t="shared" si="28"/>
        <v>29</v>
      </c>
      <c r="K57" s="57" t="s">
        <v>63</v>
      </c>
    </row>
    <row r="58" spans="1:11" ht="22.5" customHeight="1" thickTop="1" x14ac:dyDescent="0.2"/>
    <row r="59" spans="1:11" ht="22.5" customHeight="1" x14ac:dyDescent="0.2"/>
    <row r="60" spans="1:11" ht="22.5" customHeight="1" x14ac:dyDescent="0.2"/>
    <row r="61" spans="1:11" ht="22.5" customHeight="1" x14ac:dyDescent="0.2"/>
    <row r="62" spans="1:11" ht="22.5" customHeight="1" x14ac:dyDescent="0.2"/>
    <row r="63" spans="1:11" s="99" customFormat="1" ht="22.5" customHeight="1" x14ac:dyDescent="0.2"/>
    <row r="64" spans="1:11" s="99" customFormat="1" ht="22.5" customHeight="1" x14ac:dyDescent="0.2"/>
    <row r="65" spans="1:11" s="99" customFormat="1" ht="22.5" customHeight="1" x14ac:dyDescent="0.2"/>
    <row r="66" spans="1:11" s="99" customFormat="1" ht="22.5" customHeight="1" x14ac:dyDescent="0.2"/>
    <row r="67" spans="1:11" s="99" customFormat="1" ht="22.5" customHeight="1" x14ac:dyDescent="0.2"/>
    <row r="68" spans="1:11" s="99" customFormat="1" ht="22.5" customHeight="1" x14ac:dyDescent="0.2"/>
    <row r="69" spans="1:11" s="99" customFormat="1" ht="22.5" customHeight="1" x14ac:dyDescent="0.2"/>
    <row r="70" spans="1:11" s="99" customFormat="1" ht="22.5" customHeight="1" x14ac:dyDescent="0.2"/>
    <row r="71" spans="1:11" s="99" customFormat="1" ht="22.5" customHeight="1" x14ac:dyDescent="0.2"/>
    <row r="72" spans="1:11" ht="22.5" customHeight="1" x14ac:dyDescent="0.2"/>
    <row r="73" spans="1:11" ht="22.5" customHeight="1" x14ac:dyDescent="0.2"/>
    <row r="74" spans="1:11" ht="24.75" customHeight="1" x14ac:dyDescent="0.2">
      <c r="A74" s="118" t="s">
        <v>2047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</row>
    <row r="75" spans="1:11" ht="39.75" customHeight="1" x14ac:dyDescent="0.25">
      <c r="A75" s="114" t="s">
        <v>1037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22.5" customHeight="1" thickBot="1" x14ac:dyDescent="0.25">
      <c r="A76" s="10" t="s">
        <v>1949</v>
      </c>
      <c r="K76" s="12" t="s">
        <v>1950</v>
      </c>
    </row>
    <row r="77" spans="1:11" ht="16.5" thickTop="1" x14ac:dyDescent="0.25">
      <c r="A77" s="111" t="s">
        <v>1009</v>
      </c>
      <c r="B77" s="110" t="s">
        <v>1</v>
      </c>
      <c r="C77" s="110"/>
      <c r="D77" s="110"/>
      <c r="E77" s="110" t="s">
        <v>2</v>
      </c>
      <c r="F77" s="110"/>
      <c r="G77" s="110"/>
      <c r="H77" s="110" t="s">
        <v>3</v>
      </c>
      <c r="I77" s="110"/>
      <c r="J77" s="110"/>
      <c r="K77" s="111" t="s">
        <v>1010</v>
      </c>
    </row>
    <row r="78" spans="1:11" ht="15.75" x14ac:dyDescent="0.25">
      <c r="A78" s="112"/>
      <c r="B78" s="109" t="s">
        <v>5</v>
      </c>
      <c r="C78" s="109"/>
      <c r="D78" s="109"/>
      <c r="E78" s="109" t="s">
        <v>6</v>
      </c>
      <c r="F78" s="109"/>
      <c r="G78" s="109"/>
      <c r="H78" s="109" t="s">
        <v>7</v>
      </c>
      <c r="I78" s="109"/>
      <c r="J78" s="109"/>
      <c r="K78" s="112"/>
    </row>
    <row r="79" spans="1:11" ht="15.75" x14ac:dyDescent="0.25">
      <c r="A79" s="112"/>
      <c r="B79" s="56" t="s">
        <v>153</v>
      </c>
      <c r="C79" s="56" t="s">
        <v>67</v>
      </c>
      <c r="D79" s="56" t="s">
        <v>10</v>
      </c>
      <c r="E79" s="56" t="s">
        <v>153</v>
      </c>
      <c r="F79" s="56" t="s">
        <v>67</v>
      </c>
      <c r="G79" s="56" t="s">
        <v>10</v>
      </c>
      <c r="H79" s="56" t="s">
        <v>153</v>
      </c>
      <c r="I79" s="56" t="s">
        <v>67</v>
      </c>
      <c r="J79" s="56" t="s">
        <v>10</v>
      </c>
      <c r="K79" s="112"/>
    </row>
    <row r="80" spans="1:11" ht="16.5" thickBot="1" x14ac:dyDescent="0.3">
      <c r="A80" s="113"/>
      <c r="B80" s="6" t="s">
        <v>11</v>
      </c>
      <c r="C80" s="6" t="s">
        <v>12</v>
      </c>
      <c r="D80" s="6" t="s">
        <v>7</v>
      </c>
      <c r="E80" s="6" t="s">
        <v>11</v>
      </c>
      <c r="F80" s="6" t="s">
        <v>12</v>
      </c>
      <c r="G80" s="6" t="s">
        <v>7</v>
      </c>
      <c r="H80" s="6" t="s">
        <v>11</v>
      </c>
      <c r="I80" s="6" t="s">
        <v>12</v>
      </c>
      <c r="J80" s="6" t="s">
        <v>7</v>
      </c>
      <c r="K80" s="113"/>
    </row>
    <row r="81" spans="1:11" ht="20.100000000000001" customHeight="1" x14ac:dyDescent="0.2">
      <c r="A81" s="13" t="s">
        <v>13</v>
      </c>
      <c r="B81" s="14"/>
      <c r="C81" s="14"/>
      <c r="D81" s="14"/>
      <c r="E81" s="14"/>
      <c r="F81" s="14"/>
      <c r="G81" s="14"/>
      <c r="H81" s="14"/>
      <c r="I81" s="14"/>
      <c r="J81" s="14"/>
      <c r="K81" s="15" t="s">
        <v>886</v>
      </c>
    </row>
    <row r="82" spans="1:11" ht="20.100000000000001" customHeight="1" x14ac:dyDescent="0.2">
      <c r="A82" s="13" t="s">
        <v>1011</v>
      </c>
      <c r="B82" s="14">
        <v>265</v>
      </c>
      <c r="C82" s="14">
        <v>154</v>
      </c>
      <c r="D82" s="14">
        <v>419</v>
      </c>
      <c r="E82" s="14">
        <v>0</v>
      </c>
      <c r="F82" s="14">
        <v>0</v>
      </c>
      <c r="G82" s="14">
        <f>SUM(E82:F82)</f>
        <v>0</v>
      </c>
      <c r="H82" s="14">
        <f>SUM(E82,B82)</f>
        <v>265</v>
      </c>
      <c r="I82" s="14">
        <f t="shared" ref="I82:J82" si="29">SUM(F82,C82)</f>
        <v>154</v>
      </c>
      <c r="J82" s="14">
        <f t="shared" si="29"/>
        <v>419</v>
      </c>
      <c r="K82" s="15" t="s">
        <v>341</v>
      </c>
    </row>
    <row r="83" spans="1:11" ht="20.100000000000001" customHeight="1" x14ac:dyDescent="0.2">
      <c r="A83" s="13" t="s">
        <v>1013</v>
      </c>
      <c r="B83" s="14">
        <v>2287</v>
      </c>
      <c r="C83" s="14">
        <v>1483</v>
      </c>
      <c r="D83" s="14">
        <f t="shared" ref="D83:D86" si="30">SUM(B83:C83)</f>
        <v>3770</v>
      </c>
      <c r="E83" s="14">
        <v>0</v>
      </c>
      <c r="F83" s="14">
        <v>0</v>
      </c>
      <c r="G83" s="14">
        <v>0</v>
      </c>
      <c r="H83" s="14">
        <f t="shared" ref="H83:J86" si="31">SUM(B83,E83)</f>
        <v>2287</v>
      </c>
      <c r="I83" s="14">
        <f t="shared" si="31"/>
        <v>1483</v>
      </c>
      <c r="J83" s="14">
        <f t="shared" si="31"/>
        <v>3770</v>
      </c>
      <c r="K83" s="15" t="s">
        <v>1033</v>
      </c>
    </row>
    <row r="84" spans="1:11" ht="20.100000000000001" customHeight="1" x14ac:dyDescent="0.2">
      <c r="A84" s="13" t="s">
        <v>1015</v>
      </c>
      <c r="B84" s="14">
        <v>1027</v>
      </c>
      <c r="C84" s="14">
        <v>457</v>
      </c>
      <c r="D84" s="14">
        <f t="shared" si="30"/>
        <v>1484</v>
      </c>
      <c r="E84" s="14">
        <v>0</v>
      </c>
      <c r="F84" s="14">
        <v>0</v>
      </c>
      <c r="G84" s="14">
        <v>0</v>
      </c>
      <c r="H84" s="14">
        <f t="shared" si="31"/>
        <v>1027</v>
      </c>
      <c r="I84" s="14">
        <f t="shared" si="31"/>
        <v>457</v>
      </c>
      <c r="J84" s="14">
        <f t="shared" si="31"/>
        <v>1484</v>
      </c>
      <c r="K84" s="15" t="s">
        <v>1034</v>
      </c>
    </row>
    <row r="85" spans="1:11" ht="20.100000000000001" customHeight="1" x14ac:dyDescent="0.2">
      <c r="A85" s="13" t="s">
        <v>1039</v>
      </c>
      <c r="B85" s="14">
        <v>1112</v>
      </c>
      <c r="C85" s="14">
        <v>396</v>
      </c>
      <c r="D85" s="14">
        <f t="shared" si="30"/>
        <v>1508</v>
      </c>
      <c r="E85" s="14">
        <v>0</v>
      </c>
      <c r="F85" s="14">
        <v>0</v>
      </c>
      <c r="G85" s="14">
        <v>0</v>
      </c>
      <c r="H85" s="14">
        <f t="shared" si="31"/>
        <v>1112</v>
      </c>
      <c r="I85" s="14">
        <f t="shared" si="31"/>
        <v>396</v>
      </c>
      <c r="J85" s="14">
        <f t="shared" si="31"/>
        <v>1508</v>
      </c>
      <c r="K85" s="15" t="s">
        <v>1035</v>
      </c>
    </row>
    <row r="86" spans="1:11" ht="20.100000000000001" customHeight="1" x14ac:dyDescent="0.2">
      <c r="A86" s="13" t="s">
        <v>1019</v>
      </c>
      <c r="B86" s="14">
        <v>150</v>
      </c>
      <c r="C86" s="14">
        <v>122</v>
      </c>
      <c r="D86" s="14">
        <f t="shared" si="30"/>
        <v>272</v>
      </c>
      <c r="E86" s="14">
        <v>0</v>
      </c>
      <c r="F86" s="14">
        <v>0</v>
      </c>
      <c r="G86" s="14">
        <v>0</v>
      </c>
      <c r="H86" s="14">
        <f t="shared" si="31"/>
        <v>150</v>
      </c>
      <c r="I86" s="14">
        <f t="shared" si="31"/>
        <v>122</v>
      </c>
      <c r="J86" s="14">
        <f t="shared" si="31"/>
        <v>272</v>
      </c>
      <c r="K86" s="15" t="s">
        <v>1020</v>
      </c>
    </row>
    <row r="87" spans="1:11" ht="20.100000000000001" customHeight="1" x14ac:dyDescent="0.2">
      <c r="A87" s="13" t="s">
        <v>1021</v>
      </c>
      <c r="B87" s="14">
        <f>SUM(B82:B86)</f>
        <v>4841</v>
      </c>
      <c r="C87" s="14">
        <f t="shared" ref="C87:J87" si="32">SUM(C82:C86)</f>
        <v>2612</v>
      </c>
      <c r="D87" s="14">
        <f t="shared" si="32"/>
        <v>7453</v>
      </c>
      <c r="E87" s="14">
        <f t="shared" si="32"/>
        <v>0</v>
      </c>
      <c r="F87" s="14">
        <f t="shared" si="32"/>
        <v>0</v>
      </c>
      <c r="G87" s="14">
        <f t="shared" si="32"/>
        <v>0</v>
      </c>
      <c r="H87" s="14">
        <f t="shared" si="32"/>
        <v>4841</v>
      </c>
      <c r="I87" s="14">
        <f t="shared" si="32"/>
        <v>2612</v>
      </c>
      <c r="J87" s="14">
        <f t="shared" si="32"/>
        <v>7453</v>
      </c>
      <c r="K87" s="15" t="s">
        <v>1022</v>
      </c>
    </row>
    <row r="88" spans="1:11" ht="20.100000000000001" customHeight="1" x14ac:dyDescent="0.2">
      <c r="A88" s="13" t="s">
        <v>1023</v>
      </c>
      <c r="B88" s="14">
        <v>404</v>
      </c>
      <c r="C88" s="14">
        <v>172</v>
      </c>
      <c r="D88" s="14">
        <f>SUM(B88:C88)</f>
        <v>576</v>
      </c>
      <c r="E88" s="14">
        <f t="shared" ref="E88:F89" si="33">SUM(E84:E87)</f>
        <v>0</v>
      </c>
      <c r="F88" s="14">
        <f t="shared" si="33"/>
        <v>0</v>
      </c>
      <c r="G88" s="14">
        <f>SUM(E88:F88)</f>
        <v>0</v>
      </c>
      <c r="H88" s="14">
        <f>SUM(B88,E88)</f>
        <v>404</v>
      </c>
      <c r="I88" s="14">
        <f>SUM(C88,F88)</f>
        <v>172</v>
      </c>
      <c r="J88" s="14">
        <f>SUM(H88:I88)</f>
        <v>576</v>
      </c>
      <c r="K88" s="15" t="s">
        <v>1024</v>
      </c>
    </row>
    <row r="89" spans="1:11" ht="20.100000000000001" customHeight="1" x14ac:dyDescent="0.2">
      <c r="A89" s="13" t="s">
        <v>1025</v>
      </c>
      <c r="B89" s="14">
        <v>358</v>
      </c>
      <c r="C89" s="14">
        <v>523</v>
      </c>
      <c r="D89" s="14">
        <f t="shared" ref="D89:D91" si="34">SUM(B89:C89)</f>
        <v>881</v>
      </c>
      <c r="E89" s="14">
        <v>1</v>
      </c>
      <c r="F89" s="14">
        <f t="shared" si="33"/>
        <v>0</v>
      </c>
      <c r="G89" s="14">
        <f t="shared" ref="G89:G91" si="35">SUM(E89:F89)</f>
        <v>1</v>
      </c>
      <c r="H89" s="14">
        <f>SUM(B89,E89)</f>
        <v>359</v>
      </c>
      <c r="I89" s="14">
        <f t="shared" ref="I89:J91" si="36">SUM(C89,F89)</f>
        <v>523</v>
      </c>
      <c r="J89" s="14">
        <f t="shared" si="36"/>
        <v>882</v>
      </c>
      <c r="K89" s="15" t="s">
        <v>1026</v>
      </c>
    </row>
    <row r="90" spans="1:11" ht="20.100000000000001" customHeight="1" x14ac:dyDescent="0.2">
      <c r="A90" s="13" t="s">
        <v>1027</v>
      </c>
      <c r="B90" s="14">
        <v>109</v>
      </c>
      <c r="C90" s="14">
        <v>64</v>
      </c>
      <c r="D90" s="14">
        <f t="shared" si="34"/>
        <v>173</v>
      </c>
      <c r="E90" s="14">
        <v>0</v>
      </c>
      <c r="F90" s="14">
        <f t="shared" ref="F90" si="37">SUM(F86:F89)</f>
        <v>0</v>
      </c>
      <c r="G90" s="14">
        <f t="shared" si="35"/>
        <v>0</v>
      </c>
      <c r="H90" s="14">
        <f t="shared" ref="H90:H91" si="38">SUM(B90,E90)</f>
        <v>109</v>
      </c>
      <c r="I90" s="14">
        <f t="shared" si="36"/>
        <v>64</v>
      </c>
      <c r="J90" s="14">
        <f t="shared" ref="J90:J91" si="39">SUM(H90:I90)</f>
        <v>173</v>
      </c>
      <c r="K90" s="15" t="s">
        <v>1028</v>
      </c>
    </row>
    <row r="91" spans="1:11" ht="20.100000000000001" customHeight="1" x14ac:dyDescent="0.2">
      <c r="A91" s="13" t="s">
        <v>1029</v>
      </c>
      <c r="B91" s="14">
        <v>16</v>
      </c>
      <c r="C91" s="14">
        <v>5</v>
      </c>
      <c r="D91" s="14">
        <f t="shared" si="34"/>
        <v>21</v>
      </c>
      <c r="E91" s="14">
        <v>0</v>
      </c>
      <c r="F91" s="14">
        <f t="shared" ref="F91" si="40">SUM(F87:F90)</f>
        <v>0</v>
      </c>
      <c r="G91" s="14">
        <f t="shared" si="35"/>
        <v>0</v>
      </c>
      <c r="H91" s="14">
        <f t="shared" si="38"/>
        <v>16</v>
      </c>
      <c r="I91" s="14">
        <f t="shared" si="36"/>
        <v>5</v>
      </c>
      <c r="J91" s="14">
        <f t="shared" si="39"/>
        <v>21</v>
      </c>
      <c r="K91" s="15" t="s">
        <v>1030</v>
      </c>
    </row>
    <row r="92" spans="1:11" ht="20.100000000000001" customHeight="1" x14ac:dyDescent="0.2">
      <c r="A92" s="13" t="s">
        <v>1031</v>
      </c>
      <c r="B92" s="14">
        <f>SUM(B88:B91)</f>
        <v>887</v>
      </c>
      <c r="C92" s="14">
        <f t="shared" ref="C92:G92" si="41">SUM(C88:C91)</f>
        <v>764</v>
      </c>
      <c r="D92" s="14">
        <f t="shared" si="41"/>
        <v>1651</v>
      </c>
      <c r="E92" s="14">
        <f t="shared" si="41"/>
        <v>1</v>
      </c>
      <c r="F92" s="14">
        <f t="shared" si="41"/>
        <v>0</v>
      </c>
      <c r="G92" s="14">
        <f t="shared" si="41"/>
        <v>1</v>
      </c>
      <c r="H92" s="14">
        <f t="shared" ref="H92:I92" si="42">SUM(E92,B92)</f>
        <v>888</v>
      </c>
      <c r="I92" s="14">
        <f t="shared" si="42"/>
        <v>764</v>
      </c>
      <c r="J92" s="14">
        <f t="shared" ref="J92" si="43">SUM(H92:I92)</f>
        <v>1652</v>
      </c>
      <c r="K92" s="15" t="s">
        <v>1032</v>
      </c>
    </row>
    <row r="93" spans="1:11" ht="20.100000000000001" customHeight="1" x14ac:dyDescent="0.2">
      <c r="A93" s="13" t="s">
        <v>56</v>
      </c>
      <c r="B93" s="14">
        <f>SUM(B92,B87)</f>
        <v>5728</v>
      </c>
      <c r="C93" s="14">
        <f t="shared" ref="C93:J93" si="44">SUM(C92,C87)</f>
        <v>3376</v>
      </c>
      <c r="D93" s="14">
        <f t="shared" si="44"/>
        <v>9104</v>
      </c>
      <c r="E93" s="14">
        <f t="shared" si="44"/>
        <v>1</v>
      </c>
      <c r="F93" s="14">
        <f t="shared" si="44"/>
        <v>0</v>
      </c>
      <c r="G93" s="14">
        <f t="shared" si="44"/>
        <v>1</v>
      </c>
      <c r="H93" s="14">
        <f t="shared" si="44"/>
        <v>5729</v>
      </c>
      <c r="I93" s="14">
        <f t="shared" si="44"/>
        <v>3376</v>
      </c>
      <c r="J93" s="14">
        <f t="shared" si="44"/>
        <v>9105</v>
      </c>
      <c r="K93" s="15" t="s">
        <v>57</v>
      </c>
    </row>
    <row r="94" spans="1:11" ht="20.100000000000001" customHeight="1" x14ac:dyDescent="0.2">
      <c r="A94" s="13" t="s">
        <v>530</v>
      </c>
      <c r="B94" s="14"/>
      <c r="C94" s="14"/>
      <c r="D94" s="14"/>
      <c r="E94" s="14"/>
      <c r="F94" s="14"/>
      <c r="G94" s="14"/>
      <c r="H94" s="14"/>
      <c r="I94" s="14"/>
      <c r="J94" s="14"/>
      <c r="K94" s="15" t="s">
        <v>59</v>
      </c>
    </row>
    <row r="95" spans="1:11" ht="20.100000000000001" customHeight="1" x14ac:dyDescent="0.2">
      <c r="A95" s="13" t="s">
        <v>1013</v>
      </c>
      <c r="B95" s="14">
        <v>329</v>
      </c>
      <c r="C95" s="14">
        <v>166</v>
      </c>
      <c r="D95" s="14">
        <f t="shared" ref="D95:D98" si="45">SUM(B95:C95)</f>
        <v>495</v>
      </c>
      <c r="E95" s="14">
        <v>0</v>
      </c>
      <c r="F95" s="14">
        <v>0</v>
      </c>
      <c r="G95" s="14">
        <f t="shared" ref="G95:G98" si="46">SUM(E95:F95)</f>
        <v>0</v>
      </c>
      <c r="H95" s="14">
        <f t="shared" ref="H95:I98" si="47">SUM(B95,E95)</f>
        <v>329</v>
      </c>
      <c r="I95" s="14">
        <f t="shared" si="47"/>
        <v>166</v>
      </c>
      <c r="J95" s="14">
        <f t="shared" ref="J95:J98" si="48">SUM(H95:I95)</f>
        <v>495</v>
      </c>
      <c r="K95" s="15" t="s">
        <v>1033</v>
      </c>
    </row>
    <row r="96" spans="1:11" ht="20.100000000000001" customHeight="1" x14ac:dyDescent="0.2">
      <c r="A96" s="13" t="s">
        <v>1015</v>
      </c>
      <c r="B96" s="14">
        <v>417</v>
      </c>
      <c r="C96" s="14">
        <v>101</v>
      </c>
      <c r="D96" s="14">
        <f t="shared" si="45"/>
        <v>518</v>
      </c>
      <c r="E96" s="14">
        <v>0</v>
      </c>
      <c r="F96" s="14">
        <v>0</v>
      </c>
      <c r="G96" s="14">
        <f t="shared" si="46"/>
        <v>0</v>
      </c>
      <c r="H96" s="14">
        <f t="shared" si="47"/>
        <v>417</v>
      </c>
      <c r="I96" s="14">
        <f t="shared" si="47"/>
        <v>101</v>
      </c>
      <c r="J96" s="14">
        <f t="shared" si="48"/>
        <v>518</v>
      </c>
      <c r="K96" s="15" t="s">
        <v>1034</v>
      </c>
    </row>
    <row r="97" spans="1:11" ht="20.100000000000001" customHeight="1" x14ac:dyDescent="0.2">
      <c r="A97" s="13" t="s">
        <v>1017</v>
      </c>
      <c r="B97" s="14">
        <v>510</v>
      </c>
      <c r="C97" s="14">
        <v>129</v>
      </c>
      <c r="D97" s="14">
        <f t="shared" si="45"/>
        <v>639</v>
      </c>
      <c r="E97" s="14">
        <v>0</v>
      </c>
      <c r="F97" s="14">
        <v>0</v>
      </c>
      <c r="G97" s="14">
        <f t="shared" si="46"/>
        <v>0</v>
      </c>
      <c r="H97" s="14">
        <f t="shared" si="47"/>
        <v>510</v>
      </c>
      <c r="I97" s="14">
        <f t="shared" si="47"/>
        <v>129</v>
      </c>
      <c r="J97" s="14">
        <f t="shared" si="48"/>
        <v>639</v>
      </c>
      <c r="K97" s="15" t="s">
        <v>1035</v>
      </c>
    </row>
    <row r="98" spans="1:11" ht="20.100000000000001" customHeight="1" x14ac:dyDescent="0.2">
      <c r="A98" s="13" t="s">
        <v>1021</v>
      </c>
      <c r="B98" s="14">
        <f>SUM(B95:B97)</f>
        <v>1256</v>
      </c>
      <c r="C98" s="14">
        <f>SUM(C95:C97)</f>
        <v>396</v>
      </c>
      <c r="D98" s="14">
        <f t="shared" si="45"/>
        <v>1652</v>
      </c>
      <c r="E98" s="14">
        <f>SUM(E95:E97)</f>
        <v>0</v>
      </c>
      <c r="F98" s="14">
        <f>SUM(F95:F97)</f>
        <v>0</v>
      </c>
      <c r="G98" s="14">
        <f t="shared" si="46"/>
        <v>0</v>
      </c>
      <c r="H98" s="14">
        <f t="shared" si="47"/>
        <v>1256</v>
      </c>
      <c r="I98" s="14">
        <f t="shared" si="47"/>
        <v>396</v>
      </c>
      <c r="J98" s="14">
        <f t="shared" si="48"/>
        <v>1652</v>
      </c>
      <c r="K98" s="15" t="s">
        <v>1022</v>
      </c>
    </row>
    <row r="99" spans="1:11" ht="20.100000000000001" customHeight="1" x14ac:dyDescent="0.2">
      <c r="A99" s="13" t="s">
        <v>1025</v>
      </c>
      <c r="B99" s="14">
        <v>328</v>
      </c>
      <c r="C99" s="14">
        <v>37</v>
      </c>
      <c r="D99" s="14">
        <v>365</v>
      </c>
      <c r="E99" s="14">
        <f>SUM(E96:E98)</f>
        <v>0</v>
      </c>
      <c r="F99" s="14">
        <f>SUM(F96:F98)</f>
        <v>0</v>
      </c>
      <c r="G99" s="14">
        <f t="shared" ref="G99" si="49">SUM(E99:F99)</f>
        <v>0</v>
      </c>
      <c r="H99" s="14">
        <f t="shared" ref="H99" si="50">SUM(B99,E99)</f>
        <v>328</v>
      </c>
      <c r="I99" s="14">
        <f t="shared" ref="I99" si="51">SUM(C99,F99)</f>
        <v>37</v>
      </c>
      <c r="J99" s="14">
        <f t="shared" ref="J99" si="52">SUM(H99:I99)</f>
        <v>365</v>
      </c>
      <c r="K99" s="15" t="s">
        <v>1026</v>
      </c>
    </row>
    <row r="100" spans="1:11" ht="20.100000000000001" customHeight="1" thickBot="1" x14ac:dyDescent="0.25">
      <c r="A100" s="13" t="s">
        <v>61</v>
      </c>
      <c r="B100" s="14">
        <f>SUM(B99,B98)</f>
        <v>1584</v>
      </c>
      <c r="C100" s="14">
        <f t="shared" ref="C100:J100" si="53">SUM(C99,C98)</f>
        <v>433</v>
      </c>
      <c r="D100" s="14">
        <f t="shared" si="53"/>
        <v>2017</v>
      </c>
      <c r="E100" s="14">
        <f t="shared" si="53"/>
        <v>0</v>
      </c>
      <c r="F100" s="14">
        <f t="shared" si="53"/>
        <v>0</v>
      </c>
      <c r="G100" s="14">
        <f t="shared" si="53"/>
        <v>0</v>
      </c>
      <c r="H100" s="14">
        <f t="shared" si="53"/>
        <v>1584</v>
      </c>
      <c r="I100" s="14">
        <f t="shared" si="53"/>
        <v>433</v>
      </c>
      <c r="J100" s="14">
        <f t="shared" si="53"/>
        <v>2017</v>
      </c>
      <c r="K100" s="15" t="s">
        <v>692</v>
      </c>
    </row>
    <row r="101" spans="1:11" ht="20.100000000000001" customHeight="1" thickBot="1" x14ac:dyDescent="0.25">
      <c r="A101" s="19" t="s">
        <v>261</v>
      </c>
      <c r="B101" s="20">
        <f>SUM(B93,B100)</f>
        <v>7312</v>
      </c>
      <c r="C101" s="20">
        <f t="shared" ref="C101:J101" si="54">SUM(C93,C100)</f>
        <v>3809</v>
      </c>
      <c r="D101" s="20">
        <f t="shared" si="54"/>
        <v>11121</v>
      </c>
      <c r="E101" s="20">
        <f t="shared" si="54"/>
        <v>1</v>
      </c>
      <c r="F101" s="20">
        <f t="shared" si="54"/>
        <v>0</v>
      </c>
      <c r="G101" s="20">
        <f t="shared" si="54"/>
        <v>1</v>
      </c>
      <c r="H101" s="20">
        <f t="shared" si="54"/>
        <v>7313</v>
      </c>
      <c r="I101" s="20">
        <f t="shared" si="54"/>
        <v>3809</v>
      </c>
      <c r="J101" s="20">
        <f t="shared" si="54"/>
        <v>11122</v>
      </c>
      <c r="K101" s="57" t="s">
        <v>63</v>
      </c>
    </row>
    <row r="102" spans="1:11" ht="15" thickTop="1" x14ac:dyDescent="0.2"/>
    <row r="105" spans="1:11" ht="18" x14ac:dyDescent="0.2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</row>
    <row r="106" spans="1:11" ht="18" x14ac:dyDescent="0.25">
      <c r="A106" s="114" t="s">
        <v>2048</v>
      </c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</row>
    <row r="107" spans="1:11" ht="36" customHeight="1" x14ac:dyDescent="0.2">
      <c r="A107" s="118" t="s">
        <v>1040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</row>
    <row r="108" spans="1:11" ht="16.5" thickBot="1" x14ac:dyDescent="0.25">
      <c r="A108" s="10" t="s">
        <v>1951</v>
      </c>
      <c r="K108" s="12" t="s">
        <v>1952</v>
      </c>
    </row>
    <row r="109" spans="1:11" ht="16.5" thickTop="1" x14ac:dyDescent="0.25">
      <c r="A109" s="111" t="s">
        <v>1009</v>
      </c>
      <c r="B109" s="110" t="s">
        <v>1</v>
      </c>
      <c r="C109" s="110"/>
      <c r="D109" s="110"/>
      <c r="E109" s="110" t="s">
        <v>2</v>
      </c>
      <c r="F109" s="110"/>
      <c r="G109" s="110"/>
      <c r="H109" s="110" t="s">
        <v>3</v>
      </c>
      <c r="I109" s="110"/>
      <c r="J109" s="110"/>
      <c r="K109" s="111" t="s">
        <v>1010</v>
      </c>
    </row>
    <row r="110" spans="1:11" ht="15.75" x14ac:dyDescent="0.25">
      <c r="A110" s="112"/>
      <c r="B110" s="109" t="s">
        <v>5</v>
      </c>
      <c r="C110" s="109"/>
      <c r="D110" s="109"/>
      <c r="E110" s="109" t="s">
        <v>6</v>
      </c>
      <c r="F110" s="109"/>
      <c r="G110" s="109"/>
      <c r="H110" s="109" t="s">
        <v>7</v>
      </c>
      <c r="I110" s="109"/>
      <c r="J110" s="109"/>
      <c r="K110" s="112"/>
    </row>
    <row r="111" spans="1:11" ht="15.75" x14ac:dyDescent="0.25">
      <c r="A111" s="112"/>
      <c r="B111" s="56" t="s">
        <v>8</v>
      </c>
      <c r="C111" s="56" t="s">
        <v>67</v>
      </c>
      <c r="D111" s="56" t="s">
        <v>10</v>
      </c>
      <c r="E111" s="56" t="s">
        <v>8</v>
      </c>
      <c r="F111" s="56" t="s">
        <v>67</v>
      </c>
      <c r="G111" s="56" t="s">
        <v>10</v>
      </c>
      <c r="H111" s="56" t="s">
        <v>8</v>
      </c>
      <c r="I111" s="56" t="s">
        <v>67</v>
      </c>
      <c r="J111" s="56" t="s">
        <v>10</v>
      </c>
      <c r="K111" s="112"/>
    </row>
    <row r="112" spans="1:11" ht="16.5" customHeight="1" thickBot="1" x14ac:dyDescent="0.3">
      <c r="A112" s="113"/>
      <c r="B112" s="6" t="s">
        <v>11</v>
      </c>
      <c r="C112" s="6" t="s">
        <v>12</v>
      </c>
      <c r="D112" s="6" t="s">
        <v>7</v>
      </c>
      <c r="E112" s="6" t="s">
        <v>11</v>
      </c>
      <c r="F112" s="6" t="s">
        <v>12</v>
      </c>
      <c r="G112" s="6" t="s">
        <v>7</v>
      </c>
      <c r="H112" s="6" t="s">
        <v>11</v>
      </c>
      <c r="I112" s="6" t="s">
        <v>12</v>
      </c>
      <c r="J112" s="6" t="s">
        <v>7</v>
      </c>
      <c r="K112" s="113"/>
    </row>
    <row r="113" spans="1:11" ht="20.25" customHeight="1" x14ac:dyDescent="0.2">
      <c r="A113" s="13" t="s">
        <v>13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5" t="s">
        <v>886</v>
      </c>
    </row>
    <row r="114" spans="1:11" ht="20.25" customHeight="1" x14ac:dyDescent="0.2">
      <c r="A114" s="13" t="s">
        <v>1011</v>
      </c>
      <c r="B114" s="14">
        <v>175</v>
      </c>
      <c r="C114" s="14">
        <v>111</v>
      </c>
      <c r="D114" s="14">
        <v>286</v>
      </c>
      <c r="E114" s="14">
        <v>0</v>
      </c>
      <c r="F114" s="14">
        <v>1</v>
      </c>
      <c r="G114" s="14">
        <f>SUM(E114:F114)</f>
        <v>1</v>
      </c>
      <c r="H114" s="14">
        <f>SUM(E114,B114)</f>
        <v>175</v>
      </c>
      <c r="I114" s="14">
        <f t="shared" ref="I114:J114" si="55">SUM(F114,C114)</f>
        <v>112</v>
      </c>
      <c r="J114" s="14">
        <f t="shared" si="55"/>
        <v>287</v>
      </c>
      <c r="K114" s="15" t="s">
        <v>1038</v>
      </c>
    </row>
    <row r="115" spans="1:11" ht="20.25" customHeight="1" x14ac:dyDescent="0.2">
      <c r="A115" s="13" t="s">
        <v>1013</v>
      </c>
      <c r="B115" s="14">
        <v>68</v>
      </c>
      <c r="C115" s="14">
        <v>58</v>
      </c>
      <c r="D115" s="14">
        <v>126</v>
      </c>
      <c r="E115" s="14">
        <v>0</v>
      </c>
      <c r="F115" s="14">
        <v>0</v>
      </c>
      <c r="G115" s="14">
        <f t="shared" ref="G115:G126" si="56">SUM(E115:F115)</f>
        <v>0</v>
      </c>
      <c r="H115" s="14">
        <f t="shared" ref="H115:H120" si="57">SUM(E115,B115)</f>
        <v>68</v>
      </c>
      <c r="I115" s="14">
        <f t="shared" ref="I115:I122" si="58">SUM(F115,C115)</f>
        <v>58</v>
      </c>
      <c r="J115" s="14">
        <f t="shared" ref="J115:J122" si="59">SUM(G115,D115)</f>
        <v>126</v>
      </c>
      <c r="K115" s="15" t="s">
        <v>1033</v>
      </c>
    </row>
    <row r="116" spans="1:11" ht="20.25" customHeight="1" x14ac:dyDescent="0.2">
      <c r="A116" s="13" t="s">
        <v>1015</v>
      </c>
      <c r="B116" s="14">
        <v>65</v>
      </c>
      <c r="C116" s="14">
        <v>16</v>
      </c>
      <c r="D116" s="14">
        <v>81</v>
      </c>
      <c r="E116" s="14">
        <v>0</v>
      </c>
      <c r="F116" s="14">
        <v>0</v>
      </c>
      <c r="G116" s="14">
        <f t="shared" si="56"/>
        <v>0</v>
      </c>
      <c r="H116" s="14">
        <f t="shared" si="57"/>
        <v>65</v>
      </c>
      <c r="I116" s="14">
        <f t="shared" si="58"/>
        <v>16</v>
      </c>
      <c r="J116" s="14">
        <f t="shared" si="59"/>
        <v>81</v>
      </c>
      <c r="K116" s="15" t="s">
        <v>1034</v>
      </c>
    </row>
    <row r="117" spans="1:11" ht="20.25" customHeight="1" x14ac:dyDescent="0.2">
      <c r="A117" s="13" t="s">
        <v>1039</v>
      </c>
      <c r="B117" s="14">
        <v>45</v>
      </c>
      <c r="C117" s="14">
        <v>15</v>
      </c>
      <c r="D117" s="14">
        <v>60</v>
      </c>
      <c r="E117" s="14">
        <v>0</v>
      </c>
      <c r="F117" s="14">
        <v>0</v>
      </c>
      <c r="G117" s="14">
        <f t="shared" si="56"/>
        <v>0</v>
      </c>
      <c r="H117" s="14">
        <f t="shared" si="57"/>
        <v>45</v>
      </c>
      <c r="I117" s="14">
        <f t="shared" si="58"/>
        <v>15</v>
      </c>
      <c r="J117" s="14">
        <f t="shared" si="59"/>
        <v>60</v>
      </c>
      <c r="K117" s="15" t="s">
        <v>1035</v>
      </c>
    </row>
    <row r="118" spans="1:11" ht="20.25" customHeight="1" x14ac:dyDescent="0.2">
      <c r="A118" s="13" t="s">
        <v>1019</v>
      </c>
      <c r="B118" s="14">
        <v>35</v>
      </c>
      <c r="C118" s="14">
        <v>25</v>
      </c>
      <c r="D118" s="14">
        <v>60</v>
      </c>
      <c r="E118" s="14">
        <v>0</v>
      </c>
      <c r="F118" s="14">
        <v>0</v>
      </c>
      <c r="G118" s="14">
        <f t="shared" si="56"/>
        <v>0</v>
      </c>
      <c r="H118" s="14">
        <f t="shared" si="57"/>
        <v>35</v>
      </c>
      <c r="I118" s="14">
        <f t="shared" si="58"/>
        <v>25</v>
      </c>
      <c r="J118" s="14">
        <f t="shared" si="59"/>
        <v>60</v>
      </c>
      <c r="K118" s="15" t="s">
        <v>1020</v>
      </c>
    </row>
    <row r="119" spans="1:11" ht="20.25" customHeight="1" x14ac:dyDescent="0.2">
      <c r="A119" s="13" t="s">
        <v>1021</v>
      </c>
      <c r="B119" s="14">
        <f>SUM(B114:B118)</f>
        <v>388</v>
      </c>
      <c r="C119" s="14">
        <f t="shared" ref="C119:F125" si="60">SUM(C114:C118)</f>
        <v>225</v>
      </c>
      <c r="D119" s="14">
        <f t="shared" si="60"/>
        <v>613</v>
      </c>
      <c r="E119" s="14">
        <f t="shared" si="60"/>
        <v>0</v>
      </c>
      <c r="F119" s="14">
        <f t="shared" si="60"/>
        <v>1</v>
      </c>
      <c r="G119" s="14">
        <f t="shared" si="56"/>
        <v>1</v>
      </c>
      <c r="H119" s="14">
        <f t="shared" si="57"/>
        <v>388</v>
      </c>
      <c r="I119" s="14">
        <f t="shared" si="58"/>
        <v>226</v>
      </c>
      <c r="J119" s="14">
        <f t="shared" si="59"/>
        <v>614</v>
      </c>
      <c r="K119" s="15" t="s">
        <v>1022</v>
      </c>
    </row>
    <row r="120" spans="1:11" ht="27.75" customHeight="1" x14ac:dyDescent="0.2">
      <c r="A120" s="13" t="s">
        <v>1023</v>
      </c>
      <c r="B120" s="14">
        <v>79</v>
      </c>
      <c r="C120" s="14">
        <v>32</v>
      </c>
      <c r="D120" s="14">
        <v>111</v>
      </c>
      <c r="E120" s="14">
        <f t="shared" si="60"/>
        <v>0</v>
      </c>
      <c r="F120" s="14">
        <v>0</v>
      </c>
      <c r="G120" s="14">
        <f t="shared" si="56"/>
        <v>0</v>
      </c>
      <c r="H120" s="14">
        <f t="shared" si="57"/>
        <v>79</v>
      </c>
      <c r="I120" s="14">
        <f t="shared" si="58"/>
        <v>32</v>
      </c>
      <c r="J120" s="14">
        <f t="shared" si="59"/>
        <v>111</v>
      </c>
      <c r="K120" s="15" t="s">
        <v>1024</v>
      </c>
    </row>
    <row r="121" spans="1:11" ht="20.25" customHeight="1" x14ac:dyDescent="0.2">
      <c r="A121" s="13" t="s">
        <v>1025</v>
      </c>
      <c r="B121" s="14">
        <v>73</v>
      </c>
      <c r="C121" s="14">
        <v>39</v>
      </c>
      <c r="D121" s="14">
        <v>112</v>
      </c>
      <c r="E121" s="14">
        <f t="shared" si="60"/>
        <v>0</v>
      </c>
      <c r="F121" s="14">
        <v>0</v>
      </c>
      <c r="G121" s="14">
        <f t="shared" si="56"/>
        <v>0</v>
      </c>
      <c r="H121" s="14">
        <f>SUM(E121,B121)</f>
        <v>73</v>
      </c>
      <c r="I121" s="14">
        <f t="shared" si="58"/>
        <v>39</v>
      </c>
      <c r="J121" s="14">
        <f t="shared" si="59"/>
        <v>112</v>
      </c>
      <c r="K121" s="15" t="s">
        <v>1026</v>
      </c>
    </row>
    <row r="122" spans="1:11" ht="27" customHeight="1" x14ac:dyDescent="0.2">
      <c r="A122" s="13" t="s">
        <v>1027</v>
      </c>
      <c r="B122" s="14">
        <v>16</v>
      </c>
      <c r="C122" s="14">
        <v>12</v>
      </c>
      <c r="D122" s="14">
        <v>28</v>
      </c>
      <c r="E122" s="14">
        <f t="shared" si="60"/>
        <v>0</v>
      </c>
      <c r="F122" s="14">
        <v>0</v>
      </c>
      <c r="G122" s="14">
        <f t="shared" si="56"/>
        <v>0</v>
      </c>
      <c r="H122" s="14">
        <f>SUM(E122,B122)</f>
        <v>16</v>
      </c>
      <c r="I122" s="14">
        <f t="shared" si="58"/>
        <v>12</v>
      </c>
      <c r="J122" s="14">
        <f t="shared" si="59"/>
        <v>28</v>
      </c>
      <c r="K122" s="15" t="s">
        <v>1028</v>
      </c>
    </row>
    <row r="123" spans="1:11" ht="23.25" customHeight="1" x14ac:dyDescent="0.2">
      <c r="A123" s="13" t="s">
        <v>1029</v>
      </c>
      <c r="B123" s="14">
        <v>14</v>
      </c>
      <c r="C123" s="14">
        <v>3</v>
      </c>
      <c r="D123" s="14">
        <v>17</v>
      </c>
      <c r="E123" s="14">
        <f t="shared" si="60"/>
        <v>0</v>
      </c>
      <c r="F123" s="14">
        <v>0</v>
      </c>
      <c r="G123" s="14">
        <f t="shared" si="56"/>
        <v>0</v>
      </c>
      <c r="H123" s="14">
        <f t="shared" ref="H123" si="61">SUM(E123,B123)</f>
        <v>14</v>
      </c>
      <c r="I123" s="14">
        <f t="shared" ref="I123:I126" si="62">SUM(F123,C123)</f>
        <v>3</v>
      </c>
      <c r="J123" s="14">
        <f t="shared" ref="J123:J126" si="63">SUM(G123,D123)</f>
        <v>17</v>
      </c>
      <c r="K123" s="15" t="s">
        <v>1030</v>
      </c>
    </row>
    <row r="124" spans="1:11" ht="20.25" customHeight="1" x14ac:dyDescent="0.2">
      <c r="A124" s="13" t="s">
        <v>1031</v>
      </c>
      <c r="B124" s="14">
        <v>182</v>
      </c>
      <c r="C124" s="14">
        <v>86</v>
      </c>
      <c r="D124" s="14">
        <v>268</v>
      </c>
      <c r="E124" s="14">
        <f t="shared" si="60"/>
        <v>0</v>
      </c>
      <c r="F124" s="14">
        <v>0</v>
      </c>
      <c r="G124" s="14">
        <f t="shared" si="56"/>
        <v>0</v>
      </c>
      <c r="H124" s="14">
        <f>SUM(E124,B124)</f>
        <v>182</v>
      </c>
      <c r="I124" s="14">
        <f t="shared" si="62"/>
        <v>86</v>
      </c>
      <c r="J124" s="14">
        <f t="shared" si="63"/>
        <v>268</v>
      </c>
      <c r="K124" s="15" t="s">
        <v>1032</v>
      </c>
    </row>
    <row r="125" spans="1:11" ht="20.25" customHeight="1" x14ac:dyDescent="0.2">
      <c r="A125" s="13" t="s">
        <v>94</v>
      </c>
      <c r="B125" s="14">
        <v>36</v>
      </c>
      <c r="C125" s="14">
        <v>12</v>
      </c>
      <c r="D125" s="14">
        <v>48</v>
      </c>
      <c r="E125" s="14">
        <f t="shared" si="60"/>
        <v>0</v>
      </c>
      <c r="F125" s="14">
        <v>0</v>
      </c>
      <c r="G125" s="14">
        <f t="shared" si="56"/>
        <v>0</v>
      </c>
      <c r="H125" s="14">
        <f>SUM(E125,B125)</f>
        <v>36</v>
      </c>
      <c r="I125" s="14">
        <f t="shared" si="62"/>
        <v>12</v>
      </c>
      <c r="J125" s="14">
        <f t="shared" si="63"/>
        <v>48</v>
      </c>
      <c r="K125" s="15" t="s">
        <v>781</v>
      </c>
    </row>
    <row r="126" spans="1:11" ht="20.25" customHeight="1" thickBot="1" x14ac:dyDescent="0.25">
      <c r="A126" s="16" t="s">
        <v>56</v>
      </c>
      <c r="B126" s="17">
        <f>SUM(B119,B124,B125)</f>
        <v>606</v>
      </c>
      <c r="C126" s="17">
        <f t="shared" ref="C126:F126" si="64">SUM(C119,C124,C125)</f>
        <v>323</v>
      </c>
      <c r="D126" s="17">
        <f t="shared" si="64"/>
        <v>929</v>
      </c>
      <c r="E126" s="17">
        <f t="shared" si="64"/>
        <v>0</v>
      </c>
      <c r="F126" s="17">
        <f t="shared" si="64"/>
        <v>1</v>
      </c>
      <c r="G126" s="17">
        <f t="shared" si="56"/>
        <v>1</v>
      </c>
      <c r="H126" s="17">
        <f t="shared" ref="H126" si="65">SUM(E126,B126)</f>
        <v>606</v>
      </c>
      <c r="I126" s="17">
        <f t="shared" si="62"/>
        <v>324</v>
      </c>
      <c r="J126" s="17">
        <f t="shared" si="63"/>
        <v>930</v>
      </c>
      <c r="K126" s="18" t="s">
        <v>57</v>
      </c>
    </row>
    <row r="127" spans="1:11" ht="20.25" customHeight="1" thickBot="1" x14ac:dyDescent="0.25">
      <c r="A127" s="19" t="s">
        <v>261</v>
      </c>
      <c r="B127" s="20">
        <f>SUM(B126)</f>
        <v>606</v>
      </c>
      <c r="C127" s="20">
        <f t="shared" ref="C127:J127" si="66">SUM(C126)</f>
        <v>323</v>
      </c>
      <c r="D127" s="20">
        <f t="shared" si="66"/>
        <v>929</v>
      </c>
      <c r="E127" s="20">
        <f t="shared" si="66"/>
        <v>0</v>
      </c>
      <c r="F127" s="20">
        <f t="shared" si="66"/>
        <v>1</v>
      </c>
      <c r="G127" s="20">
        <f t="shared" si="66"/>
        <v>1</v>
      </c>
      <c r="H127" s="20">
        <f t="shared" si="66"/>
        <v>606</v>
      </c>
      <c r="I127" s="20">
        <f t="shared" si="66"/>
        <v>324</v>
      </c>
      <c r="J127" s="20">
        <f t="shared" si="66"/>
        <v>930</v>
      </c>
      <c r="K127" s="57" t="s">
        <v>63</v>
      </c>
    </row>
    <row r="128" spans="1:11" ht="15" thickTop="1" x14ac:dyDescent="0.2"/>
  </sheetData>
  <mergeCells count="41">
    <mergeCell ref="A105:K105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2:K42"/>
    <mergeCell ref="A43:K43"/>
    <mergeCell ref="A45:A48"/>
    <mergeCell ref="B45:D45"/>
    <mergeCell ref="E45:G45"/>
    <mergeCell ref="K77:K80"/>
    <mergeCell ref="B78:D78"/>
    <mergeCell ref="E78:G78"/>
    <mergeCell ref="H78:J78"/>
    <mergeCell ref="H45:J45"/>
    <mergeCell ref="K45:K48"/>
    <mergeCell ref="B46:D46"/>
    <mergeCell ref="E46:G46"/>
    <mergeCell ref="H46:J46"/>
    <mergeCell ref="A74:K74"/>
    <mergeCell ref="A75:K75"/>
    <mergeCell ref="A77:A80"/>
    <mergeCell ref="B77:D77"/>
    <mergeCell ref="E77:G77"/>
    <mergeCell ref="H77:J77"/>
    <mergeCell ref="A109:A112"/>
    <mergeCell ref="B109:D109"/>
    <mergeCell ref="E109:G109"/>
    <mergeCell ref="H109:J109"/>
    <mergeCell ref="A106:K106"/>
    <mergeCell ref="K109:K112"/>
    <mergeCell ref="B110:D110"/>
    <mergeCell ref="E110:G110"/>
    <mergeCell ref="H110:J110"/>
    <mergeCell ref="A107:K107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6"/>
  <sheetViews>
    <sheetView rightToLeft="1" view="pageBreakPreview" zoomScale="89" zoomScaleNormal="83" zoomScaleSheetLayoutView="89" workbookViewId="0">
      <selection sqref="A1:K1"/>
    </sheetView>
  </sheetViews>
  <sheetFormatPr defaultRowHeight="14.25" x14ac:dyDescent="0.2"/>
  <cols>
    <col min="1" max="1" width="21.125" customWidth="1"/>
    <col min="2" max="6" width="7.75" customWidth="1"/>
    <col min="7" max="7" width="6.625" customWidth="1"/>
    <col min="8" max="9" width="7.75" customWidth="1"/>
    <col min="10" max="10" width="6.625" customWidth="1"/>
    <col min="11" max="13" width="7.75" customWidth="1"/>
    <col min="14" max="14" width="39.375" customWidth="1"/>
  </cols>
  <sheetData>
    <row r="1" spans="1:14" ht="21.75" customHeight="1" x14ac:dyDescent="0.2">
      <c r="A1" s="118" t="s">
        <v>2049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43.5" customHeight="1" x14ac:dyDescent="0.25">
      <c r="A2" s="114" t="s">
        <v>1042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8.75" customHeight="1" thickBot="1" x14ac:dyDescent="0.25">
      <c r="A3" s="10" t="s">
        <v>1953</v>
      </c>
      <c r="N3" s="12" t="s">
        <v>1954</v>
      </c>
    </row>
    <row r="4" spans="1:14" ht="16.5" thickTop="1" x14ac:dyDescent="0.25">
      <c r="A4" s="111" t="s">
        <v>1009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1010</v>
      </c>
    </row>
    <row r="5" spans="1:14" ht="1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56" t="s">
        <v>8</v>
      </c>
      <c r="L6" s="56" t="s">
        <v>67</v>
      </c>
      <c r="M6" s="56" t="s">
        <v>10</v>
      </c>
      <c r="N6" s="112"/>
    </row>
    <row r="7" spans="1:14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0.10000000000000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886</v>
      </c>
    </row>
    <row r="9" spans="1:14" ht="20.100000000000001" customHeight="1" x14ac:dyDescent="0.2">
      <c r="A9" s="13" t="s">
        <v>1013</v>
      </c>
      <c r="B9" s="14">
        <v>535</v>
      </c>
      <c r="C9" s="14">
        <v>179</v>
      </c>
      <c r="D9" s="14">
        <f t="shared" ref="D9:D19" si="0">SUM(B9:C9)</f>
        <v>714</v>
      </c>
      <c r="E9" s="14">
        <v>29</v>
      </c>
      <c r="F9" s="14">
        <v>19</v>
      </c>
      <c r="G9" s="14">
        <f t="shared" ref="G9:G19" si="1">SUM(E9:F9)</f>
        <v>48</v>
      </c>
      <c r="H9" s="14">
        <v>90</v>
      </c>
      <c r="I9" s="14">
        <v>57</v>
      </c>
      <c r="J9" s="14">
        <f t="shared" ref="J9:J19" si="2">SUM(H9:I9)</f>
        <v>147</v>
      </c>
      <c r="K9" s="14">
        <f t="shared" ref="K9:K19" si="3">SUM(H9,E9,B9)</f>
        <v>654</v>
      </c>
      <c r="L9" s="14">
        <f t="shared" ref="L9:L19" si="4">SUM(I9,F9,C9)</f>
        <v>255</v>
      </c>
      <c r="M9" s="14">
        <f t="shared" ref="M9:M19" si="5">SUM(J9,G9,D9)</f>
        <v>909</v>
      </c>
      <c r="N9" s="15" t="s">
        <v>1033</v>
      </c>
    </row>
    <row r="10" spans="1:14" ht="20.100000000000001" customHeight="1" x14ac:dyDescent="0.2">
      <c r="A10" s="13" t="s">
        <v>1015</v>
      </c>
      <c r="B10" s="14">
        <v>425</v>
      </c>
      <c r="C10" s="14">
        <v>121</v>
      </c>
      <c r="D10" s="14">
        <f t="shared" si="0"/>
        <v>546</v>
      </c>
      <c r="E10" s="14">
        <v>63</v>
      </c>
      <c r="F10" s="14">
        <v>22</v>
      </c>
      <c r="G10" s="14">
        <f t="shared" si="1"/>
        <v>85</v>
      </c>
      <c r="H10" s="14">
        <v>18</v>
      </c>
      <c r="I10" s="14">
        <v>10</v>
      </c>
      <c r="J10" s="14">
        <f t="shared" si="2"/>
        <v>28</v>
      </c>
      <c r="K10" s="14">
        <f t="shared" si="3"/>
        <v>506</v>
      </c>
      <c r="L10" s="14">
        <f t="shared" si="4"/>
        <v>153</v>
      </c>
      <c r="M10" s="14">
        <f t="shared" si="5"/>
        <v>659</v>
      </c>
      <c r="N10" s="15" t="s">
        <v>1034</v>
      </c>
    </row>
    <row r="11" spans="1:14" ht="20.100000000000001" customHeight="1" x14ac:dyDescent="0.2">
      <c r="A11" s="13" t="s">
        <v>1039</v>
      </c>
      <c r="B11" s="14">
        <v>59</v>
      </c>
      <c r="C11" s="14">
        <v>14</v>
      </c>
      <c r="D11" s="14">
        <f t="shared" si="0"/>
        <v>73</v>
      </c>
      <c r="E11" s="14">
        <v>37</v>
      </c>
      <c r="F11" s="14">
        <v>13</v>
      </c>
      <c r="G11" s="14">
        <f t="shared" si="1"/>
        <v>50</v>
      </c>
      <c r="H11" s="14">
        <v>7</v>
      </c>
      <c r="I11" s="14">
        <v>3</v>
      </c>
      <c r="J11" s="14">
        <f t="shared" si="2"/>
        <v>10</v>
      </c>
      <c r="K11" s="14">
        <f t="shared" si="3"/>
        <v>103</v>
      </c>
      <c r="L11" s="14">
        <f t="shared" si="4"/>
        <v>30</v>
      </c>
      <c r="M11" s="14">
        <f t="shared" si="5"/>
        <v>133</v>
      </c>
      <c r="N11" s="15" t="s">
        <v>1035</v>
      </c>
    </row>
    <row r="12" spans="1:14" ht="20.100000000000001" customHeight="1" x14ac:dyDescent="0.2">
      <c r="A12" s="13" t="s">
        <v>1019</v>
      </c>
      <c r="B12" s="14">
        <v>4</v>
      </c>
      <c r="C12" s="14">
        <v>3</v>
      </c>
      <c r="D12" s="14">
        <f t="shared" si="0"/>
        <v>7</v>
      </c>
      <c r="E12" s="14">
        <v>16</v>
      </c>
      <c r="F12" s="14">
        <v>2</v>
      </c>
      <c r="G12" s="14">
        <f t="shared" si="1"/>
        <v>18</v>
      </c>
      <c r="H12" s="14">
        <v>0</v>
      </c>
      <c r="I12" s="14">
        <v>0</v>
      </c>
      <c r="J12" s="14">
        <f t="shared" si="2"/>
        <v>0</v>
      </c>
      <c r="K12" s="14">
        <f t="shared" si="3"/>
        <v>20</v>
      </c>
      <c r="L12" s="14">
        <f t="shared" si="4"/>
        <v>5</v>
      </c>
      <c r="M12" s="14">
        <f t="shared" si="5"/>
        <v>25</v>
      </c>
      <c r="N12" s="15" t="s">
        <v>1020</v>
      </c>
    </row>
    <row r="13" spans="1:14" ht="20.100000000000001" customHeight="1" x14ac:dyDescent="0.2">
      <c r="A13" s="13" t="s">
        <v>1021</v>
      </c>
      <c r="B13" s="14">
        <f>SUM(B9:B12)</f>
        <v>1023</v>
      </c>
      <c r="C13" s="14">
        <f>SUM(C9:C12)</f>
        <v>317</v>
      </c>
      <c r="D13" s="14">
        <f t="shared" si="0"/>
        <v>1340</v>
      </c>
      <c r="E13" s="14">
        <f>SUM(E9:E12)</f>
        <v>145</v>
      </c>
      <c r="F13" s="14">
        <f>SUM(F9:F12)</f>
        <v>56</v>
      </c>
      <c r="G13" s="14">
        <f t="shared" si="1"/>
        <v>201</v>
      </c>
      <c r="H13" s="14">
        <f>SUM(H9:H12)</f>
        <v>115</v>
      </c>
      <c r="I13" s="14">
        <f>SUM(I9:I12)</f>
        <v>70</v>
      </c>
      <c r="J13" s="14">
        <f t="shared" si="2"/>
        <v>185</v>
      </c>
      <c r="K13" s="14">
        <f t="shared" si="3"/>
        <v>1283</v>
      </c>
      <c r="L13" s="14">
        <f t="shared" si="4"/>
        <v>443</v>
      </c>
      <c r="M13" s="14">
        <f t="shared" si="5"/>
        <v>1726</v>
      </c>
      <c r="N13" s="15" t="s">
        <v>1022</v>
      </c>
    </row>
    <row r="14" spans="1:14" ht="26.25" customHeight="1" x14ac:dyDescent="0.2">
      <c r="A14" s="13" t="s">
        <v>1023</v>
      </c>
      <c r="B14" s="14">
        <v>10</v>
      </c>
      <c r="C14" s="14">
        <v>4</v>
      </c>
      <c r="D14" s="14">
        <f t="shared" si="0"/>
        <v>14</v>
      </c>
      <c r="E14" s="14">
        <v>15</v>
      </c>
      <c r="F14" s="14">
        <v>15</v>
      </c>
      <c r="G14" s="14">
        <f t="shared" si="1"/>
        <v>30</v>
      </c>
      <c r="H14" s="14">
        <v>1</v>
      </c>
      <c r="I14" s="14">
        <v>0</v>
      </c>
      <c r="J14" s="14">
        <f t="shared" si="2"/>
        <v>1</v>
      </c>
      <c r="K14" s="14">
        <f t="shared" si="3"/>
        <v>26</v>
      </c>
      <c r="L14" s="14">
        <f t="shared" si="4"/>
        <v>19</v>
      </c>
      <c r="M14" s="14">
        <f t="shared" si="5"/>
        <v>45</v>
      </c>
      <c r="N14" s="15" t="s">
        <v>1024</v>
      </c>
    </row>
    <row r="15" spans="1:14" ht="20.100000000000001" customHeight="1" x14ac:dyDescent="0.2">
      <c r="A15" s="13" t="s">
        <v>1025</v>
      </c>
      <c r="B15" s="14">
        <v>58</v>
      </c>
      <c r="C15" s="14">
        <v>22</v>
      </c>
      <c r="D15" s="14">
        <f t="shared" si="0"/>
        <v>80</v>
      </c>
      <c r="E15" s="14">
        <v>11</v>
      </c>
      <c r="F15" s="14">
        <v>10</v>
      </c>
      <c r="G15" s="14">
        <f t="shared" si="1"/>
        <v>21</v>
      </c>
      <c r="H15" s="14">
        <v>24</v>
      </c>
      <c r="I15" s="14">
        <v>16</v>
      </c>
      <c r="J15" s="14">
        <f t="shared" si="2"/>
        <v>40</v>
      </c>
      <c r="K15" s="14">
        <f t="shared" si="3"/>
        <v>93</v>
      </c>
      <c r="L15" s="14">
        <f t="shared" si="4"/>
        <v>48</v>
      </c>
      <c r="M15" s="14">
        <f t="shared" si="5"/>
        <v>141</v>
      </c>
      <c r="N15" s="15" t="s">
        <v>1026</v>
      </c>
    </row>
    <row r="16" spans="1:14" ht="20.100000000000001" customHeight="1" x14ac:dyDescent="0.2">
      <c r="A16" s="13" t="s">
        <v>1027</v>
      </c>
      <c r="B16" s="14">
        <v>2</v>
      </c>
      <c r="C16" s="14">
        <v>0</v>
      </c>
      <c r="D16" s="14">
        <f t="shared" si="0"/>
        <v>2</v>
      </c>
      <c r="E16" s="14">
        <v>5</v>
      </c>
      <c r="F16" s="14">
        <v>3</v>
      </c>
      <c r="G16" s="14">
        <f t="shared" si="1"/>
        <v>8</v>
      </c>
      <c r="H16" s="14">
        <v>0</v>
      </c>
      <c r="I16" s="14">
        <v>2</v>
      </c>
      <c r="J16" s="14">
        <f t="shared" si="2"/>
        <v>2</v>
      </c>
      <c r="K16" s="14">
        <f t="shared" si="3"/>
        <v>7</v>
      </c>
      <c r="L16" s="14">
        <f t="shared" si="4"/>
        <v>5</v>
      </c>
      <c r="M16" s="14">
        <f t="shared" si="5"/>
        <v>12</v>
      </c>
      <c r="N16" s="15" t="s">
        <v>1028</v>
      </c>
    </row>
    <row r="17" spans="1:14" ht="20.100000000000001" customHeight="1" x14ac:dyDescent="0.2">
      <c r="A17" s="13" t="s">
        <v>1029</v>
      </c>
      <c r="B17" s="14">
        <v>0</v>
      </c>
      <c r="C17" s="14">
        <v>0</v>
      </c>
      <c r="D17" s="14">
        <f t="shared" si="0"/>
        <v>0</v>
      </c>
      <c r="E17" s="14">
        <v>6</v>
      </c>
      <c r="F17" s="14">
        <v>0</v>
      </c>
      <c r="G17" s="14">
        <f t="shared" si="1"/>
        <v>6</v>
      </c>
      <c r="H17" s="14">
        <v>1</v>
      </c>
      <c r="I17" s="14">
        <v>3</v>
      </c>
      <c r="J17" s="14">
        <f t="shared" si="2"/>
        <v>4</v>
      </c>
      <c r="K17" s="14">
        <f t="shared" si="3"/>
        <v>7</v>
      </c>
      <c r="L17" s="14">
        <f t="shared" si="4"/>
        <v>3</v>
      </c>
      <c r="M17" s="14">
        <f t="shared" si="5"/>
        <v>10</v>
      </c>
      <c r="N17" s="15" t="s">
        <v>1030</v>
      </c>
    </row>
    <row r="18" spans="1:14" ht="20.100000000000001" customHeight="1" x14ac:dyDescent="0.2">
      <c r="A18" s="13" t="s">
        <v>1031</v>
      </c>
      <c r="B18" s="14">
        <f>SUM(B14:B17)</f>
        <v>70</v>
      </c>
      <c r="C18" s="14">
        <f>SUM(C14:C17)</f>
        <v>26</v>
      </c>
      <c r="D18" s="14">
        <f t="shared" si="0"/>
        <v>96</v>
      </c>
      <c r="E18" s="14">
        <f>SUM(E14:E17)</f>
        <v>37</v>
      </c>
      <c r="F18" s="14">
        <f t="shared" ref="F18:I18" si="6">SUM(F14:F17)</f>
        <v>28</v>
      </c>
      <c r="G18" s="14">
        <f t="shared" si="1"/>
        <v>65</v>
      </c>
      <c r="H18" s="14">
        <f t="shared" si="6"/>
        <v>26</v>
      </c>
      <c r="I18" s="14">
        <f t="shared" si="6"/>
        <v>21</v>
      </c>
      <c r="J18" s="14">
        <f t="shared" si="2"/>
        <v>47</v>
      </c>
      <c r="K18" s="14">
        <f t="shared" si="3"/>
        <v>133</v>
      </c>
      <c r="L18" s="14">
        <f t="shared" si="4"/>
        <v>75</v>
      </c>
      <c r="M18" s="14">
        <f t="shared" si="5"/>
        <v>208</v>
      </c>
      <c r="N18" s="15" t="s">
        <v>1032</v>
      </c>
    </row>
    <row r="19" spans="1:14" ht="20.100000000000001" customHeight="1" x14ac:dyDescent="0.2">
      <c r="A19" s="13" t="s">
        <v>56</v>
      </c>
      <c r="B19" s="14">
        <f t="shared" ref="B19:I19" si="7">SUM(B18,B13)</f>
        <v>1093</v>
      </c>
      <c r="C19" s="14">
        <f t="shared" si="7"/>
        <v>343</v>
      </c>
      <c r="D19" s="14">
        <f t="shared" si="0"/>
        <v>1436</v>
      </c>
      <c r="E19" s="14">
        <f t="shared" si="7"/>
        <v>182</v>
      </c>
      <c r="F19" s="14">
        <f t="shared" si="7"/>
        <v>84</v>
      </c>
      <c r="G19" s="14">
        <f t="shared" si="1"/>
        <v>266</v>
      </c>
      <c r="H19" s="14">
        <f t="shared" si="7"/>
        <v>141</v>
      </c>
      <c r="I19" s="14">
        <f t="shared" si="7"/>
        <v>91</v>
      </c>
      <c r="J19" s="14">
        <f t="shared" si="2"/>
        <v>232</v>
      </c>
      <c r="K19" s="14">
        <f t="shared" si="3"/>
        <v>1416</v>
      </c>
      <c r="L19" s="14">
        <f t="shared" si="4"/>
        <v>518</v>
      </c>
      <c r="M19" s="14">
        <f t="shared" si="5"/>
        <v>1934</v>
      </c>
      <c r="N19" s="15" t="s">
        <v>57</v>
      </c>
    </row>
    <row r="20" spans="1:14" ht="20.100000000000001" customHeight="1" x14ac:dyDescent="0.2">
      <c r="A20" s="13" t="s">
        <v>58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 t="s">
        <v>739</v>
      </c>
    </row>
    <row r="21" spans="1:14" ht="20.100000000000001" customHeight="1" x14ac:dyDescent="0.2">
      <c r="A21" s="13" t="s">
        <v>1015</v>
      </c>
      <c r="B21" s="14">
        <v>11</v>
      </c>
      <c r="C21" s="14">
        <v>1</v>
      </c>
      <c r="D21" s="14">
        <f t="shared" ref="D21:D24" si="8">SUM(B21:C21)</f>
        <v>12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f t="shared" ref="K21:K24" si="9">SUM(H21,E21,B21)</f>
        <v>11</v>
      </c>
      <c r="L21" s="14">
        <f t="shared" ref="L21:L24" si="10">SUM(I21,F21,C21)</f>
        <v>1</v>
      </c>
      <c r="M21" s="14">
        <f t="shared" ref="M21:M24" si="11">SUM(J21,G21,D21)</f>
        <v>12</v>
      </c>
      <c r="N21" s="15" t="s">
        <v>1034</v>
      </c>
    </row>
    <row r="22" spans="1:14" ht="20.100000000000001" customHeight="1" x14ac:dyDescent="0.2">
      <c r="A22" s="13" t="s">
        <v>1039</v>
      </c>
      <c r="B22" s="14">
        <v>9</v>
      </c>
      <c r="C22" s="14">
        <v>1</v>
      </c>
      <c r="D22" s="14">
        <f t="shared" si="8"/>
        <v>10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f t="shared" si="9"/>
        <v>9</v>
      </c>
      <c r="L22" s="14">
        <f t="shared" si="10"/>
        <v>1</v>
      </c>
      <c r="M22" s="14">
        <f t="shared" si="11"/>
        <v>10</v>
      </c>
      <c r="N22" s="15" t="s">
        <v>1035</v>
      </c>
    </row>
    <row r="23" spans="1:14" ht="20.100000000000001" customHeight="1" x14ac:dyDescent="0.2">
      <c r="A23" s="13" t="s">
        <v>1021</v>
      </c>
      <c r="B23" s="14">
        <f>SUM(B21:B22)</f>
        <v>20</v>
      </c>
      <c r="C23" s="14">
        <f t="shared" ref="C23:J23" si="12">SUM(C21:C22)</f>
        <v>2</v>
      </c>
      <c r="D23" s="14">
        <f t="shared" si="8"/>
        <v>22</v>
      </c>
      <c r="E23" s="14">
        <f t="shared" si="12"/>
        <v>0</v>
      </c>
      <c r="F23" s="14">
        <f t="shared" si="12"/>
        <v>0</v>
      </c>
      <c r="G23" s="14">
        <f t="shared" si="12"/>
        <v>0</v>
      </c>
      <c r="H23" s="14">
        <f t="shared" si="12"/>
        <v>0</v>
      </c>
      <c r="I23" s="14">
        <f t="shared" si="12"/>
        <v>0</v>
      </c>
      <c r="J23" s="14">
        <f t="shared" si="12"/>
        <v>0</v>
      </c>
      <c r="K23" s="14">
        <f t="shared" si="9"/>
        <v>20</v>
      </c>
      <c r="L23" s="14">
        <f t="shared" si="10"/>
        <v>2</v>
      </c>
      <c r="M23" s="14">
        <f t="shared" si="11"/>
        <v>22</v>
      </c>
      <c r="N23" s="15" t="s">
        <v>1022</v>
      </c>
    </row>
    <row r="24" spans="1:14" ht="20.100000000000001" customHeight="1" thickBot="1" x14ac:dyDescent="0.25">
      <c r="A24" s="13" t="s">
        <v>61</v>
      </c>
      <c r="B24" s="14">
        <f>SUM(B23)</f>
        <v>20</v>
      </c>
      <c r="C24" s="14">
        <f t="shared" ref="C24:J24" si="13">SUM(C23)</f>
        <v>2</v>
      </c>
      <c r="D24" s="14">
        <f t="shared" si="8"/>
        <v>22</v>
      </c>
      <c r="E24" s="14">
        <f t="shared" si="13"/>
        <v>0</v>
      </c>
      <c r="F24" s="14">
        <f t="shared" si="13"/>
        <v>0</v>
      </c>
      <c r="G24" s="14">
        <f t="shared" si="13"/>
        <v>0</v>
      </c>
      <c r="H24" s="14">
        <f t="shared" si="13"/>
        <v>0</v>
      </c>
      <c r="I24" s="14">
        <f t="shared" si="13"/>
        <v>0</v>
      </c>
      <c r="J24" s="14">
        <f t="shared" si="13"/>
        <v>0</v>
      </c>
      <c r="K24" s="14">
        <f t="shared" si="9"/>
        <v>20</v>
      </c>
      <c r="L24" s="14">
        <f t="shared" si="10"/>
        <v>2</v>
      </c>
      <c r="M24" s="14">
        <f t="shared" si="11"/>
        <v>22</v>
      </c>
      <c r="N24" s="15" t="s">
        <v>692</v>
      </c>
    </row>
    <row r="25" spans="1:14" ht="20.100000000000001" customHeight="1" thickBot="1" x14ac:dyDescent="0.25">
      <c r="A25" s="19" t="s">
        <v>261</v>
      </c>
      <c r="B25" s="20">
        <f t="shared" ref="B25:M25" si="14">SUM(B24,B19)</f>
        <v>1113</v>
      </c>
      <c r="C25" s="20">
        <f t="shared" si="14"/>
        <v>345</v>
      </c>
      <c r="D25" s="20">
        <f t="shared" si="14"/>
        <v>1458</v>
      </c>
      <c r="E25" s="20">
        <f t="shared" si="14"/>
        <v>182</v>
      </c>
      <c r="F25" s="20">
        <f t="shared" si="14"/>
        <v>84</v>
      </c>
      <c r="G25" s="20">
        <f t="shared" si="14"/>
        <v>266</v>
      </c>
      <c r="H25" s="20">
        <f t="shared" si="14"/>
        <v>141</v>
      </c>
      <c r="I25" s="20">
        <f t="shared" si="14"/>
        <v>91</v>
      </c>
      <c r="J25" s="20">
        <f t="shared" si="14"/>
        <v>232</v>
      </c>
      <c r="K25" s="20">
        <f t="shared" si="14"/>
        <v>1436</v>
      </c>
      <c r="L25" s="20">
        <f t="shared" si="14"/>
        <v>520</v>
      </c>
      <c r="M25" s="20">
        <f t="shared" si="14"/>
        <v>1956</v>
      </c>
      <c r="N25" s="57" t="s">
        <v>63</v>
      </c>
    </row>
    <row r="26" spans="1:14" ht="15" thickTop="1" x14ac:dyDescent="0.2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34"/>
  <sheetViews>
    <sheetView rightToLeft="1" view="pageBreakPreview" zoomScale="80" zoomScaleSheetLayoutView="80" workbookViewId="0">
      <selection sqref="A1:K1"/>
    </sheetView>
  </sheetViews>
  <sheetFormatPr defaultRowHeight="14.25" x14ac:dyDescent="0.2"/>
  <cols>
    <col min="1" max="1" width="21.625" customWidth="1"/>
    <col min="2" max="2" width="7.125" customWidth="1"/>
    <col min="3" max="3" width="8.875" customWidth="1"/>
    <col min="4" max="4" width="8.375" customWidth="1"/>
    <col min="5" max="5" width="6.625" customWidth="1"/>
    <col min="6" max="6" width="8.375" customWidth="1"/>
    <col min="7" max="7" width="7.375" customWidth="1"/>
    <col min="8" max="8" width="7.75" customWidth="1"/>
    <col min="9" max="9" width="7.5" customWidth="1"/>
    <col min="10" max="13" width="8.375" customWidth="1"/>
    <col min="14" max="14" width="23.375" customWidth="1"/>
    <col min="15" max="21" width="20.625" customWidth="1"/>
  </cols>
  <sheetData>
    <row r="1" spans="1:14" ht="21" customHeight="1" x14ac:dyDescent="0.25">
      <c r="A1" s="117" t="s">
        <v>400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41.25" customHeight="1" x14ac:dyDescent="0.2">
      <c r="A2" s="115" t="s">
        <v>401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16.5" customHeight="1" thickBot="1" x14ac:dyDescent="0.3">
      <c r="A3" s="4" t="s">
        <v>402</v>
      </c>
      <c r="N3" s="25" t="s">
        <v>403</v>
      </c>
    </row>
    <row r="4" spans="1:14" ht="16.5" thickTop="1" x14ac:dyDescent="0.25">
      <c r="A4" s="111" t="s">
        <v>0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4</v>
      </c>
    </row>
    <row r="5" spans="1:14" ht="15.75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5.75" x14ac:dyDescent="0.25">
      <c r="A6" s="112"/>
      <c r="B6" s="5" t="s">
        <v>8</v>
      </c>
      <c r="C6" s="5" t="s">
        <v>67</v>
      </c>
      <c r="D6" s="5" t="s">
        <v>10</v>
      </c>
      <c r="E6" s="5" t="s">
        <v>8</v>
      </c>
      <c r="F6" s="5" t="s">
        <v>67</v>
      </c>
      <c r="G6" s="5" t="s">
        <v>10</v>
      </c>
      <c r="H6" s="5" t="s">
        <v>8</v>
      </c>
      <c r="I6" s="5" t="s">
        <v>67</v>
      </c>
      <c r="J6" s="5" t="s">
        <v>10</v>
      </c>
      <c r="K6" s="5" t="s">
        <v>8</v>
      </c>
      <c r="L6" s="5" t="s">
        <v>67</v>
      </c>
      <c r="M6" s="5" t="s">
        <v>10</v>
      </c>
      <c r="N6" s="112"/>
    </row>
    <row r="7" spans="1:14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7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17.25" customHeight="1" x14ac:dyDescent="0.2">
      <c r="A9" s="13" t="s">
        <v>15</v>
      </c>
      <c r="B9" s="14">
        <v>30</v>
      </c>
      <c r="C9" s="14">
        <v>51</v>
      </c>
      <c r="D9" s="14">
        <f>SUM(B9:C9)</f>
        <v>81</v>
      </c>
      <c r="E9" s="14">
        <v>1</v>
      </c>
      <c r="F9" s="14">
        <v>1</v>
      </c>
      <c r="G9" s="14">
        <f>SUM(E9:F9)</f>
        <v>2</v>
      </c>
      <c r="H9" s="14">
        <v>0</v>
      </c>
      <c r="I9" s="14">
        <v>0</v>
      </c>
      <c r="J9" s="14">
        <f>SUM(H9:I9)</f>
        <v>0</v>
      </c>
      <c r="K9" s="14">
        <f>SUM(B9,E9,H9)</f>
        <v>31</v>
      </c>
      <c r="L9" s="14">
        <f>SUM(C9,F9,I9)</f>
        <v>52</v>
      </c>
      <c r="M9" s="14">
        <f>SUM(K9:L9)</f>
        <v>83</v>
      </c>
      <c r="N9" s="15" t="s">
        <v>16</v>
      </c>
    </row>
    <row r="10" spans="1:14" ht="17.25" customHeight="1" x14ac:dyDescent="0.2">
      <c r="A10" s="13" t="s">
        <v>18</v>
      </c>
      <c r="B10" s="14">
        <v>23</v>
      </c>
      <c r="C10" s="14">
        <v>19</v>
      </c>
      <c r="D10" s="14">
        <f t="shared" ref="D10:D21" si="0">SUM(B10:C10)</f>
        <v>42</v>
      </c>
      <c r="E10" s="14">
        <v>2</v>
      </c>
      <c r="F10" s="14">
        <v>3</v>
      </c>
      <c r="G10" s="14">
        <f t="shared" ref="G10:G21" si="1">SUM(E10:F10)</f>
        <v>5</v>
      </c>
      <c r="H10" s="14">
        <v>0</v>
      </c>
      <c r="I10" s="14">
        <v>0</v>
      </c>
      <c r="J10" s="14">
        <f t="shared" ref="J10:J21" si="2">SUM(H10:I10)</f>
        <v>0</v>
      </c>
      <c r="K10" s="14">
        <f t="shared" ref="K10:L21" si="3">SUM(B10,E10,H10)</f>
        <v>25</v>
      </c>
      <c r="L10" s="14">
        <f t="shared" si="3"/>
        <v>22</v>
      </c>
      <c r="M10" s="14">
        <f t="shared" ref="M10:M21" si="4">SUM(K10:L10)</f>
        <v>47</v>
      </c>
      <c r="N10" s="15" t="s">
        <v>19</v>
      </c>
    </row>
    <row r="11" spans="1:14" ht="17.25" customHeight="1" x14ac:dyDescent="0.2">
      <c r="A11" s="8" t="s">
        <v>20</v>
      </c>
      <c r="B11" s="7">
        <v>27</v>
      </c>
      <c r="C11" s="7">
        <v>29</v>
      </c>
      <c r="D11" s="7">
        <f t="shared" si="0"/>
        <v>56</v>
      </c>
      <c r="E11" s="7">
        <v>4</v>
      </c>
      <c r="F11" s="7">
        <v>8</v>
      </c>
      <c r="G11" s="7">
        <f t="shared" si="1"/>
        <v>12</v>
      </c>
      <c r="H11" s="7">
        <v>0</v>
      </c>
      <c r="I11" s="7">
        <v>0</v>
      </c>
      <c r="J11" s="7">
        <f t="shared" si="2"/>
        <v>0</v>
      </c>
      <c r="K11" s="7">
        <f t="shared" si="3"/>
        <v>31</v>
      </c>
      <c r="L11" s="7">
        <f t="shared" si="3"/>
        <v>37</v>
      </c>
      <c r="M11" s="7">
        <f t="shared" si="4"/>
        <v>68</v>
      </c>
      <c r="N11" s="9" t="s">
        <v>372</v>
      </c>
    </row>
    <row r="12" spans="1:14" ht="17.25" customHeight="1" x14ac:dyDescent="0.2">
      <c r="A12" s="13" t="s">
        <v>24</v>
      </c>
      <c r="B12" s="14">
        <v>208</v>
      </c>
      <c r="C12" s="14">
        <v>232</v>
      </c>
      <c r="D12" s="14">
        <f t="shared" si="0"/>
        <v>440</v>
      </c>
      <c r="E12" s="14">
        <v>50</v>
      </c>
      <c r="F12" s="14">
        <v>36</v>
      </c>
      <c r="G12" s="14">
        <f t="shared" si="1"/>
        <v>86</v>
      </c>
      <c r="H12" s="14">
        <v>69</v>
      </c>
      <c r="I12" s="14">
        <v>74</v>
      </c>
      <c r="J12" s="14">
        <f t="shared" si="2"/>
        <v>143</v>
      </c>
      <c r="K12" s="14">
        <f t="shared" si="3"/>
        <v>327</v>
      </c>
      <c r="L12" s="14">
        <f t="shared" si="3"/>
        <v>342</v>
      </c>
      <c r="M12" s="14">
        <f t="shared" si="4"/>
        <v>669</v>
      </c>
      <c r="N12" s="15" t="s">
        <v>25</v>
      </c>
    </row>
    <row r="13" spans="1:14" ht="17.25" customHeight="1" x14ac:dyDescent="0.2">
      <c r="A13" s="13" t="s">
        <v>32</v>
      </c>
      <c r="B13" s="14">
        <v>302</v>
      </c>
      <c r="C13" s="14">
        <v>217</v>
      </c>
      <c r="D13" s="14">
        <f t="shared" si="0"/>
        <v>519</v>
      </c>
      <c r="E13" s="14">
        <v>28</v>
      </c>
      <c r="F13" s="14">
        <v>13</v>
      </c>
      <c r="G13" s="14">
        <f t="shared" si="1"/>
        <v>41</v>
      </c>
      <c r="H13" s="14">
        <v>0</v>
      </c>
      <c r="I13" s="14">
        <v>0</v>
      </c>
      <c r="J13" s="14">
        <f t="shared" si="2"/>
        <v>0</v>
      </c>
      <c r="K13" s="14">
        <f t="shared" si="3"/>
        <v>330</v>
      </c>
      <c r="L13" s="14">
        <f t="shared" si="3"/>
        <v>230</v>
      </c>
      <c r="M13" s="14">
        <f t="shared" si="4"/>
        <v>560</v>
      </c>
      <c r="N13" s="15" t="s">
        <v>280</v>
      </c>
    </row>
    <row r="14" spans="1:14" ht="35.25" customHeight="1" x14ac:dyDescent="0.2">
      <c r="A14" s="13" t="s">
        <v>140</v>
      </c>
      <c r="B14" s="14">
        <v>967</v>
      </c>
      <c r="C14" s="14">
        <v>346</v>
      </c>
      <c r="D14" s="14">
        <f t="shared" si="0"/>
        <v>1313</v>
      </c>
      <c r="E14" s="14">
        <v>45</v>
      </c>
      <c r="F14" s="14">
        <v>23</v>
      </c>
      <c r="G14" s="14">
        <f t="shared" si="1"/>
        <v>68</v>
      </c>
      <c r="H14" s="14">
        <v>0</v>
      </c>
      <c r="I14" s="14">
        <v>0</v>
      </c>
      <c r="J14" s="14">
        <f t="shared" si="2"/>
        <v>0</v>
      </c>
      <c r="K14" s="14">
        <f t="shared" si="3"/>
        <v>1012</v>
      </c>
      <c r="L14" s="14">
        <f t="shared" si="3"/>
        <v>369</v>
      </c>
      <c r="M14" s="14">
        <f t="shared" si="4"/>
        <v>1381</v>
      </c>
      <c r="N14" s="26" t="s">
        <v>37</v>
      </c>
    </row>
    <row r="15" spans="1:14" ht="17.25" customHeight="1" x14ac:dyDescent="0.2">
      <c r="A15" s="13" t="s">
        <v>373</v>
      </c>
      <c r="B15" s="14">
        <v>167</v>
      </c>
      <c r="C15" s="14">
        <v>75</v>
      </c>
      <c r="D15" s="14">
        <f t="shared" si="0"/>
        <v>242</v>
      </c>
      <c r="E15" s="14">
        <v>23</v>
      </c>
      <c r="F15" s="14">
        <v>9</v>
      </c>
      <c r="G15" s="14">
        <f t="shared" si="1"/>
        <v>32</v>
      </c>
      <c r="H15" s="14">
        <v>23</v>
      </c>
      <c r="I15" s="14">
        <v>7</v>
      </c>
      <c r="J15" s="14">
        <f t="shared" si="2"/>
        <v>30</v>
      </c>
      <c r="K15" s="14">
        <f t="shared" si="3"/>
        <v>213</v>
      </c>
      <c r="L15" s="14">
        <f t="shared" si="3"/>
        <v>91</v>
      </c>
      <c r="M15" s="14">
        <f t="shared" si="4"/>
        <v>304</v>
      </c>
      <c r="N15" s="15" t="s">
        <v>374</v>
      </c>
    </row>
    <row r="16" spans="1:14" ht="17.25" customHeight="1" x14ac:dyDescent="0.2">
      <c r="A16" s="13" t="s">
        <v>375</v>
      </c>
      <c r="B16" s="14">
        <v>815</v>
      </c>
      <c r="C16" s="14">
        <v>428</v>
      </c>
      <c r="D16" s="14">
        <f t="shared" si="0"/>
        <v>1243</v>
      </c>
      <c r="E16" s="14">
        <v>42</v>
      </c>
      <c r="F16" s="14">
        <v>35</v>
      </c>
      <c r="G16" s="14">
        <f t="shared" si="1"/>
        <v>77</v>
      </c>
      <c r="H16" s="14">
        <v>7</v>
      </c>
      <c r="I16" s="14">
        <v>1</v>
      </c>
      <c r="J16" s="14">
        <f t="shared" si="2"/>
        <v>8</v>
      </c>
      <c r="K16" s="14">
        <f t="shared" si="3"/>
        <v>864</v>
      </c>
      <c r="L16" s="14">
        <f t="shared" si="3"/>
        <v>464</v>
      </c>
      <c r="M16" s="14">
        <f t="shared" si="4"/>
        <v>1328</v>
      </c>
      <c r="N16" s="15" t="s">
        <v>376</v>
      </c>
    </row>
    <row r="17" spans="1:14" ht="17.25" customHeight="1" x14ac:dyDescent="0.2">
      <c r="A17" s="13" t="s">
        <v>377</v>
      </c>
      <c r="B17" s="14">
        <v>1139</v>
      </c>
      <c r="C17" s="14">
        <v>644</v>
      </c>
      <c r="D17" s="14">
        <f t="shared" si="0"/>
        <v>1783</v>
      </c>
      <c r="E17" s="14">
        <v>74</v>
      </c>
      <c r="F17" s="14">
        <v>52</v>
      </c>
      <c r="G17" s="14">
        <f t="shared" si="1"/>
        <v>126</v>
      </c>
      <c r="H17" s="14">
        <v>30</v>
      </c>
      <c r="I17" s="14">
        <v>32</v>
      </c>
      <c r="J17" s="14">
        <f t="shared" si="2"/>
        <v>62</v>
      </c>
      <c r="K17" s="14">
        <f t="shared" si="3"/>
        <v>1243</v>
      </c>
      <c r="L17" s="14">
        <f t="shared" si="3"/>
        <v>728</v>
      </c>
      <c r="M17" s="14">
        <f t="shared" si="4"/>
        <v>1971</v>
      </c>
      <c r="N17" s="15" t="s">
        <v>378</v>
      </c>
    </row>
    <row r="18" spans="1:14" ht="17.25" customHeight="1" x14ac:dyDescent="0.2">
      <c r="A18" s="13" t="s">
        <v>108</v>
      </c>
      <c r="B18" s="14">
        <v>38</v>
      </c>
      <c r="C18" s="14">
        <v>2</v>
      </c>
      <c r="D18" s="14">
        <f t="shared" si="0"/>
        <v>40</v>
      </c>
      <c r="E18" s="14">
        <v>3</v>
      </c>
      <c r="F18" s="14">
        <v>0</v>
      </c>
      <c r="G18" s="14">
        <f t="shared" si="1"/>
        <v>3</v>
      </c>
      <c r="H18" s="14">
        <v>2</v>
      </c>
      <c r="I18" s="14"/>
      <c r="J18" s="14">
        <f t="shared" si="2"/>
        <v>2</v>
      </c>
      <c r="K18" s="14">
        <f t="shared" si="3"/>
        <v>43</v>
      </c>
      <c r="L18" s="14">
        <f t="shared" si="3"/>
        <v>2</v>
      </c>
      <c r="M18" s="14">
        <f t="shared" si="4"/>
        <v>45</v>
      </c>
      <c r="N18" s="15" t="s">
        <v>117</v>
      </c>
    </row>
    <row r="19" spans="1:14" ht="17.25" customHeight="1" x14ac:dyDescent="0.2">
      <c r="A19" s="13" t="s">
        <v>43</v>
      </c>
      <c r="B19" s="14">
        <v>1266</v>
      </c>
      <c r="C19" s="14">
        <v>917</v>
      </c>
      <c r="D19" s="14">
        <f t="shared" si="0"/>
        <v>2183</v>
      </c>
      <c r="E19" s="14">
        <v>54</v>
      </c>
      <c r="F19" s="14">
        <v>34</v>
      </c>
      <c r="G19" s="14">
        <f t="shared" si="1"/>
        <v>88</v>
      </c>
      <c r="H19" s="14">
        <v>8</v>
      </c>
      <c r="I19" s="14">
        <v>7</v>
      </c>
      <c r="J19" s="14">
        <f t="shared" si="2"/>
        <v>15</v>
      </c>
      <c r="K19" s="14">
        <f t="shared" si="3"/>
        <v>1328</v>
      </c>
      <c r="L19" s="14">
        <f t="shared" si="3"/>
        <v>958</v>
      </c>
      <c r="M19" s="14">
        <f t="shared" si="4"/>
        <v>2286</v>
      </c>
      <c r="N19" s="15" t="s">
        <v>152</v>
      </c>
    </row>
    <row r="20" spans="1:14" ht="17.25" customHeight="1" x14ac:dyDescent="0.2">
      <c r="A20" s="8" t="s">
        <v>48</v>
      </c>
      <c r="B20" s="7">
        <v>66</v>
      </c>
      <c r="C20" s="7">
        <v>48</v>
      </c>
      <c r="D20" s="7">
        <f t="shared" si="0"/>
        <v>114</v>
      </c>
      <c r="E20" s="7">
        <v>14</v>
      </c>
      <c r="F20" s="7">
        <v>9</v>
      </c>
      <c r="G20" s="7">
        <f t="shared" si="1"/>
        <v>23</v>
      </c>
      <c r="H20" s="7">
        <v>0</v>
      </c>
      <c r="I20" s="7">
        <v>0</v>
      </c>
      <c r="J20" s="7">
        <f t="shared" si="2"/>
        <v>0</v>
      </c>
      <c r="K20" s="7">
        <f t="shared" si="3"/>
        <v>80</v>
      </c>
      <c r="L20" s="7">
        <f t="shared" si="3"/>
        <v>57</v>
      </c>
      <c r="M20" s="7">
        <f t="shared" si="4"/>
        <v>137</v>
      </c>
      <c r="N20" s="9" t="s">
        <v>49</v>
      </c>
    </row>
    <row r="21" spans="1:14" ht="17.25" customHeight="1" x14ac:dyDescent="0.2">
      <c r="A21" s="13" t="s">
        <v>50</v>
      </c>
      <c r="B21" s="14">
        <v>131</v>
      </c>
      <c r="C21" s="14">
        <v>82</v>
      </c>
      <c r="D21" s="14">
        <f t="shared" si="0"/>
        <v>213</v>
      </c>
      <c r="E21" s="14">
        <v>6</v>
      </c>
      <c r="F21" s="14">
        <v>5</v>
      </c>
      <c r="G21" s="14">
        <f t="shared" si="1"/>
        <v>11</v>
      </c>
      <c r="H21" s="14">
        <v>4</v>
      </c>
      <c r="I21" s="14">
        <v>5</v>
      </c>
      <c r="J21" s="14">
        <f t="shared" si="2"/>
        <v>9</v>
      </c>
      <c r="K21" s="14">
        <f t="shared" si="3"/>
        <v>141</v>
      </c>
      <c r="L21" s="14">
        <f t="shared" si="3"/>
        <v>92</v>
      </c>
      <c r="M21" s="14">
        <f t="shared" si="4"/>
        <v>233</v>
      </c>
      <c r="N21" s="15" t="s">
        <v>51</v>
      </c>
    </row>
    <row r="22" spans="1:14" ht="17.25" customHeight="1" x14ac:dyDescent="0.2">
      <c r="A22" s="13" t="s">
        <v>56</v>
      </c>
      <c r="B22" s="14">
        <f>SUM(B9:B21)</f>
        <v>5179</v>
      </c>
      <c r="C22" s="14">
        <f t="shared" ref="C22:M22" si="5">SUM(C9:C21)</f>
        <v>3090</v>
      </c>
      <c r="D22" s="14">
        <f t="shared" si="5"/>
        <v>8269</v>
      </c>
      <c r="E22" s="14">
        <f t="shared" si="5"/>
        <v>346</v>
      </c>
      <c r="F22" s="14">
        <f t="shared" si="5"/>
        <v>228</v>
      </c>
      <c r="G22" s="14">
        <f t="shared" si="5"/>
        <v>574</v>
      </c>
      <c r="H22" s="14">
        <f t="shared" si="5"/>
        <v>143</v>
      </c>
      <c r="I22" s="14">
        <f t="shared" si="5"/>
        <v>126</v>
      </c>
      <c r="J22" s="14">
        <f t="shared" si="5"/>
        <v>269</v>
      </c>
      <c r="K22" s="14">
        <f t="shared" si="5"/>
        <v>5668</v>
      </c>
      <c r="L22" s="14">
        <f t="shared" si="5"/>
        <v>3444</v>
      </c>
      <c r="M22" s="14">
        <f t="shared" si="5"/>
        <v>9112</v>
      </c>
      <c r="N22" s="15" t="s">
        <v>57</v>
      </c>
    </row>
    <row r="23" spans="1:14" ht="17.25" customHeight="1" x14ac:dyDescent="0.2">
      <c r="A23" s="13" t="s">
        <v>58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 t="s">
        <v>59</v>
      </c>
    </row>
    <row r="24" spans="1:14" ht="17.25" customHeight="1" x14ac:dyDescent="0.2">
      <c r="A24" s="13" t="s">
        <v>24</v>
      </c>
      <c r="B24" s="14">
        <v>229</v>
      </c>
      <c r="C24" s="14">
        <v>97</v>
      </c>
      <c r="D24" s="14">
        <f t="shared" ref="D24:D31" si="6">SUM(B24:C24)</f>
        <v>326</v>
      </c>
      <c r="E24" s="14">
        <v>18</v>
      </c>
      <c r="F24" s="14">
        <v>9</v>
      </c>
      <c r="G24" s="14">
        <f t="shared" ref="G24:G31" si="7">SUM(E24:F24)</f>
        <v>27</v>
      </c>
      <c r="H24" s="14">
        <v>1</v>
      </c>
      <c r="I24" s="14">
        <v>0</v>
      </c>
      <c r="J24" s="14">
        <f t="shared" ref="J24:J31" si="8">SUM(H24:I24)</f>
        <v>1</v>
      </c>
      <c r="K24" s="14">
        <f t="shared" ref="K24:L31" si="9">SUM(B24,E24,H24)</f>
        <v>248</v>
      </c>
      <c r="L24" s="14">
        <f t="shared" si="9"/>
        <v>106</v>
      </c>
      <c r="M24" s="14">
        <f t="shared" ref="M24:M31" si="10">SUM(K24:L24)</f>
        <v>354</v>
      </c>
      <c r="N24" s="15" t="s">
        <v>25</v>
      </c>
    </row>
    <row r="25" spans="1:14" ht="36" customHeight="1" x14ac:dyDescent="0.2">
      <c r="A25" s="13" t="s">
        <v>140</v>
      </c>
      <c r="B25" s="14">
        <v>681</v>
      </c>
      <c r="C25" s="14">
        <v>209</v>
      </c>
      <c r="D25" s="14">
        <f t="shared" si="6"/>
        <v>890</v>
      </c>
      <c r="E25" s="14">
        <v>6</v>
      </c>
      <c r="F25" s="14">
        <v>4</v>
      </c>
      <c r="G25" s="14">
        <f t="shared" si="7"/>
        <v>10</v>
      </c>
      <c r="H25" s="14">
        <v>0</v>
      </c>
      <c r="I25" s="14">
        <v>0</v>
      </c>
      <c r="J25" s="14">
        <f t="shared" si="8"/>
        <v>0</v>
      </c>
      <c r="K25" s="14">
        <f t="shared" si="9"/>
        <v>687</v>
      </c>
      <c r="L25" s="14">
        <f t="shared" si="9"/>
        <v>213</v>
      </c>
      <c r="M25" s="14">
        <f t="shared" si="10"/>
        <v>900</v>
      </c>
      <c r="N25" s="26" t="s">
        <v>37</v>
      </c>
    </row>
    <row r="26" spans="1:14" ht="17.25" customHeight="1" x14ac:dyDescent="0.2">
      <c r="A26" s="13" t="s">
        <v>373</v>
      </c>
      <c r="B26" s="14">
        <v>57</v>
      </c>
      <c r="C26" s="14">
        <v>1</v>
      </c>
      <c r="D26" s="14">
        <f t="shared" si="6"/>
        <v>58</v>
      </c>
      <c r="E26" s="14">
        <v>1</v>
      </c>
      <c r="F26" s="14">
        <v>0</v>
      </c>
      <c r="G26" s="14">
        <f t="shared" si="7"/>
        <v>1</v>
      </c>
      <c r="H26" s="14">
        <v>38</v>
      </c>
      <c r="I26" s="14">
        <v>5</v>
      </c>
      <c r="J26" s="14">
        <f t="shared" si="8"/>
        <v>43</v>
      </c>
      <c r="K26" s="14">
        <f t="shared" si="9"/>
        <v>96</v>
      </c>
      <c r="L26" s="14">
        <f t="shared" si="9"/>
        <v>6</v>
      </c>
      <c r="M26" s="14">
        <f t="shared" si="10"/>
        <v>102</v>
      </c>
      <c r="N26" s="15" t="s">
        <v>374</v>
      </c>
    </row>
    <row r="27" spans="1:14" ht="17.25" customHeight="1" x14ac:dyDescent="0.2">
      <c r="A27" s="13" t="s">
        <v>375</v>
      </c>
      <c r="B27" s="14">
        <v>279</v>
      </c>
      <c r="C27" s="14">
        <v>175</v>
      </c>
      <c r="D27" s="14">
        <f t="shared" si="6"/>
        <v>454</v>
      </c>
      <c r="E27" s="14">
        <v>4</v>
      </c>
      <c r="F27" s="14">
        <v>5</v>
      </c>
      <c r="G27" s="14">
        <f t="shared" si="7"/>
        <v>9</v>
      </c>
      <c r="H27" s="14">
        <v>4</v>
      </c>
      <c r="I27" s="14">
        <v>4</v>
      </c>
      <c r="J27" s="14">
        <f t="shared" si="8"/>
        <v>8</v>
      </c>
      <c r="K27" s="14">
        <f t="shared" si="9"/>
        <v>287</v>
      </c>
      <c r="L27" s="14">
        <f t="shared" si="9"/>
        <v>184</v>
      </c>
      <c r="M27" s="14">
        <f t="shared" si="10"/>
        <v>471</v>
      </c>
      <c r="N27" s="15" t="s">
        <v>376</v>
      </c>
    </row>
    <row r="28" spans="1:14" ht="17.25" customHeight="1" x14ac:dyDescent="0.2">
      <c r="A28" s="13" t="s">
        <v>377</v>
      </c>
      <c r="B28" s="14">
        <v>370</v>
      </c>
      <c r="C28" s="14">
        <v>229</v>
      </c>
      <c r="D28" s="14">
        <f t="shared" si="6"/>
        <v>599</v>
      </c>
      <c r="E28" s="14">
        <v>3</v>
      </c>
      <c r="F28" s="14">
        <v>2</v>
      </c>
      <c r="G28" s="14">
        <f t="shared" si="7"/>
        <v>5</v>
      </c>
      <c r="H28" s="14">
        <v>19</v>
      </c>
      <c r="I28" s="14">
        <v>24</v>
      </c>
      <c r="J28" s="14">
        <f t="shared" si="8"/>
        <v>43</v>
      </c>
      <c r="K28" s="14">
        <f t="shared" si="9"/>
        <v>392</v>
      </c>
      <c r="L28" s="14">
        <f t="shared" si="9"/>
        <v>255</v>
      </c>
      <c r="M28" s="14">
        <f t="shared" si="10"/>
        <v>647</v>
      </c>
      <c r="N28" s="15" t="s">
        <v>378</v>
      </c>
    </row>
    <row r="29" spans="1:14" ht="17.25" customHeight="1" x14ac:dyDescent="0.2">
      <c r="A29" s="8" t="s">
        <v>108</v>
      </c>
      <c r="B29" s="7">
        <v>75</v>
      </c>
      <c r="C29" s="7">
        <v>1</v>
      </c>
      <c r="D29" s="7">
        <f t="shared" si="6"/>
        <v>76</v>
      </c>
      <c r="E29" s="7">
        <v>2</v>
      </c>
      <c r="F29" s="7">
        <v>0</v>
      </c>
      <c r="G29" s="7">
        <f t="shared" si="7"/>
        <v>2</v>
      </c>
      <c r="H29" s="7">
        <v>4</v>
      </c>
      <c r="I29" s="7">
        <v>0</v>
      </c>
      <c r="J29" s="7">
        <f t="shared" si="8"/>
        <v>4</v>
      </c>
      <c r="K29" s="7">
        <f t="shared" si="9"/>
        <v>81</v>
      </c>
      <c r="L29" s="7">
        <f t="shared" si="9"/>
        <v>1</v>
      </c>
      <c r="M29" s="7">
        <f t="shared" si="10"/>
        <v>82</v>
      </c>
      <c r="N29" s="9" t="s">
        <v>117</v>
      </c>
    </row>
    <row r="30" spans="1:14" ht="17.25" customHeight="1" x14ac:dyDescent="0.2">
      <c r="A30" s="13" t="s">
        <v>43</v>
      </c>
      <c r="B30" s="14">
        <v>417</v>
      </c>
      <c r="C30" s="14">
        <v>262</v>
      </c>
      <c r="D30" s="14">
        <f t="shared" si="6"/>
        <v>679</v>
      </c>
      <c r="E30" s="14">
        <v>8</v>
      </c>
      <c r="F30" s="14">
        <v>4</v>
      </c>
      <c r="G30" s="14">
        <f t="shared" si="7"/>
        <v>12</v>
      </c>
      <c r="H30" s="14">
        <v>9</v>
      </c>
      <c r="I30" s="14">
        <v>6</v>
      </c>
      <c r="J30" s="14">
        <f t="shared" si="8"/>
        <v>15</v>
      </c>
      <c r="K30" s="14">
        <f t="shared" si="9"/>
        <v>434</v>
      </c>
      <c r="L30" s="14">
        <f t="shared" si="9"/>
        <v>272</v>
      </c>
      <c r="M30" s="14">
        <f t="shared" si="10"/>
        <v>706</v>
      </c>
      <c r="N30" s="15" t="s">
        <v>152</v>
      </c>
    </row>
    <row r="31" spans="1:14" ht="17.25" customHeight="1" x14ac:dyDescent="0.2">
      <c r="A31" s="13" t="s">
        <v>50</v>
      </c>
      <c r="B31" s="14">
        <v>88</v>
      </c>
      <c r="C31" s="14">
        <v>14</v>
      </c>
      <c r="D31" s="14">
        <f t="shared" si="6"/>
        <v>102</v>
      </c>
      <c r="E31" s="14">
        <v>1</v>
      </c>
      <c r="F31" s="14">
        <v>1</v>
      </c>
      <c r="G31" s="14">
        <f t="shared" si="7"/>
        <v>2</v>
      </c>
      <c r="H31" s="14">
        <v>5</v>
      </c>
      <c r="I31" s="14">
        <v>1</v>
      </c>
      <c r="J31" s="14">
        <f t="shared" si="8"/>
        <v>6</v>
      </c>
      <c r="K31" s="14">
        <f t="shared" si="9"/>
        <v>94</v>
      </c>
      <c r="L31" s="14">
        <f t="shared" si="9"/>
        <v>16</v>
      </c>
      <c r="M31" s="14">
        <f t="shared" si="10"/>
        <v>110</v>
      </c>
      <c r="N31" s="15" t="s">
        <v>51</v>
      </c>
    </row>
    <row r="32" spans="1:14" ht="17.25" customHeight="1" thickBot="1" x14ac:dyDescent="0.25">
      <c r="A32" s="16" t="s">
        <v>61</v>
      </c>
      <c r="B32" s="17">
        <f t="shared" ref="B32:M32" si="11">SUM(B24:B31)</f>
        <v>2196</v>
      </c>
      <c r="C32" s="17">
        <f t="shared" si="11"/>
        <v>988</v>
      </c>
      <c r="D32" s="17">
        <f t="shared" si="11"/>
        <v>3184</v>
      </c>
      <c r="E32" s="17">
        <f t="shared" si="11"/>
        <v>43</v>
      </c>
      <c r="F32" s="17">
        <f t="shared" si="11"/>
        <v>25</v>
      </c>
      <c r="G32" s="17">
        <f t="shared" si="11"/>
        <v>68</v>
      </c>
      <c r="H32" s="17">
        <f t="shared" si="11"/>
        <v>80</v>
      </c>
      <c r="I32" s="17">
        <f t="shared" si="11"/>
        <v>40</v>
      </c>
      <c r="J32" s="17">
        <f t="shared" si="11"/>
        <v>120</v>
      </c>
      <c r="K32" s="17">
        <f t="shared" si="11"/>
        <v>2319</v>
      </c>
      <c r="L32" s="17">
        <f t="shared" si="11"/>
        <v>1053</v>
      </c>
      <c r="M32" s="17">
        <f t="shared" si="11"/>
        <v>3372</v>
      </c>
      <c r="N32" s="18" t="s">
        <v>62</v>
      </c>
    </row>
    <row r="33" spans="1:14" ht="23.25" customHeight="1" thickBot="1" x14ac:dyDescent="0.25">
      <c r="A33" s="19" t="s">
        <v>261</v>
      </c>
      <c r="B33" s="20">
        <f t="shared" ref="B33:M33" si="12">SUM(B32,B22)</f>
        <v>7375</v>
      </c>
      <c r="C33" s="20">
        <f t="shared" si="12"/>
        <v>4078</v>
      </c>
      <c r="D33" s="20">
        <f t="shared" si="12"/>
        <v>11453</v>
      </c>
      <c r="E33" s="20">
        <f t="shared" si="12"/>
        <v>389</v>
      </c>
      <c r="F33" s="20">
        <f t="shared" si="12"/>
        <v>253</v>
      </c>
      <c r="G33" s="20">
        <f t="shared" si="12"/>
        <v>642</v>
      </c>
      <c r="H33" s="20">
        <f t="shared" si="12"/>
        <v>223</v>
      </c>
      <c r="I33" s="20">
        <f t="shared" si="12"/>
        <v>166</v>
      </c>
      <c r="J33" s="20">
        <f t="shared" si="12"/>
        <v>389</v>
      </c>
      <c r="K33" s="20">
        <f t="shared" si="12"/>
        <v>7987</v>
      </c>
      <c r="L33" s="20">
        <f t="shared" si="12"/>
        <v>4497</v>
      </c>
      <c r="M33" s="20">
        <f t="shared" si="12"/>
        <v>12484</v>
      </c>
      <c r="N33" s="21" t="s">
        <v>63</v>
      </c>
    </row>
    <row r="34" spans="1:14" ht="15" thickTop="1" x14ac:dyDescent="0.2"/>
  </sheetData>
  <mergeCells count="12">
    <mergeCell ref="A1:N1"/>
    <mergeCell ref="H5:J5"/>
    <mergeCell ref="K5:M5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67"/>
  <sheetViews>
    <sheetView rightToLeft="1" view="pageBreakPreview" topLeftCell="A52" zoomScale="91" zoomScaleSheetLayoutView="91" workbookViewId="0">
      <selection sqref="A1:K1"/>
    </sheetView>
  </sheetViews>
  <sheetFormatPr defaultRowHeight="14.25" x14ac:dyDescent="0.2"/>
  <cols>
    <col min="1" max="1" width="24.75" customWidth="1"/>
    <col min="2" max="10" width="9.25" customWidth="1"/>
    <col min="11" max="11" width="40.75" customWidth="1"/>
  </cols>
  <sheetData>
    <row r="1" spans="1:11" ht="24" customHeight="1" x14ac:dyDescent="0.2">
      <c r="A1" s="118" t="s">
        <v>2050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5.25" customHeight="1" x14ac:dyDescent="0.25">
      <c r="A2" s="114" t="s">
        <v>1044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5" customHeight="1" thickBot="1" x14ac:dyDescent="0.25">
      <c r="A3" s="10" t="s">
        <v>1955</v>
      </c>
      <c r="K3" s="12" t="s">
        <v>1699</v>
      </c>
    </row>
    <row r="4" spans="1:11" ht="16.5" thickTop="1" x14ac:dyDescent="0.25">
      <c r="A4" s="111" t="s">
        <v>1009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1010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2.75" customHeight="1" x14ac:dyDescent="0.25">
      <c r="A6" s="112"/>
      <c r="B6" s="56" t="s">
        <v>153</v>
      </c>
      <c r="C6" s="56" t="s">
        <v>67</v>
      </c>
      <c r="D6" s="56" t="s">
        <v>10</v>
      </c>
      <c r="E6" s="56" t="s">
        <v>153</v>
      </c>
      <c r="F6" s="56" t="s">
        <v>67</v>
      </c>
      <c r="G6" s="56" t="s">
        <v>10</v>
      </c>
      <c r="H6" s="56" t="s">
        <v>153</v>
      </c>
      <c r="I6" s="56" t="s">
        <v>67</v>
      </c>
      <c r="J6" s="56" t="s">
        <v>10</v>
      </c>
      <c r="K6" s="112"/>
    </row>
    <row r="7" spans="1:11" ht="12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7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886</v>
      </c>
    </row>
    <row r="9" spans="1:11" ht="20.100000000000001" customHeight="1" x14ac:dyDescent="0.2">
      <c r="A9" s="13" t="s">
        <v>1013</v>
      </c>
      <c r="B9" s="14">
        <v>2171</v>
      </c>
      <c r="C9" s="14">
        <v>1609</v>
      </c>
      <c r="D9" s="14">
        <f t="shared" ref="D9:D19" si="0">SUM(B9:C9)</f>
        <v>3780</v>
      </c>
      <c r="E9" s="14">
        <v>0</v>
      </c>
      <c r="F9" s="14">
        <v>0</v>
      </c>
      <c r="G9" s="14">
        <f t="shared" ref="G9:G19" si="1">SUM(E9:F9)</f>
        <v>0</v>
      </c>
      <c r="H9" s="14">
        <f t="shared" ref="H9:H19" si="2">SUM(E9,B9)</f>
        <v>2171</v>
      </c>
      <c r="I9" s="14">
        <f t="shared" ref="I9:I19" si="3">SUM(F9,C9)</f>
        <v>1609</v>
      </c>
      <c r="J9" s="14">
        <f t="shared" ref="J9:J19" si="4">SUM(G9,D9)</f>
        <v>3780</v>
      </c>
      <c r="K9" s="15" t="s">
        <v>1033</v>
      </c>
    </row>
    <row r="10" spans="1:11" ht="20.100000000000001" customHeight="1" x14ac:dyDescent="0.2">
      <c r="A10" s="13" t="s">
        <v>1015</v>
      </c>
      <c r="B10" s="14">
        <v>601</v>
      </c>
      <c r="C10" s="14">
        <v>203</v>
      </c>
      <c r="D10" s="14">
        <f t="shared" si="0"/>
        <v>804</v>
      </c>
      <c r="E10" s="14">
        <v>0</v>
      </c>
      <c r="F10" s="14">
        <v>0</v>
      </c>
      <c r="G10" s="14">
        <f t="shared" si="1"/>
        <v>0</v>
      </c>
      <c r="H10" s="14">
        <f t="shared" si="2"/>
        <v>601</v>
      </c>
      <c r="I10" s="14">
        <f t="shared" si="3"/>
        <v>203</v>
      </c>
      <c r="J10" s="14">
        <f t="shared" si="4"/>
        <v>804</v>
      </c>
      <c r="K10" s="15" t="s">
        <v>1034</v>
      </c>
    </row>
    <row r="11" spans="1:11" ht="20.100000000000001" customHeight="1" x14ac:dyDescent="0.2">
      <c r="A11" s="13" t="s">
        <v>1039</v>
      </c>
      <c r="B11" s="14">
        <v>947</v>
      </c>
      <c r="C11" s="14">
        <v>330</v>
      </c>
      <c r="D11" s="14">
        <f t="shared" si="0"/>
        <v>1277</v>
      </c>
      <c r="E11" s="14">
        <v>0</v>
      </c>
      <c r="F11" s="14">
        <v>0</v>
      </c>
      <c r="G11" s="14">
        <f t="shared" si="1"/>
        <v>0</v>
      </c>
      <c r="H11" s="14">
        <f t="shared" si="2"/>
        <v>947</v>
      </c>
      <c r="I11" s="14">
        <f t="shared" si="3"/>
        <v>330</v>
      </c>
      <c r="J11" s="14">
        <f t="shared" si="4"/>
        <v>1277</v>
      </c>
      <c r="K11" s="15" t="s">
        <v>1035</v>
      </c>
    </row>
    <row r="12" spans="1:11" ht="20.100000000000001" customHeight="1" x14ac:dyDescent="0.2">
      <c r="A12" s="13" t="s">
        <v>1019</v>
      </c>
      <c r="B12" s="14">
        <v>83</v>
      </c>
      <c r="C12" s="14">
        <v>61</v>
      </c>
      <c r="D12" s="14">
        <f t="shared" si="0"/>
        <v>144</v>
      </c>
      <c r="E12" s="14">
        <v>0</v>
      </c>
      <c r="F12" s="14">
        <v>0</v>
      </c>
      <c r="G12" s="14">
        <f t="shared" si="1"/>
        <v>0</v>
      </c>
      <c r="H12" s="14">
        <f t="shared" si="2"/>
        <v>83</v>
      </c>
      <c r="I12" s="14">
        <f t="shared" si="3"/>
        <v>61</v>
      </c>
      <c r="J12" s="14">
        <f t="shared" si="4"/>
        <v>144</v>
      </c>
      <c r="K12" s="15" t="s">
        <v>1020</v>
      </c>
    </row>
    <row r="13" spans="1:11" ht="20.100000000000001" customHeight="1" x14ac:dyDescent="0.2">
      <c r="A13" s="13" t="s">
        <v>1021</v>
      </c>
      <c r="B13" s="14">
        <f>SUM(B9:B12)</f>
        <v>3802</v>
      </c>
      <c r="C13" s="14">
        <f>SUM(C9:C12)</f>
        <v>2203</v>
      </c>
      <c r="D13" s="14">
        <f t="shared" si="0"/>
        <v>6005</v>
      </c>
      <c r="E13" s="14">
        <f>SUM(E9:E12)</f>
        <v>0</v>
      </c>
      <c r="F13" s="14">
        <f>SUM(F9:F12)</f>
        <v>0</v>
      </c>
      <c r="G13" s="14">
        <f t="shared" si="1"/>
        <v>0</v>
      </c>
      <c r="H13" s="14">
        <f t="shared" si="2"/>
        <v>3802</v>
      </c>
      <c r="I13" s="14">
        <f t="shared" si="3"/>
        <v>2203</v>
      </c>
      <c r="J13" s="14">
        <f t="shared" si="4"/>
        <v>6005</v>
      </c>
      <c r="K13" s="15" t="s">
        <v>1022</v>
      </c>
    </row>
    <row r="14" spans="1:11" ht="20.100000000000001" customHeight="1" x14ac:dyDescent="0.2">
      <c r="A14" s="13" t="s">
        <v>1023</v>
      </c>
      <c r="B14" s="14">
        <v>253</v>
      </c>
      <c r="C14" s="14">
        <v>105</v>
      </c>
      <c r="D14" s="14">
        <f t="shared" si="0"/>
        <v>358</v>
      </c>
      <c r="E14" s="14">
        <v>0</v>
      </c>
      <c r="F14" s="14">
        <v>0</v>
      </c>
      <c r="G14" s="14">
        <f t="shared" si="1"/>
        <v>0</v>
      </c>
      <c r="H14" s="14">
        <f t="shared" si="2"/>
        <v>253</v>
      </c>
      <c r="I14" s="14">
        <f t="shared" si="3"/>
        <v>105</v>
      </c>
      <c r="J14" s="14">
        <f t="shared" si="4"/>
        <v>358</v>
      </c>
      <c r="K14" s="15" t="s">
        <v>1024</v>
      </c>
    </row>
    <row r="15" spans="1:11" ht="20.100000000000001" customHeight="1" x14ac:dyDescent="0.2">
      <c r="A15" s="13" t="s">
        <v>1025</v>
      </c>
      <c r="B15" s="14">
        <v>383</v>
      </c>
      <c r="C15" s="14">
        <v>504</v>
      </c>
      <c r="D15" s="14">
        <f t="shared" si="0"/>
        <v>887</v>
      </c>
      <c r="E15" s="14">
        <v>1</v>
      </c>
      <c r="F15" s="14">
        <v>0</v>
      </c>
      <c r="G15" s="14">
        <f t="shared" si="1"/>
        <v>1</v>
      </c>
      <c r="H15" s="14">
        <f t="shared" si="2"/>
        <v>384</v>
      </c>
      <c r="I15" s="14">
        <f t="shared" si="3"/>
        <v>504</v>
      </c>
      <c r="J15" s="14">
        <f t="shared" si="4"/>
        <v>888</v>
      </c>
      <c r="K15" s="15" t="s">
        <v>1026</v>
      </c>
    </row>
    <row r="16" spans="1:11" ht="20.100000000000001" customHeight="1" x14ac:dyDescent="0.2">
      <c r="A16" s="13" t="s">
        <v>1027</v>
      </c>
      <c r="B16" s="14">
        <v>42</v>
      </c>
      <c r="C16" s="14">
        <v>43</v>
      </c>
      <c r="D16" s="14">
        <f t="shared" si="0"/>
        <v>85</v>
      </c>
      <c r="E16" s="14">
        <v>0</v>
      </c>
      <c r="F16" s="14">
        <v>0</v>
      </c>
      <c r="G16" s="14">
        <f t="shared" si="1"/>
        <v>0</v>
      </c>
      <c r="H16" s="14">
        <f t="shared" si="2"/>
        <v>42</v>
      </c>
      <c r="I16" s="14">
        <f t="shared" si="3"/>
        <v>43</v>
      </c>
      <c r="J16" s="14">
        <f t="shared" si="4"/>
        <v>85</v>
      </c>
      <c r="K16" s="15" t="s">
        <v>1028</v>
      </c>
    </row>
    <row r="17" spans="1:11" ht="20.100000000000001" customHeight="1" x14ac:dyDescent="0.2">
      <c r="A17" s="13" t="s">
        <v>1029</v>
      </c>
      <c r="B17" s="14">
        <v>9</v>
      </c>
      <c r="C17" s="14">
        <v>2</v>
      </c>
      <c r="D17" s="14">
        <f t="shared" si="0"/>
        <v>11</v>
      </c>
      <c r="E17" s="14">
        <v>0</v>
      </c>
      <c r="F17" s="14">
        <v>0</v>
      </c>
      <c r="G17" s="14">
        <f t="shared" si="1"/>
        <v>0</v>
      </c>
      <c r="H17" s="14">
        <f t="shared" si="2"/>
        <v>9</v>
      </c>
      <c r="I17" s="14">
        <f t="shared" si="3"/>
        <v>2</v>
      </c>
      <c r="J17" s="14">
        <f t="shared" si="4"/>
        <v>11</v>
      </c>
      <c r="K17" s="15" t="s">
        <v>1030</v>
      </c>
    </row>
    <row r="18" spans="1:11" ht="20.100000000000001" customHeight="1" x14ac:dyDescent="0.2">
      <c r="A18" s="13" t="s">
        <v>1031</v>
      </c>
      <c r="B18" s="14">
        <f t="shared" ref="B18:F18" si="5">SUM(B14:B17)</f>
        <v>687</v>
      </c>
      <c r="C18" s="14">
        <f t="shared" si="5"/>
        <v>654</v>
      </c>
      <c r="D18" s="14">
        <f t="shared" si="0"/>
        <v>1341</v>
      </c>
      <c r="E18" s="14">
        <f t="shared" si="5"/>
        <v>1</v>
      </c>
      <c r="F18" s="14">
        <f t="shared" si="5"/>
        <v>0</v>
      </c>
      <c r="G18" s="14">
        <f t="shared" si="1"/>
        <v>1</v>
      </c>
      <c r="H18" s="14">
        <f t="shared" si="2"/>
        <v>688</v>
      </c>
      <c r="I18" s="14">
        <f t="shared" si="3"/>
        <v>654</v>
      </c>
      <c r="J18" s="14">
        <f t="shared" si="4"/>
        <v>1342</v>
      </c>
      <c r="K18" s="15" t="s">
        <v>1032</v>
      </c>
    </row>
    <row r="19" spans="1:11" ht="20.100000000000001" customHeight="1" x14ac:dyDescent="0.2">
      <c r="A19" s="13" t="s">
        <v>56</v>
      </c>
      <c r="B19" s="14">
        <f t="shared" ref="B19:F19" si="6">SUM(B18,B13)</f>
        <v>4489</v>
      </c>
      <c r="C19" s="14">
        <f t="shared" si="6"/>
        <v>2857</v>
      </c>
      <c r="D19" s="14">
        <f t="shared" si="0"/>
        <v>7346</v>
      </c>
      <c r="E19" s="14">
        <f t="shared" si="6"/>
        <v>1</v>
      </c>
      <c r="F19" s="14">
        <f t="shared" si="6"/>
        <v>0</v>
      </c>
      <c r="G19" s="14">
        <f t="shared" si="1"/>
        <v>1</v>
      </c>
      <c r="H19" s="14">
        <f t="shared" si="2"/>
        <v>4490</v>
      </c>
      <c r="I19" s="14">
        <f t="shared" si="3"/>
        <v>2857</v>
      </c>
      <c r="J19" s="14">
        <f t="shared" si="4"/>
        <v>7347</v>
      </c>
      <c r="K19" s="15" t="s">
        <v>57</v>
      </c>
    </row>
    <row r="20" spans="1:11" ht="20.100000000000001" customHeight="1" x14ac:dyDescent="0.2">
      <c r="A20" s="13" t="s">
        <v>530</v>
      </c>
      <c r="B20" s="14"/>
      <c r="C20" s="14"/>
      <c r="D20" s="14"/>
      <c r="E20" s="14"/>
      <c r="F20" s="14"/>
      <c r="G20" s="14"/>
      <c r="H20" s="14"/>
      <c r="I20" s="14"/>
      <c r="J20" s="14"/>
      <c r="K20" s="15" t="s">
        <v>739</v>
      </c>
    </row>
    <row r="21" spans="1:11" ht="20.100000000000001" customHeight="1" x14ac:dyDescent="0.2">
      <c r="A21" s="13" t="s">
        <v>1013</v>
      </c>
      <c r="B21" s="14">
        <v>126</v>
      </c>
      <c r="C21" s="14">
        <v>115</v>
      </c>
      <c r="D21" s="14">
        <f t="shared" ref="D21:D25" si="7">SUM(B21:C21)</f>
        <v>241</v>
      </c>
      <c r="E21" s="14">
        <v>0</v>
      </c>
      <c r="F21" s="14">
        <v>0</v>
      </c>
      <c r="G21" s="14">
        <f t="shared" ref="G21:G25" si="8">SUM(E21:F21)</f>
        <v>0</v>
      </c>
      <c r="H21" s="14">
        <f t="shared" ref="H21:H25" si="9">SUM(E21,B21)</f>
        <v>126</v>
      </c>
      <c r="I21" s="14">
        <f t="shared" ref="I21:I25" si="10">SUM(F21,C21)</f>
        <v>115</v>
      </c>
      <c r="J21" s="14">
        <f t="shared" ref="J21:J25" si="11">SUM(G21,D21)</f>
        <v>241</v>
      </c>
      <c r="K21" s="15" t="s">
        <v>1033</v>
      </c>
    </row>
    <row r="22" spans="1:11" ht="20.100000000000001" customHeight="1" x14ac:dyDescent="0.2">
      <c r="A22" s="13" t="s">
        <v>1015</v>
      </c>
      <c r="B22" s="14">
        <v>170</v>
      </c>
      <c r="C22" s="14">
        <v>39</v>
      </c>
      <c r="D22" s="14">
        <f t="shared" si="7"/>
        <v>209</v>
      </c>
      <c r="E22" s="14">
        <v>0</v>
      </c>
      <c r="F22" s="14">
        <v>0</v>
      </c>
      <c r="G22" s="14">
        <f t="shared" si="8"/>
        <v>0</v>
      </c>
      <c r="H22" s="14">
        <f t="shared" si="9"/>
        <v>170</v>
      </c>
      <c r="I22" s="14">
        <f t="shared" si="10"/>
        <v>39</v>
      </c>
      <c r="J22" s="14">
        <f t="shared" si="11"/>
        <v>209</v>
      </c>
      <c r="K22" s="15" t="s">
        <v>1034</v>
      </c>
    </row>
    <row r="23" spans="1:11" ht="20.100000000000001" customHeight="1" x14ac:dyDescent="0.2">
      <c r="A23" s="13" t="s">
        <v>1039</v>
      </c>
      <c r="B23" s="14">
        <v>472</v>
      </c>
      <c r="C23" s="14">
        <v>97</v>
      </c>
      <c r="D23" s="14">
        <f t="shared" si="7"/>
        <v>569</v>
      </c>
      <c r="E23" s="14">
        <v>0</v>
      </c>
      <c r="F23" s="14">
        <v>0</v>
      </c>
      <c r="G23" s="14">
        <f t="shared" si="8"/>
        <v>0</v>
      </c>
      <c r="H23" s="14">
        <f t="shared" si="9"/>
        <v>472</v>
      </c>
      <c r="I23" s="14">
        <f t="shared" si="10"/>
        <v>97</v>
      </c>
      <c r="J23" s="14">
        <f t="shared" si="11"/>
        <v>569</v>
      </c>
      <c r="K23" s="15" t="s">
        <v>1035</v>
      </c>
    </row>
    <row r="24" spans="1:11" ht="20.100000000000001" customHeight="1" x14ac:dyDescent="0.2">
      <c r="A24" s="13" t="s">
        <v>1021</v>
      </c>
      <c r="B24" s="14">
        <f>SUM(B21:B23)</f>
        <v>768</v>
      </c>
      <c r="C24" s="14">
        <f t="shared" ref="C24:F24" si="12">SUM(C21:C23)</f>
        <v>251</v>
      </c>
      <c r="D24" s="14">
        <f t="shared" si="7"/>
        <v>1019</v>
      </c>
      <c r="E24" s="14">
        <f t="shared" si="12"/>
        <v>0</v>
      </c>
      <c r="F24" s="14">
        <f t="shared" si="12"/>
        <v>0</v>
      </c>
      <c r="G24" s="14">
        <f t="shared" si="8"/>
        <v>0</v>
      </c>
      <c r="H24" s="14">
        <f t="shared" si="9"/>
        <v>768</v>
      </c>
      <c r="I24" s="14">
        <f t="shared" si="10"/>
        <v>251</v>
      </c>
      <c r="J24" s="14">
        <f t="shared" si="11"/>
        <v>1019</v>
      </c>
      <c r="K24" s="15" t="s">
        <v>1022</v>
      </c>
    </row>
    <row r="25" spans="1:11" ht="20.100000000000001" customHeight="1" thickBot="1" x14ac:dyDescent="0.25">
      <c r="A25" s="13" t="s">
        <v>61</v>
      </c>
      <c r="B25" s="14">
        <f>SUM(B24)</f>
        <v>768</v>
      </c>
      <c r="C25" s="14">
        <f t="shared" ref="C25:F25" si="13">SUM(C24)</f>
        <v>251</v>
      </c>
      <c r="D25" s="14">
        <f t="shared" si="7"/>
        <v>1019</v>
      </c>
      <c r="E25" s="14">
        <f t="shared" si="13"/>
        <v>0</v>
      </c>
      <c r="F25" s="14">
        <f t="shared" si="13"/>
        <v>0</v>
      </c>
      <c r="G25" s="14">
        <f t="shared" si="8"/>
        <v>0</v>
      </c>
      <c r="H25" s="14">
        <f t="shared" si="9"/>
        <v>768</v>
      </c>
      <c r="I25" s="14">
        <f t="shared" si="10"/>
        <v>251</v>
      </c>
      <c r="J25" s="14">
        <f t="shared" si="11"/>
        <v>1019</v>
      </c>
      <c r="K25" s="15" t="s">
        <v>692</v>
      </c>
    </row>
    <row r="26" spans="1:11" ht="20.100000000000001" customHeight="1" thickBot="1" x14ac:dyDescent="0.25">
      <c r="A26" s="19" t="s">
        <v>261</v>
      </c>
      <c r="B26" s="20">
        <f t="shared" ref="B26:J26" si="14">SUM(B25,B19)</f>
        <v>5257</v>
      </c>
      <c r="C26" s="20">
        <f t="shared" si="14"/>
        <v>3108</v>
      </c>
      <c r="D26" s="20">
        <f t="shared" si="14"/>
        <v>8365</v>
      </c>
      <c r="E26" s="20">
        <f t="shared" si="14"/>
        <v>1</v>
      </c>
      <c r="F26" s="20">
        <f t="shared" si="14"/>
        <v>0</v>
      </c>
      <c r="G26" s="20">
        <f t="shared" si="14"/>
        <v>1</v>
      </c>
      <c r="H26" s="20">
        <f t="shared" si="14"/>
        <v>5258</v>
      </c>
      <c r="I26" s="20">
        <f t="shared" si="14"/>
        <v>3108</v>
      </c>
      <c r="J26" s="20">
        <f t="shared" si="14"/>
        <v>8366</v>
      </c>
      <c r="K26" s="57" t="s">
        <v>63</v>
      </c>
    </row>
    <row r="27" spans="1:11" ht="20.100000000000001" customHeight="1" thickTop="1" x14ac:dyDescent="0.2"/>
    <row r="28" spans="1:11" ht="15.75" customHeight="1" x14ac:dyDescent="0.2"/>
    <row r="29" spans="1:11" ht="15.75" customHeight="1" x14ac:dyDescent="0.2"/>
    <row r="30" spans="1:11" s="99" customFormat="1" ht="15.75" customHeight="1" x14ac:dyDescent="0.2"/>
    <row r="31" spans="1:11" s="99" customFormat="1" ht="15.75" customHeight="1" x14ac:dyDescent="0.2"/>
    <row r="32" spans="1:11" s="99" customFormat="1" ht="15.75" customHeight="1" x14ac:dyDescent="0.2"/>
    <row r="33" spans="1:11" s="99" customFormat="1" ht="15.75" customHeight="1" x14ac:dyDescent="0.2"/>
    <row r="34" spans="1:11" s="99" customFormat="1" ht="15.75" customHeight="1" x14ac:dyDescent="0.2"/>
    <row r="35" spans="1:11" s="99" customFormat="1" ht="15.75" customHeight="1" x14ac:dyDescent="0.2"/>
    <row r="36" spans="1:11" s="99" customFormat="1" ht="15.75" customHeight="1" x14ac:dyDescent="0.2"/>
    <row r="37" spans="1:11" s="99" customFormat="1" ht="15.75" customHeight="1" x14ac:dyDescent="0.2"/>
    <row r="38" spans="1:11" s="99" customFormat="1" ht="15.75" customHeight="1" x14ac:dyDescent="0.2"/>
    <row r="39" spans="1:11" ht="15.75" customHeight="1" x14ac:dyDescent="0.2"/>
    <row r="40" spans="1:11" ht="15.75" customHeight="1" x14ac:dyDescent="0.2"/>
    <row r="41" spans="1:11" ht="24.75" customHeight="1" x14ac:dyDescent="0.2">
      <c r="A41" s="118" t="s">
        <v>2051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36.75" customHeight="1" x14ac:dyDescent="0.25">
      <c r="A42" s="114" t="s">
        <v>2033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5" customHeight="1" thickBot="1" x14ac:dyDescent="0.25">
      <c r="A43" s="10" t="s">
        <v>1956</v>
      </c>
      <c r="K43" s="12" t="s">
        <v>1957</v>
      </c>
    </row>
    <row r="44" spans="1:11" ht="16.5" thickTop="1" x14ac:dyDescent="0.25">
      <c r="A44" s="111" t="s">
        <v>1009</v>
      </c>
      <c r="B44" s="110" t="s">
        <v>1</v>
      </c>
      <c r="C44" s="110"/>
      <c r="D44" s="110"/>
      <c r="E44" s="110" t="s">
        <v>2</v>
      </c>
      <c r="F44" s="110"/>
      <c r="G44" s="110"/>
      <c r="H44" s="110" t="s">
        <v>3</v>
      </c>
      <c r="I44" s="110"/>
      <c r="J44" s="110"/>
      <c r="K44" s="111" t="s">
        <v>1010</v>
      </c>
    </row>
    <row r="45" spans="1:11" ht="12" customHeight="1" x14ac:dyDescent="0.25">
      <c r="A45" s="112"/>
      <c r="B45" s="109" t="s">
        <v>5</v>
      </c>
      <c r="C45" s="109"/>
      <c r="D45" s="109"/>
      <c r="E45" s="109" t="s">
        <v>6</v>
      </c>
      <c r="F45" s="109"/>
      <c r="G45" s="109"/>
      <c r="H45" s="109" t="s">
        <v>7</v>
      </c>
      <c r="I45" s="109"/>
      <c r="J45" s="109"/>
      <c r="K45" s="112"/>
    </row>
    <row r="46" spans="1:11" ht="15.75" x14ac:dyDescent="0.25">
      <c r="A46" s="112"/>
      <c r="B46" s="56" t="s">
        <v>8</v>
      </c>
      <c r="C46" s="56" t="s">
        <v>67</v>
      </c>
      <c r="D46" s="56" t="s">
        <v>10</v>
      </c>
      <c r="E46" s="56" t="s">
        <v>8</v>
      </c>
      <c r="F46" s="56" t="s">
        <v>67</v>
      </c>
      <c r="G46" s="56" t="s">
        <v>10</v>
      </c>
      <c r="H46" s="56" t="s">
        <v>8</v>
      </c>
      <c r="I46" s="56" t="s">
        <v>67</v>
      </c>
      <c r="J46" s="56" t="s">
        <v>10</v>
      </c>
      <c r="K46" s="112"/>
    </row>
    <row r="47" spans="1:11" ht="16.5" thickBot="1" x14ac:dyDescent="0.3">
      <c r="A47" s="113"/>
      <c r="B47" s="6" t="s">
        <v>11</v>
      </c>
      <c r="C47" s="6" t="s">
        <v>12</v>
      </c>
      <c r="D47" s="6" t="s">
        <v>7</v>
      </c>
      <c r="E47" s="6" t="s">
        <v>11</v>
      </c>
      <c r="F47" s="6" t="s">
        <v>12</v>
      </c>
      <c r="G47" s="6" t="s">
        <v>7</v>
      </c>
      <c r="H47" s="6" t="s">
        <v>11</v>
      </c>
      <c r="I47" s="6" t="s">
        <v>12</v>
      </c>
      <c r="J47" s="6" t="s">
        <v>7</v>
      </c>
      <c r="K47" s="113"/>
    </row>
    <row r="48" spans="1:11" ht="20.100000000000001" customHeight="1" x14ac:dyDescent="0.2">
      <c r="A48" s="13" t="s">
        <v>13</v>
      </c>
      <c r="B48" s="14"/>
      <c r="C48" s="14"/>
      <c r="D48" s="14"/>
      <c r="E48" s="14"/>
      <c r="F48" s="14"/>
      <c r="G48" s="14"/>
      <c r="H48" s="14"/>
      <c r="I48" s="14"/>
      <c r="J48" s="14"/>
      <c r="K48" s="15" t="s">
        <v>886</v>
      </c>
    </row>
    <row r="49" spans="1:11" ht="20.100000000000001" customHeight="1" x14ac:dyDescent="0.2">
      <c r="A49" s="13" t="s">
        <v>1045</v>
      </c>
      <c r="B49" s="14">
        <v>1795</v>
      </c>
      <c r="C49" s="14">
        <v>1464</v>
      </c>
      <c r="D49" s="14">
        <f>SUM(B49:C49)</f>
        <v>3259</v>
      </c>
      <c r="E49" s="14">
        <v>0</v>
      </c>
      <c r="F49" s="14">
        <v>0</v>
      </c>
      <c r="G49" s="14">
        <v>0</v>
      </c>
      <c r="H49" s="14">
        <f>SUM(B49,E49)</f>
        <v>1795</v>
      </c>
      <c r="I49" s="14">
        <f>SUM(C49,F49)</f>
        <v>1464</v>
      </c>
      <c r="J49" s="14">
        <f>SUM(H49:I49)</f>
        <v>3259</v>
      </c>
      <c r="K49" s="15" t="s">
        <v>1033</v>
      </c>
    </row>
    <row r="50" spans="1:11" ht="20.100000000000001" customHeight="1" x14ac:dyDescent="0.2">
      <c r="A50" s="13" t="s">
        <v>1046</v>
      </c>
      <c r="B50" s="14">
        <v>496</v>
      </c>
      <c r="C50" s="14">
        <v>184</v>
      </c>
      <c r="D50" s="14">
        <f t="shared" ref="D50:D52" si="15">SUM(B50:C50)</f>
        <v>680</v>
      </c>
      <c r="E50" s="14">
        <v>0</v>
      </c>
      <c r="F50" s="14">
        <v>0</v>
      </c>
      <c r="G50" s="14">
        <v>0</v>
      </c>
      <c r="H50" s="14">
        <f t="shared" ref="H50:I52" si="16">SUM(B50,E50)</f>
        <v>496</v>
      </c>
      <c r="I50" s="14">
        <f t="shared" si="16"/>
        <v>184</v>
      </c>
      <c r="J50" s="14">
        <f t="shared" ref="J50:J52" si="17">SUM(H50:I50)</f>
        <v>680</v>
      </c>
      <c r="K50" s="15" t="s">
        <v>1034</v>
      </c>
    </row>
    <row r="51" spans="1:11" ht="20.100000000000001" customHeight="1" x14ac:dyDescent="0.2">
      <c r="A51" s="13" t="s">
        <v>1047</v>
      </c>
      <c r="B51" s="14">
        <v>924</v>
      </c>
      <c r="C51" s="14">
        <v>323</v>
      </c>
      <c r="D51" s="14">
        <f t="shared" si="15"/>
        <v>1247</v>
      </c>
      <c r="E51" s="14">
        <v>0</v>
      </c>
      <c r="F51" s="14">
        <v>0</v>
      </c>
      <c r="G51" s="14">
        <v>0</v>
      </c>
      <c r="H51" s="14">
        <f t="shared" si="16"/>
        <v>924</v>
      </c>
      <c r="I51" s="14">
        <f t="shared" si="16"/>
        <v>323</v>
      </c>
      <c r="J51" s="14">
        <f t="shared" si="17"/>
        <v>1247</v>
      </c>
      <c r="K51" s="15" t="s">
        <v>1035</v>
      </c>
    </row>
    <row r="52" spans="1:11" ht="20.100000000000001" customHeight="1" x14ac:dyDescent="0.2">
      <c r="A52" s="13" t="s">
        <v>1048</v>
      </c>
      <c r="B52" s="14">
        <v>81</v>
      </c>
      <c r="C52" s="14">
        <v>58</v>
      </c>
      <c r="D52" s="14">
        <f t="shared" si="15"/>
        <v>139</v>
      </c>
      <c r="E52" s="14">
        <v>0</v>
      </c>
      <c r="F52" s="14">
        <v>0</v>
      </c>
      <c r="G52" s="14">
        <v>0</v>
      </c>
      <c r="H52" s="14">
        <f t="shared" si="16"/>
        <v>81</v>
      </c>
      <c r="I52" s="14">
        <f t="shared" si="16"/>
        <v>58</v>
      </c>
      <c r="J52" s="14">
        <f t="shared" si="17"/>
        <v>139</v>
      </c>
      <c r="K52" s="15" t="s">
        <v>1020</v>
      </c>
    </row>
    <row r="53" spans="1:11" ht="20.100000000000001" customHeight="1" x14ac:dyDescent="0.2">
      <c r="A53" s="13" t="s">
        <v>1021</v>
      </c>
      <c r="B53" s="14">
        <f>SUM(B49:B52)</f>
        <v>3296</v>
      </c>
      <c r="C53" s="14">
        <f t="shared" ref="C53:J53" si="18">SUM(C49:C52)</f>
        <v>2029</v>
      </c>
      <c r="D53" s="14">
        <f t="shared" si="18"/>
        <v>5325</v>
      </c>
      <c r="E53" s="14">
        <f t="shared" si="18"/>
        <v>0</v>
      </c>
      <c r="F53" s="14">
        <f t="shared" si="18"/>
        <v>0</v>
      </c>
      <c r="G53" s="14">
        <f t="shared" si="18"/>
        <v>0</v>
      </c>
      <c r="H53" s="14">
        <f t="shared" si="18"/>
        <v>3296</v>
      </c>
      <c r="I53" s="14">
        <f t="shared" si="18"/>
        <v>2029</v>
      </c>
      <c r="J53" s="14">
        <f t="shared" si="18"/>
        <v>5325</v>
      </c>
      <c r="K53" s="15" t="s">
        <v>1022</v>
      </c>
    </row>
    <row r="54" spans="1:11" ht="20.100000000000001" customHeight="1" x14ac:dyDescent="0.2">
      <c r="A54" s="13" t="s">
        <v>1049</v>
      </c>
      <c r="B54" s="14">
        <v>246</v>
      </c>
      <c r="C54" s="14">
        <v>102</v>
      </c>
      <c r="D54" s="14">
        <f>SUM(B54:C54)</f>
        <v>348</v>
      </c>
      <c r="E54" s="14">
        <v>0</v>
      </c>
      <c r="F54" s="14">
        <v>0</v>
      </c>
      <c r="G54" s="14">
        <v>0</v>
      </c>
      <c r="H54" s="14">
        <f>SUM(B54,E54)</f>
        <v>246</v>
      </c>
      <c r="I54" s="14">
        <f t="shared" ref="I54:I57" si="19">SUM(C54,F54)</f>
        <v>102</v>
      </c>
      <c r="J54" s="14">
        <f>SUM(H54:I54)</f>
        <v>348</v>
      </c>
      <c r="K54" s="15" t="s">
        <v>1024</v>
      </c>
    </row>
    <row r="55" spans="1:11" ht="20.100000000000001" customHeight="1" x14ac:dyDescent="0.2">
      <c r="A55" s="13" t="s">
        <v>1025</v>
      </c>
      <c r="B55" s="14">
        <v>369</v>
      </c>
      <c r="C55" s="14">
        <v>484</v>
      </c>
      <c r="D55" s="14">
        <f t="shared" ref="D55:D57" si="20">SUM(B55:C55)</f>
        <v>853</v>
      </c>
      <c r="E55" s="14">
        <v>1</v>
      </c>
      <c r="F55" s="14">
        <v>0</v>
      </c>
      <c r="G55" s="14">
        <f>SUM(E55:F55)</f>
        <v>1</v>
      </c>
      <c r="H55" s="14">
        <f t="shared" ref="H55:H57" si="21">SUM(B55,E55)</f>
        <v>370</v>
      </c>
      <c r="I55" s="14">
        <f t="shared" si="19"/>
        <v>484</v>
      </c>
      <c r="J55" s="14">
        <f t="shared" ref="J55:J57" si="22">SUM(H55:I55)</f>
        <v>854</v>
      </c>
      <c r="K55" s="15" t="s">
        <v>1026</v>
      </c>
    </row>
    <row r="56" spans="1:11" ht="20.100000000000001" customHeight="1" x14ac:dyDescent="0.2">
      <c r="A56" s="13" t="s">
        <v>1027</v>
      </c>
      <c r="B56" s="14">
        <v>40</v>
      </c>
      <c r="C56" s="14">
        <v>43</v>
      </c>
      <c r="D56" s="14">
        <f t="shared" si="20"/>
        <v>83</v>
      </c>
      <c r="E56" s="14">
        <v>0</v>
      </c>
      <c r="F56" s="14">
        <v>0</v>
      </c>
      <c r="G56" s="14">
        <v>0</v>
      </c>
      <c r="H56" s="14">
        <f t="shared" si="21"/>
        <v>40</v>
      </c>
      <c r="I56" s="14">
        <f t="shared" si="19"/>
        <v>43</v>
      </c>
      <c r="J56" s="14">
        <f t="shared" si="22"/>
        <v>83</v>
      </c>
      <c r="K56" s="15" t="s">
        <v>1028</v>
      </c>
    </row>
    <row r="57" spans="1:11" ht="20.100000000000001" customHeight="1" x14ac:dyDescent="0.2">
      <c r="A57" s="13" t="s">
        <v>1029</v>
      </c>
      <c r="B57" s="14">
        <v>9</v>
      </c>
      <c r="C57" s="14">
        <v>2</v>
      </c>
      <c r="D57" s="14">
        <f t="shared" si="20"/>
        <v>11</v>
      </c>
      <c r="E57" s="14">
        <v>0</v>
      </c>
      <c r="F57" s="14">
        <v>0</v>
      </c>
      <c r="G57" s="14">
        <v>0</v>
      </c>
      <c r="H57" s="14">
        <f t="shared" si="21"/>
        <v>9</v>
      </c>
      <c r="I57" s="14">
        <f t="shared" si="19"/>
        <v>2</v>
      </c>
      <c r="J57" s="14">
        <f t="shared" si="22"/>
        <v>11</v>
      </c>
      <c r="K57" s="15" t="s">
        <v>1030</v>
      </c>
    </row>
    <row r="58" spans="1:11" ht="20.100000000000001" customHeight="1" x14ac:dyDescent="0.2">
      <c r="A58" s="13" t="s">
        <v>1031</v>
      </c>
      <c r="B58" s="14">
        <f>SUM(B54:B57)</f>
        <v>664</v>
      </c>
      <c r="C58" s="14">
        <f t="shared" ref="C58:J58" si="23">SUM(C54:C57)</f>
        <v>631</v>
      </c>
      <c r="D58" s="14">
        <f t="shared" si="23"/>
        <v>1295</v>
      </c>
      <c r="E58" s="14">
        <f t="shared" si="23"/>
        <v>1</v>
      </c>
      <c r="F58" s="14">
        <f t="shared" si="23"/>
        <v>0</v>
      </c>
      <c r="G58" s="14">
        <f t="shared" si="23"/>
        <v>1</v>
      </c>
      <c r="H58" s="14">
        <f t="shared" si="23"/>
        <v>665</v>
      </c>
      <c r="I58" s="14">
        <f t="shared" si="23"/>
        <v>631</v>
      </c>
      <c r="J58" s="14">
        <f t="shared" si="23"/>
        <v>1296</v>
      </c>
      <c r="K58" s="15" t="s">
        <v>1032</v>
      </c>
    </row>
    <row r="59" spans="1:11" ht="20.100000000000001" customHeight="1" x14ac:dyDescent="0.2">
      <c r="A59" s="13" t="s">
        <v>56</v>
      </c>
      <c r="B59" s="14">
        <f>SUM(B58,B53)</f>
        <v>3960</v>
      </c>
      <c r="C59" s="14">
        <f t="shared" ref="C59:J59" si="24">SUM(C58,C53)</f>
        <v>2660</v>
      </c>
      <c r="D59" s="14">
        <f t="shared" si="24"/>
        <v>6620</v>
      </c>
      <c r="E59" s="14">
        <f t="shared" si="24"/>
        <v>1</v>
      </c>
      <c r="F59" s="14">
        <f t="shared" si="24"/>
        <v>0</v>
      </c>
      <c r="G59" s="14">
        <f t="shared" si="24"/>
        <v>1</v>
      </c>
      <c r="H59" s="14">
        <f t="shared" si="24"/>
        <v>3961</v>
      </c>
      <c r="I59" s="14">
        <f t="shared" si="24"/>
        <v>2660</v>
      </c>
      <c r="J59" s="14">
        <f t="shared" si="24"/>
        <v>6621</v>
      </c>
      <c r="K59" s="15" t="s">
        <v>57</v>
      </c>
    </row>
    <row r="60" spans="1:11" ht="20.100000000000001" customHeight="1" x14ac:dyDescent="0.2">
      <c r="A60" s="13" t="s">
        <v>530</v>
      </c>
      <c r="B60" s="14"/>
      <c r="C60" s="14"/>
      <c r="D60" s="14"/>
      <c r="E60" s="14"/>
      <c r="F60" s="14"/>
      <c r="G60" s="14"/>
      <c r="H60" s="14"/>
      <c r="I60" s="14"/>
      <c r="J60" s="14"/>
      <c r="K60" s="15" t="s">
        <v>739</v>
      </c>
    </row>
    <row r="61" spans="1:11" ht="20.100000000000001" customHeight="1" x14ac:dyDescent="0.2">
      <c r="A61" s="13" t="s">
        <v>1013</v>
      </c>
      <c r="B61" s="14">
        <v>126</v>
      </c>
      <c r="C61" s="14">
        <v>115</v>
      </c>
      <c r="D61" s="14">
        <f>SUM(B61:C61)</f>
        <v>241</v>
      </c>
      <c r="E61" s="14">
        <v>0</v>
      </c>
      <c r="F61" s="14">
        <v>0</v>
      </c>
      <c r="G61" s="14">
        <v>0</v>
      </c>
      <c r="H61" s="14">
        <f>SUM(B61,E61)</f>
        <v>126</v>
      </c>
      <c r="I61" s="14">
        <f t="shared" ref="I61:J63" si="25">SUM(C61,F61)</f>
        <v>115</v>
      </c>
      <c r="J61" s="14">
        <f t="shared" si="25"/>
        <v>241</v>
      </c>
      <c r="K61" s="15" t="s">
        <v>1033</v>
      </c>
    </row>
    <row r="62" spans="1:11" ht="20.100000000000001" customHeight="1" x14ac:dyDescent="0.2">
      <c r="A62" s="13" t="s">
        <v>1015</v>
      </c>
      <c r="B62" s="14">
        <v>160</v>
      </c>
      <c r="C62" s="14">
        <v>37</v>
      </c>
      <c r="D62" s="14">
        <f t="shared" ref="D62:D63" si="26">SUM(B62:C62)</f>
        <v>197</v>
      </c>
      <c r="E62" s="14">
        <v>0</v>
      </c>
      <c r="F62" s="14">
        <v>0</v>
      </c>
      <c r="G62" s="14">
        <v>0</v>
      </c>
      <c r="H62" s="14">
        <f t="shared" ref="H62:H63" si="27">SUM(B62,E62)</f>
        <v>160</v>
      </c>
      <c r="I62" s="14">
        <f t="shared" si="25"/>
        <v>37</v>
      </c>
      <c r="J62" s="14">
        <f t="shared" si="25"/>
        <v>197</v>
      </c>
      <c r="K62" s="15" t="s">
        <v>1034</v>
      </c>
    </row>
    <row r="63" spans="1:11" ht="20.100000000000001" customHeight="1" x14ac:dyDescent="0.2">
      <c r="A63" s="13" t="s">
        <v>1039</v>
      </c>
      <c r="B63" s="14">
        <v>464</v>
      </c>
      <c r="C63" s="14">
        <v>96</v>
      </c>
      <c r="D63" s="14">
        <f t="shared" si="26"/>
        <v>560</v>
      </c>
      <c r="E63" s="14">
        <v>0</v>
      </c>
      <c r="F63" s="14">
        <v>0</v>
      </c>
      <c r="G63" s="14">
        <v>0</v>
      </c>
      <c r="H63" s="14">
        <f t="shared" si="27"/>
        <v>464</v>
      </c>
      <c r="I63" s="14">
        <f t="shared" si="25"/>
        <v>96</v>
      </c>
      <c r="J63" s="14">
        <f t="shared" si="25"/>
        <v>560</v>
      </c>
      <c r="K63" s="15" t="s">
        <v>1035</v>
      </c>
    </row>
    <row r="64" spans="1:11" ht="20.100000000000001" customHeight="1" x14ac:dyDescent="0.2">
      <c r="A64" s="13" t="s">
        <v>1021</v>
      </c>
      <c r="B64" s="14">
        <f>SUM(B61:B63)</f>
        <v>750</v>
      </c>
      <c r="C64" s="14">
        <f t="shared" ref="C64:J64" si="28">SUM(C61:C63)</f>
        <v>248</v>
      </c>
      <c r="D64" s="14">
        <f t="shared" si="28"/>
        <v>998</v>
      </c>
      <c r="E64" s="14">
        <f t="shared" si="28"/>
        <v>0</v>
      </c>
      <c r="F64" s="14">
        <f t="shared" si="28"/>
        <v>0</v>
      </c>
      <c r="G64" s="14">
        <f t="shared" si="28"/>
        <v>0</v>
      </c>
      <c r="H64" s="14">
        <f t="shared" si="28"/>
        <v>750</v>
      </c>
      <c r="I64" s="14">
        <f t="shared" si="28"/>
        <v>248</v>
      </c>
      <c r="J64" s="14">
        <f t="shared" si="28"/>
        <v>998</v>
      </c>
      <c r="K64" s="15" t="s">
        <v>1022</v>
      </c>
    </row>
    <row r="65" spans="1:11" ht="20.100000000000001" customHeight="1" thickBot="1" x14ac:dyDescent="0.25">
      <c r="A65" s="13" t="s">
        <v>61</v>
      </c>
      <c r="B65" s="14">
        <f>SUM(B64)</f>
        <v>750</v>
      </c>
      <c r="C65" s="14">
        <f t="shared" ref="C65:J65" si="29">SUM(C64)</f>
        <v>248</v>
      </c>
      <c r="D65" s="14">
        <f t="shared" si="29"/>
        <v>998</v>
      </c>
      <c r="E65" s="14">
        <f t="shared" si="29"/>
        <v>0</v>
      </c>
      <c r="F65" s="14">
        <f t="shared" si="29"/>
        <v>0</v>
      </c>
      <c r="G65" s="14">
        <f t="shared" si="29"/>
        <v>0</v>
      </c>
      <c r="H65" s="14">
        <f t="shared" si="29"/>
        <v>750</v>
      </c>
      <c r="I65" s="14">
        <f t="shared" si="29"/>
        <v>248</v>
      </c>
      <c r="J65" s="14">
        <f t="shared" si="29"/>
        <v>998</v>
      </c>
      <c r="K65" s="15" t="s">
        <v>692</v>
      </c>
    </row>
    <row r="66" spans="1:11" ht="20.100000000000001" customHeight="1" thickBot="1" x14ac:dyDescent="0.25">
      <c r="A66" s="19" t="s">
        <v>261</v>
      </c>
      <c r="B66" s="20">
        <f t="shared" ref="B66:J66" si="30">SUM(B65,B59)</f>
        <v>4710</v>
      </c>
      <c r="C66" s="20">
        <f t="shared" si="30"/>
        <v>2908</v>
      </c>
      <c r="D66" s="20">
        <f t="shared" si="30"/>
        <v>7618</v>
      </c>
      <c r="E66" s="20">
        <f t="shared" si="30"/>
        <v>1</v>
      </c>
      <c r="F66" s="20">
        <f t="shared" si="30"/>
        <v>0</v>
      </c>
      <c r="G66" s="20">
        <f t="shared" si="30"/>
        <v>1</v>
      </c>
      <c r="H66" s="20">
        <f t="shared" si="30"/>
        <v>4711</v>
      </c>
      <c r="I66" s="20">
        <f t="shared" si="30"/>
        <v>2908</v>
      </c>
      <c r="J66" s="20">
        <f t="shared" si="30"/>
        <v>7619</v>
      </c>
      <c r="K66" s="57" t="s">
        <v>63</v>
      </c>
    </row>
    <row r="67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E45:G45"/>
    <mergeCell ref="H45:J45"/>
    <mergeCell ref="A41:K41"/>
    <mergeCell ref="A42:K42"/>
    <mergeCell ref="A44:A47"/>
    <mergeCell ref="B44:D44"/>
    <mergeCell ref="E44:G44"/>
    <mergeCell ref="H44:J44"/>
    <mergeCell ref="K44:K47"/>
    <mergeCell ref="B45:D4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02"/>
  <sheetViews>
    <sheetView rightToLeft="1" view="pageBreakPreview" topLeftCell="A175" zoomScale="80" zoomScaleSheetLayoutView="80" workbookViewId="0">
      <selection sqref="A1:K1"/>
    </sheetView>
  </sheetViews>
  <sheetFormatPr defaultRowHeight="14.25" x14ac:dyDescent="0.2"/>
  <cols>
    <col min="1" max="1" width="31.75" customWidth="1"/>
    <col min="2" max="2" width="8.25" customWidth="1"/>
    <col min="3" max="3" width="9.625" customWidth="1"/>
    <col min="4" max="4" width="7.875" customWidth="1"/>
    <col min="5" max="5" width="7.375" customWidth="1"/>
    <col min="6" max="6" width="8.625" customWidth="1"/>
    <col min="7" max="7" width="7.25" customWidth="1"/>
    <col min="8" max="9" width="9.625" customWidth="1"/>
    <col min="10" max="10" width="8" customWidth="1"/>
    <col min="11" max="11" width="43" customWidth="1"/>
  </cols>
  <sheetData>
    <row r="1" spans="1:11" ht="28.5" customHeight="1" x14ac:dyDescent="0.2">
      <c r="A1" s="118" t="s">
        <v>2052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9" customHeight="1" x14ac:dyDescent="0.25">
      <c r="A2" s="114" t="s">
        <v>1050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3.25" customHeight="1" thickBot="1" x14ac:dyDescent="0.25">
      <c r="A3" s="10" t="s">
        <v>1685</v>
      </c>
      <c r="K3" s="12" t="s">
        <v>1144</v>
      </c>
    </row>
    <row r="4" spans="1:11" ht="18.75" customHeight="1" thickTop="1" x14ac:dyDescent="0.25">
      <c r="A4" s="111" t="s">
        <v>1051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1010</v>
      </c>
    </row>
    <row r="5" spans="1:11" ht="18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8.75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18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0.10000000000000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0.100000000000001" customHeight="1" x14ac:dyDescent="0.2">
      <c r="A9" s="13" t="s">
        <v>1052</v>
      </c>
      <c r="B9" s="14">
        <v>523</v>
      </c>
      <c r="C9" s="14">
        <v>517</v>
      </c>
      <c r="D9" s="14">
        <f>SUM(B9:C9)</f>
        <v>1040</v>
      </c>
      <c r="E9" s="14">
        <v>0</v>
      </c>
      <c r="F9" s="14">
        <v>0</v>
      </c>
      <c r="G9" s="14">
        <f>SUM(E9:F9)</f>
        <v>0</v>
      </c>
      <c r="H9" s="14">
        <f>SUM(B9,E9)</f>
        <v>523</v>
      </c>
      <c r="I9" s="14">
        <f>SUM(C9,F9)</f>
        <v>517</v>
      </c>
      <c r="J9" s="14">
        <f t="shared" ref="J9:J25" si="0">SUM(D9,G9)</f>
        <v>1040</v>
      </c>
      <c r="K9" s="15" t="s">
        <v>1053</v>
      </c>
    </row>
    <row r="10" spans="1:11" ht="20.100000000000001" customHeight="1" x14ac:dyDescent="0.2">
      <c r="A10" s="13" t="s">
        <v>1054</v>
      </c>
      <c r="B10" s="14">
        <v>1103</v>
      </c>
      <c r="C10" s="14">
        <v>409</v>
      </c>
      <c r="D10" s="14">
        <f t="shared" ref="D10:D25" si="1">SUM(B10:C10)</f>
        <v>1512</v>
      </c>
      <c r="E10" s="14">
        <v>0</v>
      </c>
      <c r="F10" s="14">
        <v>0</v>
      </c>
      <c r="G10" s="14">
        <f t="shared" ref="G10:G25" si="2">SUM(E10:F10)</f>
        <v>0</v>
      </c>
      <c r="H10" s="14">
        <f t="shared" ref="H10:I25" si="3">SUM(B10,E10)</f>
        <v>1103</v>
      </c>
      <c r="I10" s="14">
        <f t="shared" si="3"/>
        <v>409</v>
      </c>
      <c r="J10" s="14">
        <f t="shared" si="0"/>
        <v>1512</v>
      </c>
      <c r="K10" s="15" t="s">
        <v>1055</v>
      </c>
    </row>
    <row r="11" spans="1:11" ht="20.100000000000001" customHeight="1" x14ac:dyDescent="0.2">
      <c r="A11" s="13" t="s">
        <v>1056</v>
      </c>
      <c r="B11" s="14">
        <v>508</v>
      </c>
      <c r="C11" s="14">
        <v>495</v>
      </c>
      <c r="D11" s="14">
        <f t="shared" si="1"/>
        <v>1003</v>
      </c>
      <c r="E11" s="14">
        <v>0</v>
      </c>
      <c r="F11" s="14">
        <v>2</v>
      </c>
      <c r="G11" s="14">
        <f t="shared" si="2"/>
        <v>2</v>
      </c>
      <c r="H11" s="14">
        <f t="shared" si="3"/>
        <v>508</v>
      </c>
      <c r="I11" s="14">
        <f t="shared" si="3"/>
        <v>497</v>
      </c>
      <c r="J11" s="14">
        <f t="shared" si="0"/>
        <v>1005</v>
      </c>
      <c r="K11" s="15" t="s">
        <v>1057</v>
      </c>
    </row>
    <row r="12" spans="1:11" ht="20.100000000000001" customHeight="1" x14ac:dyDescent="0.2">
      <c r="A12" s="13" t="s">
        <v>1058</v>
      </c>
      <c r="B12" s="14">
        <v>184</v>
      </c>
      <c r="C12" s="14">
        <v>403</v>
      </c>
      <c r="D12" s="14">
        <f t="shared" si="1"/>
        <v>587</v>
      </c>
      <c r="E12" s="14">
        <v>0</v>
      </c>
      <c r="F12" s="14">
        <v>1</v>
      </c>
      <c r="G12" s="14">
        <f t="shared" si="2"/>
        <v>1</v>
      </c>
      <c r="H12" s="14">
        <f t="shared" si="3"/>
        <v>184</v>
      </c>
      <c r="I12" s="14">
        <f t="shared" si="3"/>
        <v>404</v>
      </c>
      <c r="J12" s="14">
        <f t="shared" si="0"/>
        <v>588</v>
      </c>
      <c r="K12" s="15" t="s">
        <v>1059</v>
      </c>
    </row>
    <row r="13" spans="1:11" ht="20.100000000000001" customHeight="1" x14ac:dyDescent="0.2">
      <c r="A13" s="13" t="s">
        <v>1060</v>
      </c>
      <c r="B13" s="14">
        <v>345</v>
      </c>
      <c r="C13" s="14">
        <v>401</v>
      </c>
      <c r="D13" s="14">
        <f t="shared" si="1"/>
        <v>746</v>
      </c>
      <c r="E13" s="14">
        <v>0</v>
      </c>
      <c r="F13" s="14">
        <v>0</v>
      </c>
      <c r="G13" s="14">
        <f t="shared" si="2"/>
        <v>0</v>
      </c>
      <c r="H13" s="14">
        <f t="shared" si="3"/>
        <v>345</v>
      </c>
      <c r="I13" s="14">
        <f t="shared" si="3"/>
        <v>401</v>
      </c>
      <c r="J13" s="14">
        <f t="shared" si="0"/>
        <v>746</v>
      </c>
      <c r="K13" s="15" t="s">
        <v>1061</v>
      </c>
    </row>
    <row r="14" spans="1:11" ht="20.100000000000001" customHeight="1" x14ac:dyDescent="0.2">
      <c r="A14" s="13" t="s">
        <v>1062</v>
      </c>
      <c r="B14" s="14">
        <v>705</v>
      </c>
      <c r="C14" s="14">
        <v>880</v>
      </c>
      <c r="D14" s="14">
        <f t="shared" si="1"/>
        <v>1585</v>
      </c>
      <c r="E14" s="14">
        <v>0</v>
      </c>
      <c r="F14" s="14">
        <v>2</v>
      </c>
      <c r="G14" s="14">
        <f t="shared" si="2"/>
        <v>2</v>
      </c>
      <c r="H14" s="14">
        <f t="shared" si="3"/>
        <v>705</v>
      </c>
      <c r="I14" s="14">
        <f t="shared" si="3"/>
        <v>882</v>
      </c>
      <c r="J14" s="14">
        <f t="shared" si="0"/>
        <v>1587</v>
      </c>
      <c r="K14" s="15" t="s">
        <v>1063</v>
      </c>
    </row>
    <row r="15" spans="1:11" ht="20.100000000000001" customHeight="1" x14ac:dyDescent="0.2">
      <c r="A15" s="13" t="s">
        <v>1064</v>
      </c>
      <c r="B15" s="14">
        <v>565</v>
      </c>
      <c r="C15" s="14">
        <v>132</v>
      </c>
      <c r="D15" s="14">
        <f t="shared" si="1"/>
        <v>697</v>
      </c>
      <c r="E15" s="14">
        <v>0</v>
      </c>
      <c r="F15" s="14">
        <v>1</v>
      </c>
      <c r="G15" s="14">
        <f t="shared" si="2"/>
        <v>1</v>
      </c>
      <c r="H15" s="14">
        <f t="shared" si="3"/>
        <v>565</v>
      </c>
      <c r="I15" s="14">
        <f t="shared" si="3"/>
        <v>133</v>
      </c>
      <c r="J15" s="14">
        <f t="shared" si="0"/>
        <v>698</v>
      </c>
      <c r="K15" s="15" t="s">
        <v>1065</v>
      </c>
    </row>
    <row r="16" spans="1:11" ht="20.100000000000001" customHeight="1" x14ac:dyDescent="0.2">
      <c r="A16" s="13" t="s">
        <v>1066</v>
      </c>
      <c r="B16" s="14">
        <v>50</v>
      </c>
      <c r="C16" s="14">
        <v>9</v>
      </c>
      <c r="D16" s="14">
        <f t="shared" si="1"/>
        <v>59</v>
      </c>
      <c r="E16" s="14">
        <v>0</v>
      </c>
      <c r="F16" s="14">
        <v>0</v>
      </c>
      <c r="G16" s="14">
        <f t="shared" si="2"/>
        <v>0</v>
      </c>
      <c r="H16" s="14">
        <f t="shared" si="3"/>
        <v>50</v>
      </c>
      <c r="I16" s="14">
        <f t="shared" si="3"/>
        <v>9</v>
      </c>
      <c r="J16" s="14">
        <f t="shared" si="0"/>
        <v>59</v>
      </c>
      <c r="K16" s="15" t="s">
        <v>1067</v>
      </c>
    </row>
    <row r="17" spans="1:11" ht="20.100000000000001" customHeight="1" x14ac:dyDescent="0.2">
      <c r="A17" s="13" t="s">
        <v>1068</v>
      </c>
      <c r="B17" s="14">
        <v>863</v>
      </c>
      <c r="C17" s="14">
        <v>492</v>
      </c>
      <c r="D17" s="14">
        <f t="shared" si="1"/>
        <v>1355</v>
      </c>
      <c r="E17" s="14">
        <v>0</v>
      </c>
      <c r="F17" s="14">
        <v>0</v>
      </c>
      <c r="G17" s="14">
        <f t="shared" si="2"/>
        <v>0</v>
      </c>
      <c r="H17" s="14">
        <f t="shared" si="3"/>
        <v>863</v>
      </c>
      <c r="I17" s="14">
        <f t="shared" si="3"/>
        <v>492</v>
      </c>
      <c r="J17" s="14">
        <f t="shared" si="0"/>
        <v>1355</v>
      </c>
      <c r="K17" s="15" t="s">
        <v>1069</v>
      </c>
    </row>
    <row r="18" spans="1:11" ht="20.100000000000001" customHeight="1" x14ac:dyDescent="0.2">
      <c r="A18" s="13" t="s">
        <v>1070</v>
      </c>
      <c r="B18" s="14">
        <v>230</v>
      </c>
      <c r="C18" s="14">
        <v>124</v>
      </c>
      <c r="D18" s="14">
        <f t="shared" si="1"/>
        <v>354</v>
      </c>
      <c r="E18" s="14">
        <v>0</v>
      </c>
      <c r="F18" s="14">
        <v>0</v>
      </c>
      <c r="G18" s="14">
        <f t="shared" si="2"/>
        <v>0</v>
      </c>
      <c r="H18" s="14">
        <f t="shared" si="3"/>
        <v>230</v>
      </c>
      <c r="I18" s="14">
        <f t="shared" si="3"/>
        <v>124</v>
      </c>
      <c r="J18" s="14">
        <f t="shared" si="0"/>
        <v>354</v>
      </c>
      <c r="K18" s="15" t="s">
        <v>1071</v>
      </c>
    </row>
    <row r="19" spans="1:11" ht="20.100000000000001" customHeight="1" x14ac:dyDescent="0.2">
      <c r="A19" s="13" t="s">
        <v>1072</v>
      </c>
      <c r="B19" s="14">
        <v>1199</v>
      </c>
      <c r="C19" s="14">
        <v>1100</v>
      </c>
      <c r="D19" s="14">
        <f t="shared" si="1"/>
        <v>2299</v>
      </c>
      <c r="E19" s="14">
        <v>0</v>
      </c>
      <c r="F19" s="14">
        <v>0</v>
      </c>
      <c r="G19" s="14">
        <f t="shared" si="2"/>
        <v>0</v>
      </c>
      <c r="H19" s="14">
        <f t="shared" si="3"/>
        <v>1199</v>
      </c>
      <c r="I19" s="14">
        <f t="shared" si="3"/>
        <v>1100</v>
      </c>
      <c r="J19" s="14">
        <f t="shared" si="0"/>
        <v>2299</v>
      </c>
      <c r="K19" s="15" t="s">
        <v>1073</v>
      </c>
    </row>
    <row r="20" spans="1:11" ht="20.100000000000001" customHeight="1" x14ac:dyDescent="0.2">
      <c r="A20" s="13" t="s">
        <v>1074</v>
      </c>
      <c r="B20" s="14">
        <f>SUM(B9:B19)</f>
        <v>6275</v>
      </c>
      <c r="C20" s="14">
        <f t="shared" ref="C20:J20" si="4">SUM(C9:C19)</f>
        <v>4962</v>
      </c>
      <c r="D20" s="14">
        <f t="shared" si="4"/>
        <v>11237</v>
      </c>
      <c r="E20" s="14">
        <f t="shared" si="4"/>
        <v>0</v>
      </c>
      <c r="F20" s="14">
        <f t="shared" si="4"/>
        <v>6</v>
      </c>
      <c r="G20" s="14">
        <f t="shared" si="4"/>
        <v>6</v>
      </c>
      <c r="H20" s="14">
        <f t="shared" si="4"/>
        <v>6275</v>
      </c>
      <c r="I20" s="14">
        <f t="shared" si="4"/>
        <v>4968</v>
      </c>
      <c r="J20" s="14">
        <f t="shared" si="4"/>
        <v>11243</v>
      </c>
      <c r="K20" s="15" t="s">
        <v>1075</v>
      </c>
    </row>
    <row r="21" spans="1:11" ht="20.100000000000001" customHeight="1" x14ac:dyDescent="0.2">
      <c r="A21" s="13" t="s">
        <v>1076</v>
      </c>
      <c r="B21" s="14">
        <v>261</v>
      </c>
      <c r="C21" s="14">
        <v>164</v>
      </c>
      <c r="D21" s="14">
        <f t="shared" si="1"/>
        <v>425</v>
      </c>
      <c r="E21" s="14">
        <v>0</v>
      </c>
      <c r="F21" s="14">
        <v>0</v>
      </c>
      <c r="G21" s="14">
        <f t="shared" si="2"/>
        <v>0</v>
      </c>
      <c r="H21" s="14">
        <f t="shared" si="3"/>
        <v>261</v>
      </c>
      <c r="I21" s="14">
        <f t="shared" si="3"/>
        <v>164</v>
      </c>
      <c r="J21" s="14">
        <f t="shared" si="0"/>
        <v>425</v>
      </c>
      <c r="K21" s="15" t="s">
        <v>1077</v>
      </c>
    </row>
    <row r="22" spans="1:11" ht="20.100000000000001" customHeight="1" x14ac:dyDescent="0.2">
      <c r="A22" s="13" t="s">
        <v>1078</v>
      </c>
      <c r="B22" s="14">
        <v>36</v>
      </c>
      <c r="C22" s="14">
        <v>96</v>
      </c>
      <c r="D22" s="14">
        <f t="shared" si="1"/>
        <v>132</v>
      </c>
      <c r="E22" s="14">
        <v>0</v>
      </c>
      <c r="F22" s="14">
        <v>1</v>
      </c>
      <c r="G22" s="14">
        <f t="shared" si="2"/>
        <v>1</v>
      </c>
      <c r="H22" s="14">
        <f t="shared" si="3"/>
        <v>36</v>
      </c>
      <c r="I22" s="14">
        <f t="shared" si="3"/>
        <v>97</v>
      </c>
      <c r="J22" s="14">
        <f t="shared" si="0"/>
        <v>133</v>
      </c>
      <c r="K22" s="15" t="s">
        <v>1077</v>
      </c>
    </row>
    <row r="23" spans="1:11" ht="20.100000000000001" customHeight="1" x14ac:dyDescent="0.2">
      <c r="A23" s="13" t="s">
        <v>1079</v>
      </c>
      <c r="B23" s="14">
        <v>129</v>
      </c>
      <c r="C23" s="14">
        <v>98</v>
      </c>
      <c r="D23" s="14">
        <f t="shared" si="1"/>
        <v>227</v>
      </c>
      <c r="E23" s="14">
        <v>1</v>
      </c>
      <c r="F23" s="14">
        <v>0</v>
      </c>
      <c r="G23" s="14">
        <f t="shared" si="2"/>
        <v>1</v>
      </c>
      <c r="H23" s="14">
        <f t="shared" si="3"/>
        <v>130</v>
      </c>
      <c r="I23" s="14">
        <f t="shared" si="3"/>
        <v>98</v>
      </c>
      <c r="J23" s="14">
        <f t="shared" si="0"/>
        <v>228</v>
      </c>
      <c r="K23" s="15" t="s">
        <v>1080</v>
      </c>
    </row>
    <row r="24" spans="1:11" ht="20.100000000000001" customHeight="1" x14ac:dyDescent="0.2">
      <c r="A24" s="13" t="s">
        <v>1081</v>
      </c>
      <c r="B24" s="14">
        <v>243</v>
      </c>
      <c r="C24" s="14">
        <v>318</v>
      </c>
      <c r="D24" s="14">
        <f t="shared" si="1"/>
        <v>561</v>
      </c>
      <c r="E24" s="14">
        <v>1</v>
      </c>
      <c r="F24" s="14">
        <v>1</v>
      </c>
      <c r="G24" s="14">
        <f t="shared" si="2"/>
        <v>2</v>
      </c>
      <c r="H24" s="14">
        <f t="shared" si="3"/>
        <v>244</v>
      </c>
      <c r="I24" s="14">
        <f t="shared" si="3"/>
        <v>319</v>
      </c>
      <c r="J24" s="14">
        <f t="shared" si="0"/>
        <v>563</v>
      </c>
      <c r="K24" s="15" t="s">
        <v>1082</v>
      </c>
    </row>
    <row r="25" spans="1:11" ht="20.100000000000001" customHeight="1" x14ac:dyDescent="0.2">
      <c r="A25" s="13" t="s">
        <v>1083</v>
      </c>
      <c r="B25" s="14">
        <v>88</v>
      </c>
      <c r="C25" s="14">
        <v>83</v>
      </c>
      <c r="D25" s="14">
        <f t="shared" si="1"/>
        <v>171</v>
      </c>
      <c r="E25" s="14">
        <v>0</v>
      </c>
      <c r="F25" s="14">
        <v>0</v>
      </c>
      <c r="G25" s="14">
        <f t="shared" si="2"/>
        <v>0</v>
      </c>
      <c r="H25" s="14">
        <f t="shared" si="3"/>
        <v>88</v>
      </c>
      <c r="I25" s="14">
        <f t="shared" si="3"/>
        <v>83</v>
      </c>
      <c r="J25" s="14">
        <f t="shared" si="0"/>
        <v>171</v>
      </c>
      <c r="K25" s="15" t="s">
        <v>1084</v>
      </c>
    </row>
    <row r="26" spans="1:11" ht="20.100000000000001" customHeight="1" x14ac:dyDescent="0.2">
      <c r="A26" s="13" t="s">
        <v>1085</v>
      </c>
      <c r="B26" s="14">
        <f>SUM(B21:B25)</f>
        <v>757</v>
      </c>
      <c r="C26" s="14">
        <f t="shared" ref="C26:G26" si="5">SUM(C21:C25)</f>
        <v>759</v>
      </c>
      <c r="D26" s="14">
        <f t="shared" si="5"/>
        <v>1516</v>
      </c>
      <c r="E26" s="14">
        <f t="shared" si="5"/>
        <v>2</v>
      </c>
      <c r="F26" s="14">
        <f t="shared" si="5"/>
        <v>2</v>
      </c>
      <c r="G26" s="14">
        <f t="shared" si="5"/>
        <v>4</v>
      </c>
      <c r="H26" s="14">
        <f t="shared" ref="H26:J26" si="6">SUM(B26,E26)</f>
        <v>759</v>
      </c>
      <c r="I26" s="14">
        <f t="shared" si="6"/>
        <v>761</v>
      </c>
      <c r="J26" s="14">
        <f t="shared" si="6"/>
        <v>1520</v>
      </c>
      <c r="K26" s="15" t="s">
        <v>1086</v>
      </c>
    </row>
    <row r="27" spans="1:11" ht="20.100000000000001" customHeight="1" thickBot="1" x14ac:dyDescent="0.25">
      <c r="A27" s="22" t="s">
        <v>56</v>
      </c>
      <c r="B27" s="23">
        <f>SUM(B26,B20)</f>
        <v>7032</v>
      </c>
      <c r="C27" s="23">
        <f t="shared" ref="C27:J27" si="7">SUM(C26,C20)</f>
        <v>5721</v>
      </c>
      <c r="D27" s="23">
        <f t="shared" si="7"/>
        <v>12753</v>
      </c>
      <c r="E27" s="23">
        <f t="shared" si="7"/>
        <v>2</v>
      </c>
      <c r="F27" s="23">
        <f t="shared" si="7"/>
        <v>8</v>
      </c>
      <c r="G27" s="23">
        <f t="shared" si="7"/>
        <v>10</v>
      </c>
      <c r="H27" s="23">
        <f t="shared" si="7"/>
        <v>7034</v>
      </c>
      <c r="I27" s="23">
        <f t="shared" si="7"/>
        <v>5729</v>
      </c>
      <c r="J27" s="23">
        <f t="shared" si="7"/>
        <v>12763</v>
      </c>
      <c r="K27" s="24" t="s">
        <v>57</v>
      </c>
    </row>
    <row r="28" spans="1:11" ht="15" thickTop="1" x14ac:dyDescent="0.2"/>
    <row r="29" spans="1:11" s="99" customFormat="1" x14ac:dyDescent="0.2"/>
    <row r="30" spans="1:11" s="99" customFormat="1" x14ac:dyDescent="0.2"/>
    <row r="31" spans="1:11" s="99" customFormat="1" x14ac:dyDescent="0.2"/>
    <row r="32" spans="1:11" s="99" customFormat="1" x14ac:dyDescent="0.2"/>
    <row r="33" spans="1:11" s="99" customFormat="1" x14ac:dyDescent="0.2"/>
    <row r="34" spans="1:11" s="99" customFormat="1" x14ac:dyDescent="0.2"/>
    <row r="35" spans="1:11" s="99" customFormat="1" x14ac:dyDescent="0.2"/>
    <row r="38" spans="1:11" ht="29.25" customHeight="1" thickBot="1" x14ac:dyDescent="0.25">
      <c r="A38" s="10" t="s">
        <v>1145</v>
      </c>
      <c r="K38" s="12" t="s">
        <v>1146</v>
      </c>
    </row>
    <row r="39" spans="1:11" ht="17.25" customHeight="1" thickTop="1" x14ac:dyDescent="0.25">
      <c r="A39" s="111" t="s">
        <v>1051</v>
      </c>
      <c r="B39" s="110" t="s">
        <v>1</v>
      </c>
      <c r="C39" s="110"/>
      <c r="D39" s="110"/>
      <c r="E39" s="110" t="s">
        <v>2</v>
      </c>
      <c r="F39" s="110"/>
      <c r="G39" s="110"/>
      <c r="H39" s="110" t="s">
        <v>3</v>
      </c>
      <c r="I39" s="110"/>
      <c r="J39" s="110"/>
      <c r="K39" s="111" t="s">
        <v>1010</v>
      </c>
    </row>
    <row r="40" spans="1:11" ht="17.25" customHeight="1" x14ac:dyDescent="0.25">
      <c r="A40" s="112"/>
      <c r="B40" s="109" t="s">
        <v>5</v>
      </c>
      <c r="C40" s="109"/>
      <c r="D40" s="109"/>
      <c r="E40" s="109" t="s">
        <v>6</v>
      </c>
      <c r="F40" s="109"/>
      <c r="G40" s="109"/>
      <c r="H40" s="109" t="s">
        <v>7</v>
      </c>
      <c r="I40" s="109"/>
      <c r="J40" s="109"/>
      <c r="K40" s="112"/>
    </row>
    <row r="41" spans="1:11" ht="17.25" customHeight="1" x14ac:dyDescent="0.25">
      <c r="A41" s="112"/>
      <c r="B41" s="56" t="s">
        <v>8</v>
      </c>
      <c r="C41" s="56" t="s">
        <v>67</v>
      </c>
      <c r="D41" s="56" t="s">
        <v>10</v>
      </c>
      <c r="E41" s="56" t="s">
        <v>8</v>
      </c>
      <c r="F41" s="56" t="s">
        <v>67</v>
      </c>
      <c r="G41" s="56" t="s">
        <v>10</v>
      </c>
      <c r="H41" s="56" t="s">
        <v>8</v>
      </c>
      <c r="I41" s="56" t="s">
        <v>67</v>
      </c>
      <c r="J41" s="56" t="s">
        <v>10</v>
      </c>
      <c r="K41" s="112"/>
    </row>
    <row r="42" spans="1:11" ht="17.25" customHeight="1" thickBot="1" x14ac:dyDescent="0.3">
      <c r="A42" s="113"/>
      <c r="B42" s="6" t="s">
        <v>11</v>
      </c>
      <c r="C42" s="6" t="s">
        <v>12</v>
      </c>
      <c r="D42" s="6" t="s">
        <v>7</v>
      </c>
      <c r="E42" s="6" t="s">
        <v>11</v>
      </c>
      <c r="F42" s="6" t="s">
        <v>12</v>
      </c>
      <c r="G42" s="6" t="s">
        <v>7</v>
      </c>
      <c r="H42" s="6" t="s">
        <v>11</v>
      </c>
      <c r="I42" s="6" t="s">
        <v>12</v>
      </c>
      <c r="J42" s="6" t="s">
        <v>7</v>
      </c>
      <c r="K42" s="113"/>
    </row>
    <row r="43" spans="1:11" ht="21" customHeight="1" x14ac:dyDescent="0.2">
      <c r="A43" s="13" t="s">
        <v>58</v>
      </c>
      <c r="B43" s="14"/>
      <c r="C43" s="14"/>
      <c r="D43" s="14"/>
      <c r="E43" s="14"/>
      <c r="F43" s="14"/>
      <c r="G43" s="14"/>
      <c r="H43" s="14"/>
      <c r="I43" s="14"/>
      <c r="J43" s="14"/>
      <c r="K43" s="15" t="s">
        <v>59</v>
      </c>
    </row>
    <row r="44" spans="1:11" ht="21" customHeight="1" x14ac:dyDescent="0.2">
      <c r="A44" s="13" t="s">
        <v>1052</v>
      </c>
      <c r="B44" s="14">
        <v>165</v>
      </c>
      <c r="C44" s="14">
        <v>101</v>
      </c>
      <c r="D44" s="14">
        <f>SUM(B44:C44)</f>
        <v>266</v>
      </c>
      <c r="E44" s="14">
        <v>0</v>
      </c>
      <c r="F44" s="14">
        <v>0</v>
      </c>
      <c r="G44" s="14">
        <f>SUM(E44:F44)</f>
        <v>0</v>
      </c>
      <c r="H44" s="14">
        <f>SUM(B44,E44)</f>
        <v>165</v>
      </c>
      <c r="I44" s="14">
        <f t="shared" ref="I44:J55" si="8">SUM(C44,F44)</f>
        <v>101</v>
      </c>
      <c r="J44" s="14">
        <f t="shared" si="8"/>
        <v>266</v>
      </c>
      <c r="K44" s="15" t="s">
        <v>1053</v>
      </c>
    </row>
    <row r="45" spans="1:11" ht="21" customHeight="1" x14ac:dyDescent="0.2">
      <c r="A45" s="13" t="s">
        <v>1054</v>
      </c>
      <c r="B45" s="14">
        <v>260</v>
      </c>
      <c r="C45" s="14">
        <v>9</v>
      </c>
      <c r="D45" s="14">
        <f t="shared" ref="D45:D52" si="9">SUM(B45:C45)</f>
        <v>269</v>
      </c>
      <c r="E45" s="14">
        <v>0</v>
      </c>
      <c r="F45" s="14">
        <v>0</v>
      </c>
      <c r="G45" s="14">
        <f t="shared" ref="G45:G52" si="10">SUM(E45:F45)</f>
        <v>0</v>
      </c>
      <c r="H45" s="14">
        <f t="shared" ref="H45:H55" si="11">SUM(B45,E45)</f>
        <v>260</v>
      </c>
      <c r="I45" s="14">
        <f t="shared" si="8"/>
        <v>9</v>
      </c>
      <c r="J45" s="14">
        <f t="shared" si="8"/>
        <v>269</v>
      </c>
      <c r="K45" s="15" t="s">
        <v>1055</v>
      </c>
    </row>
    <row r="46" spans="1:11" ht="21" customHeight="1" x14ac:dyDescent="0.2">
      <c r="A46" s="13" t="s">
        <v>1056</v>
      </c>
      <c r="B46" s="14">
        <v>181</v>
      </c>
      <c r="C46" s="14">
        <v>117</v>
      </c>
      <c r="D46" s="14">
        <f t="shared" si="9"/>
        <v>298</v>
      </c>
      <c r="E46" s="14">
        <v>0</v>
      </c>
      <c r="F46" s="14">
        <v>0</v>
      </c>
      <c r="G46" s="14">
        <f t="shared" si="10"/>
        <v>0</v>
      </c>
      <c r="H46" s="14">
        <f t="shared" si="11"/>
        <v>181</v>
      </c>
      <c r="I46" s="14">
        <f t="shared" si="8"/>
        <v>117</v>
      </c>
      <c r="J46" s="14">
        <f t="shared" si="8"/>
        <v>298</v>
      </c>
      <c r="K46" s="15" t="s">
        <v>1057</v>
      </c>
    </row>
    <row r="47" spans="1:11" ht="21" customHeight="1" x14ac:dyDescent="0.2">
      <c r="A47" s="13" t="s">
        <v>1058</v>
      </c>
      <c r="B47" s="14">
        <v>18</v>
      </c>
      <c r="C47" s="14">
        <v>65</v>
      </c>
      <c r="D47" s="14">
        <f t="shared" si="9"/>
        <v>83</v>
      </c>
      <c r="E47" s="14">
        <v>0</v>
      </c>
      <c r="F47" s="14">
        <v>0</v>
      </c>
      <c r="G47" s="14">
        <f t="shared" si="10"/>
        <v>0</v>
      </c>
      <c r="H47" s="14">
        <f t="shared" si="11"/>
        <v>18</v>
      </c>
      <c r="I47" s="14">
        <f t="shared" si="8"/>
        <v>65</v>
      </c>
      <c r="J47" s="14">
        <f t="shared" si="8"/>
        <v>83</v>
      </c>
      <c r="K47" s="15" t="s">
        <v>1059</v>
      </c>
    </row>
    <row r="48" spans="1:11" ht="21" customHeight="1" x14ac:dyDescent="0.2">
      <c r="A48" s="13" t="s">
        <v>1060</v>
      </c>
      <c r="B48" s="14">
        <v>264</v>
      </c>
      <c r="C48" s="14">
        <v>270</v>
      </c>
      <c r="D48" s="14">
        <f t="shared" si="9"/>
        <v>534</v>
      </c>
      <c r="E48" s="14">
        <v>0</v>
      </c>
      <c r="F48" s="14">
        <v>1</v>
      </c>
      <c r="G48" s="14">
        <f t="shared" si="10"/>
        <v>1</v>
      </c>
      <c r="H48" s="14">
        <f t="shared" si="11"/>
        <v>264</v>
      </c>
      <c r="I48" s="14">
        <f t="shared" si="8"/>
        <v>271</v>
      </c>
      <c r="J48" s="14">
        <f t="shared" si="8"/>
        <v>535</v>
      </c>
      <c r="K48" s="15" t="s">
        <v>1061</v>
      </c>
    </row>
    <row r="49" spans="1:11" ht="21" customHeight="1" x14ac:dyDescent="0.2">
      <c r="A49" s="13" t="s">
        <v>1087</v>
      </c>
      <c r="B49" s="14">
        <v>55</v>
      </c>
      <c r="C49" s="14">
        <v>35</v>
      </c>
      <c r="D49" s="14">
        <f t="shared" si="9"/>
        <v>90</v>
      </c>
      <c r="E49" s="14">
        <v>0</v>
      </c>
      <c r="F49" s="14">
        <v>0</v>
      </c>
      <c r="G49" s="14">
        <f t="shared" si="10"/>
        <v>0</v>
      </c>
      <c r="H49" s="14">
        <f t="shared" si="11"/>
        <v>55</v>
      </c>
      <c r="I49" s="14">
        <f t="shared" si="8"/>
        <v>35</v>
      </c>
      <c r="J49" s="14">
        <f t="shared" si="8"/>
        <v>90</v>
      </c>
      <c r="K49" s="15" t="s">
        <v>1063</v>
      </c>
    </row>
    <row r="50" spans="1:11" ht="21" customHeight="1" x14ac:dyDescent="0.2">
      <c r="A50" s="13" t="s">
        <v>1068</v>
      </c>
      <c r="B50" s="14">
        <v>350</v>
      </c>
      <c r="C50" s="14">
        <v>101</v>
      </c>
      <c r="D50" s="14">
        <f>SUM(B50:C50)</f>
        <v>451</v>
      </c>
      <c r="E50" s="14">
        <v>0</v>
      </c>
      <c r="F50" s="14">
        <v>0</v>
      </c>
      <c r="G50" s="14">
        <f>SUM(E50:F50)</f>
        <v>0</v>
      </c>
      <c r="H50" s="14">
        <f>SUM(B50,E50)</f>
        <v>350</v>
      </c>
      <c r="I50" s="14">
        <f>SUM(C50,F50)</f>
        <v>101</v>
      </c>
      <c r="J50" s="14">
        <f>SUM(D50,G50)</f>
        <v>451</v>
      </c>
      <c r="K50" s="15" t="s">
        <v>1069</v>
      </c>
    </row>
    <row r="51" spans="1:11" ht="21" customHeight="1" x14ac:dyDescent="0.2">
      <c r="A51" s="13" t="s">
        <v>1088</v>
      </c>
      <c r="B51" s="14">
        <v>21</v>
      </c>
      <c r="C51" s="14">
        <v>3</v>
      </c>
      <c r="D51" s="14">
        <f t="shared" si="9"/>
        <v>24</v>
      </c>
      <c r="E51" s="14">
        <v>0</v>
      </c>
      <c r="F51" s="14">
        <v>0</v>
      </c>
      <c r="G51" s="14">
        <f t="shared" si="10"/>
        <v>0</v>
      </c>
      <c r="H51" s="14">
        <f t="shared" si="11"/>
        <v>21</v>
      </c>
      <c r="I51" s="14">
        <f t="shared" si="8"/>
        <v>3</v>
      </c>
      <c r="J51" s="14">
        <f t="shared" si="8"/>
        <v>24</v>
      </c>
      <c r="K51" s="15" t="s">
        <v>1071</v>
      </c>
    </row>
    <row r="52" spans="1:11" ht="21" customHeight="1" x14ac:dyDescent="0.2">
      <c r="A52" s="13" t="s">
        <v>1072</v>
      </c>
      <c r="B52" s="14">
        <v>368</v>
      </c>
      <c r="C52" s="14">
        <v>147</v>
      </c>
      <c r="D52" s="14">
        <f t="shared" si="9"/>
        <v>515</v>
      </c>
      <c r="E52" s="14">
        <v>0</v>
      </c>
      <c r="F52" s="14">
        <v>0</v>
      </c>
      <c r="G52" s="14">
        <f t="shared" si="10"/>
        <v>0</v>
      </c>
      <c r="H52" s="14">
        <f t="shared" si="11"/>
        <v>368</v>
      </c>
      <c r="I52" s="14">
        <f t="shared" si="8"/>
        <v>147</v>
      </c>
      <c r="J52" s="14">
        <f t="shared" si="8"/>
        <v>515</v>
      </c>
      <c r="K52" s="15" t="s">
        <v>1089</v>
      </c>
    </row>
    <row r="53" spans="1:11" ht="21" customHeight="1" x14ac:dyDescent="0.2">
      <c r="A53" s="13" t="s">
        <v>1074</v>
      </c>
      <c r="B53" s="14">
        <f t="shared" ref="B53:J53" si="12">SUM(B44:B52)</f>
        <v>1682</v>
      </c>
      <c r="C53" s="14">
        <f t="shared" si="12"/>
        <v>848</v>
      </c>
      <c r="D53" s="14">
        <f t="shared" si="12"/>
        <v>2530</v>
      </c>
      <c r="E53" s="14">
        <f t="shared" si="12"/>
        <v>0</v>
      </c>
      <c r="F53" s="14">
        <f t="shared" si="12"/>
        <v>1</v>
      </c>
      <c r="G53" s="14">
        <f t="shared" si="12"/>
        <v>1</v>
      </c>
      <c r="H53" s="14">
        <f t="shared" si="12"/>
        <v>1682</v>
      </c>
      <c r="I53" s="14">
        <f t="shared" si="12"/>
        <v>849</v>
      </c>
      <c r="J53" s="14">
        <f t="shared" si="12"/>
        <v>2531</v>
      </c>
      <c r="K53" s="15" t="s">
        <v>1075</v>
      </c>
    </row>
    <row r="54" spans="1:11" ht="21" customHeight="1" x14ac:dyDescent="0.2">
      <c r="A54" s="13" t="s">
        <v>1081</v>
      </c>
      <c r="B54" s="14">
        <v>180</v>
      </c>
      <c r="C54" s="14">
        <v>154</v>
      </c>
      <c r="D54" s="14">
        <f t="shared" ref="D54:D55" si="13">SUM(B54:C54)</f>
        <v>334</v>
      </c>
      <c r="E54" s="14">
        <v>0</v>
      </c>
      <c r="F54" s="14">
        <v>1</v>
      </c>
      <c r="G54" s="14">
        <f t="shared" ref="G54:G55" si="14">SUM(E54:F54)</f>
        <v>1</v>
      </c>
      <c r="H54" s="14">
        <f t="shared" si="11"/>
        <v>180</v>
      </c>
      <c r="I54" s="14">
        <f t="shared" si="8"/>
        <v>155</v>
      </c>
      <c r="J54" s="14">
        <f t="shared" si="8"/>
        <v>335</v>
      </c>
      <c r="K54" s="15" t="s">
        <v>1082</v>
      </c>
    </row>
    <row r="55" spans="1:11" ht="21" customHeight="1" x14ac:dyDescent="0.2">
      <c r="A55" s="13" t="s">
        <v>1083</v>
      </c>
      <c r="B55" s="14">
        <v>55</v>
      </c>
      <c r="C55" s="14">
        <v>132</v>
      </c>
      <c r="D55" s="14">
        <f t="shared" si="13"/>
        <v>187</v>
      </c>
      <c r="E55" s="14">
        <v>0</v>
      </c>
      <c r="F55" s="14">
        <v>0</v>
      </c>
      <c r="G55" s="14">
        <f t="shared" si="14"/>
        <v>0</v>
      </c>
      <c r="H55" s="14">
        <f t="shared" si="11"/>
        <v>55</v>
      </c>
      <c r="I55" s="14">
        <f t="shared" si="8"/>
        <v>132</v>
      </c>
      <c r="J55" s="14">
        <f t="shared" si="8"/>
        <v>187</v>
      </c>
      <c r="K55" s="15" t="s">
        <v>1084</v>
      </c>
    </row>
    <row r="56" spans="1:11" ht="21" customHeight="1" x14ac:dyDescent="0.2">
      <c r="A56" s="13" t="s">
        <v>1085</v>
      </c>
      <c r="B56" s="14">
        <f>SUM(B54:B55)</f>
        <v>235</v>
      </c>
      <c r="C56" s="14">
        <f t="shared" ref="C56:J56" si="15">SUM(C54:C55)</f>
        <v>286</v>
      </c>
      <c r="D56" s="14">
        <f t="shared" si="15"/>
        <v>521</v>
      </c>
      <c r="E56" s="14">
        <f t="shared" si="15"/>
        <v>0</v>
      </c>
      <c r="F56" s="14">
        <f t="shared" si="15"/>
        <v>1</v>
      </c>
      <c r="G56" s="14">
        <f t="shared" si="15"/>
        <v>1</v>
      </c>
      <c r="H56" s="14">
        <f t="shared" si="15"/>
        <v>235</v>
      </c>
      <c r="I56" s="14">
        <f t="shared" si="15"/>
        <v>287</v>
      </c>
      <c r="J56" s="14">
        <f t="shared" si="15"/>
        <v>522</v>
      </c>
      <c r="K56" s="15" t="s">
        <v>1032</v>
      </c>
    </row>
    <row r="57" spans="1:11" ht="21" customHeight="1" thickBot="1" x14ac:dyDescent="0.25">
      <c r="A57" s="16" t="s">
        <v>61</v>
      </c>
      <c r="B57" s="17">
        <f>SUM(B56,B53)</f>
        <v>1917</v>
      </c>
      <c r="C57" s="17">
        <f t="shared" ref="C57:J57" si="16">SUM(C56,C53)</f>
        <v>1134</v>
      </c>
      <c r="D57" s="17">
        <f t="shared" si="16"/>
        <v>3051</v>
      </c>
      <c r="E57" s="17">
        <f t="shared" si="16"/>
        <v>0</v>
      </c>
      <c r="F57" s="17">
        <f t="shared" si="16"/>
        <v>2</v>
      </c>
      <c r="G57" s="17">
        <f t="shared" si="16"/>
        <v>2</v>
      </c>
      <c r="H57" s="17">
        <f t="shared" si="16"/>
        <v>1917</v>
      </c>
      <c r="I57" s="17">
        <f t="shared" si="16"/>
        <v>1136</v>
      </c>
      <c r="J57" s="17">
        <f t="shared" si="16"/>
        <v>3053</v>
      </c>
      <c r="K57" s="18" t="s">
        <v>59</v>
      </c>
    </row>
    <row r="58" spans="1:11" ht="21" customHeight="1" thickBot="1" x14ac:dyDescent="0.25">
      <c r="A58" s="19" t="s">
        <v>151</v>
      </c>
      <c r="B58" s="20">
        <f t="shared" ref="B58:J58" si="17">SUM(B57,B27)</f>
        <v>8949</v>
      </c>
      <c r="C58" s="20">
        <f t="shared" si="17"/>
        <v>6855</v>
      </c>
      <c r="D58" s="20">
        <f t="shared" si="17"/>
        <v>15804</v>
      </c>
      <c r="E58" s="20">
        <f t="shared" si="17"/>
        <v>2</v>
      </c>
      <c r="F58" s="20">
        <f t="shared" si="17"/>
        <v>10</v>
      </c>
      <c r="G58" s="20">
        <f t="shared" si="17"/>
        <v>12</v>
      </c>
      <c r="H58" s="20">
        <f t="shared" si="17"/>
        <v>8951</v>
      </c>
      <c r="I58" s="20">
        <f t="shared" si="17"/>
        <v>6865</v>
      </c>
      <c r="J58" s="20">
        <f t="shared" si="17"/>
        <v>15816</v>
      </c>
      <c r="K58" s="57" t="s">
        <v>63</v>
      </c>
    </row>
    <row r="59" spans="1:11" ht="21" customHeight="1" thickTop="1" x14ac:dyDescent="0.2"/>
    <row r="60" spans="1:11" ht="21" customHeight="1" x14ac:dyDescent="0.2"/>
    <row r="61" spans="1:11" ht="21" customHeight="1" x14ac:dyDescent="0.2"/>
    <row r="65" spans="1:11" s="99" customFormat="1" x14ac:dyDescent="0.2"/>
    <row r="66" spans="1:11" s="99" customFormat="1" x14ac:dyDescent="0.2"/>
    <row r="67" spans="1:11" s="99" customFormat="1" x14ac:dyDescent="0.2"/>
    <row r="68" spans="1:11" s="99" customFormat="1" x14ac:dyDescent="0.2"/>
    <row r="69" spans="1:11" s="99" customFormat="1" x14ac:dyDescent="0.2"/>
    <row r="70" spans="1:11" s="99" customFormat="1" x14ac:dyDescent="0.2"/>
    <row r="71" spans="1:11" s="99" customFormat="1" x14ac:dyDescent="0.2"/>
    <row r="72" spans="1:11" s="99" customFormat="1" x14ac:dyDescent="0.2"/>
    <row r="73" spans="1:11" s="99" customFormat="1" x14ac:dyDescent="0.2"/>
    <row r="76" spans="1:11" ht="25.5" customHeight="1" x14ac:dyDescent="0.2">
      <c r="A76" s="118" t="s">
        <v>1090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</row>
    <row r="77" spans="1:11" ht="39.75" customHeight="1" x14ac:dyDescent="0.25">
      <c r="A77" s="114" t="s">
        <v>1091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</row>
    <row r="78" spans="1:11" ht="29.25" customHeight="1" thickBot="1" x14ac:dyDescent="0.25">
      <c r="A78" s="10" t="s">
        <v>1958</v>
      </c>
      <c r="K78" s="12" t="s">
        <v>1148</v>
      </c>
    </row>
    <row r="79" spans="1:11" ht="27.75" customHeight="1" thickTop="1" x14ac:dyDescent="0.25">
      <c r="A79" s="111" t="s">
        <v>1051</v>
      </c>
      <c r="B79" s="110" t="s">
        <v>1</v>
      </c>
      <c r="C79" s="110"/>
      <c r="D79" s="110"/>
      <c r="E79" s="110" t="s">
        <v>2</v>
      </c>
      <c r="F79" s="110"/>
      <c r="G79" s="110"/>
      <c r="H79" s="110" t="s">
        <v>3</v>
      </c>
      <c r="I79" s="110"/>
      <c r="J79" s="110"/>
      <c r="K79" s="111" t="s">
        <v>1010</v>
      </c>
    </row>
    <row r="80" spans="1:11" ht="27.75" customHeight="1" x14ac:dyDescent="0.25">
      <c r="A80" s="112"/>
      <c r="B80" s="109" t="s">
        <v>5</v>
      </c>
      <c r="C80" s="109"/>
      <c r="D80" s="109"/>
      <c r="E80" s="109" t="s">
        <v>6</v>
      </c>
      <c r="F80" s="109"/>
      <c r="G80" s="109"/>
      <c r="H80" s="109" t="s">
        <v>7</v>
      </c>
      <c r="I80" s="109"/>
      <c r="J80" s="109"/>
      <c r="K80" s="112"/>
    </row>
    <row r="81" spans="1:11" ht="27.75" customHeight="1" x14ac:dyDescent="0.25">
      <c r="A81" s="112"/>
      <c r="B81" s="56" t="s">
        <v>8</v>
      </c>
      <c r="C81" s="56" t="s">
        <v>67</v>
      </c>
      <c r="D81" s="56" t="s">
        <v>10</v>
      </c>
      <c r="E81" s="56" t="s">
        <v>8</v>
      </c>
      <c r="F81" s="56" t="s">
        <v>67</v>
      </c>
      <c r="G81" s="56" t="s">
        <v>10</v>
      </c>
      <c r="H81" s="56" t="s">
        <v>8</v>
      </c>
      <c r="I81" s="56" t="s">
        <v>67</v>
      </c>
      <c r="J81" s="56" t="s">
        <v>10</v>
      </c>
      <c r="K81" s="112"/>
    </row>
    <row r="82" spans="1:11" ht="27.75" customHeight="1" thickBot="1" x14ac:dyDescent="0.3">
      <c r="A82" s="113"/>
      <c r="B82" s="6" t="s">
        <v>11</v>
      </c>
      <c r="C82" s="6" t="s">
        <v>12</v>
      </c>
      <c r="D82" s="6" t="s">
        <v>7</v>
      </c>
      <c r="E82" s="6" t="s">
        <v>11</v>
      </c>
      <c r="F82" s="6" t="s">
        <v>12</v>
      </c>
      <c r="G82" s="6" t="s">
        <v>7</v>
      </c>
      <c r="H82" s="6" t="s">
        <v>11</v>
      </c>
      <c r="I82" s="6" t="s">
        <v>12</v>
      </c>
      <c r="J82" s="6" t="s">
        <v>7</v>
      </c>
      <c r="K82" s="113"/>
    </row>
    <row r="83" spans="1:11" ht="22.5" customHeight="1" x14ac:dyDescent="0.2">
      <c r="A83" s="13" t="s">
        <v>13</v>
      </c>
      <c r="B83" s="14"/>
      <c r="C83" s="14"/>
      <c r="D83" s="14"/>
      <c r="E83" s="14"/>
      <c r="F83" s="14"/>
      <c r="G83" s="14"/>
      <c r="H83" s="14"/>
      <c r="I83" s="14"/>
      <c r="J83" s="14"/>
      <c r="K83" s="15" t="s">
        <v>14</v>
      </c>
    </row>
    <row r="84" spans="1:11" ht="22.5" customHeight="1" x14ac:dyDescent="0.2">
      <c r="A84" s="13" t="s">
        <v>1092</v>
      </c>
      <c r="B84" s="14">
        <v>2</v>
      </c>
      <c r="C84" s="14">
        <v>1</v>
      </c>
      <c r="D84" s="14">
        <f>SUM(B84:C84)</f>
        <v>3</v>
      </c>
      <c r="E84" s="14">
        <v>0</v>
      </c>
      <c r="F84" s="14">
        <v>0</v>
      </c>
      <c r="G84" s="14">
        <f>SUM(E84:F84)</f>
        <v>0</v>
      </c>
      <c r="H84" s="14">
        <f>SUM(B84,E84)</f>
        <v>2</v>
      </c>
      <c r="I84" s="14">
        <f t="shared" ref="I84:J87" si="18">SUM(C84,F84)</f>
        <v>1</v>
      </c>
      <c r="J84" s="14">
        <f t="shared" si="18"/>
        <v>3</v>
      </c>
      <c r="K84" s="15" t="s">
        <v>1093</v>
      </c>
    </row>
    <row r="85" spans="1:11" ht="22.5" customHeight="1" x14ac:dyDescent="0.2">
      <c r="A85" s="13" t="s">
        <v>1094</v>
      </c>
      <c r="B85" s="14">
        <v>5</v>
      </c>
      <c r="C85" s="14">
        <v>8</v>
      </c>
      <c r="D85" s="14">
        <f t="shared" ref="D85:D87" si="19">SUM(B85:C85)</f>
        <v>13</v>
      </c>
      <c r="E85" s="14">
        <v>0</v>
      </c>
      <c r="F85" s="14">
        <v>0</v>
      </c>
      <c r="G85" s="14">
        <f t="shared" ref="G85:G87" si="20">SUM(E85:F85)</f>
        <v>0</v>
      </c>
      <c r="H85" s="14">
        <f t="shared" ref="H85:H87" si="21">SUM(B85,E85)</f>
        <v>5</v>
      </c>
      <c r="I85" s="14">
        <f t="shared" si="18"/>
        <v>8</v>
      </c>
      <c r="J85" s="14">
        <f t="shared" si="18"/>
        <v>13</v>
      </c>
      <c r="K85" s="15" t="s">
        <v>1077</v>
      </c>
    </row>
    <row r="86" spans="1:11" ht="22.5" customHeight="1" x14ac:dyDescent="0.2">
      <c r="A86" s="13" t="s">
        <v>1079</v>
      </c>
      <c r="B86" s="14">
        <v>2</v>
      </c>
      <c r="C86" s="14">
        <v>0</v>
      </c>
      <c r="D86" s="14">
        <f t="shared" si="19"/>
        <v>2</v>
      </c>
      <c r="E86" s="14">
        <v>0</v>
      </c>
      <c r="F86" s="14">
        <v>0</v>
      </c>
      <c r="G86" s="14">
        <f t="shared" si="20"/>
        <v>0</v>
      </c>
      <c r="H86" s="14">
        <f t="shared" si="21"/>
        <v>2</v>
      </c>
      <c r="I86" s="14">
        <f t="shared" si="18"/>
        <v>0</v>
      </c>
      <c r="J86" s="14">
        <f t="shared" si="18"/>
        <v>2</v>
      </c>
      <c r="K86" s="15" t="s">
        <v>1080</v>
      </c>
    </row>
    <row r="87" spans="1:11" ht="22.5" customHeight="1" x14ac:dyDescent="0.2">
      <c r="A87" s="13" t="s">
        <v>1081</v>
      </c>
      <c r="B87" s="14">
        <v>4</v>
      </c>
      <c r="C87" s="14">
        <v>3</v>
      </c>
      <c r="D87" s="14">
        <f t="shared" si="19"/>
        <v>7</v>
      </c>
      <c r="E87" s="14">
        <v>0</v>
      </c>
      <c r="F87" s="14">
        <v>0</v>
      </c>
      <c r="G87" s="14">
        <f t="shared" si="20"/>
        <v>0</v>
      </c>
      <c r="H87" s="14">
        <f t="shared" si="21"/>
        <v>4</v>
      </c>
      <c r="I87" s="14">
        <f t="shared" si="18"/>
        <v>3</v>
      </c>
      <c r="J87" s="14">
        <f t="shared" si="18"/>
        <v>7</v>
      </c>
      <c r="K87" s="15" t="s">
        <v>1082</v>
      </c>
    </row>
    <row r="88" spans="1:11" ht="22.5" customHeight="1" x14ac:dyDescent="0.2">
      <c r="A88" s="13" t="s">
        <v>56</v>
      </c>
      <c r="B88" s="14">
        <f>SUM(B84:B87)</f>
        <v>13</v>
      </c>
      <c r="C88" s="14">
        <f t="shared" ref="C88:J88" si="22">SUM(C84:C87)</f>
        <v>12</v>
      </c>
      <c r="D88" s="14">
        <f t="shared" si="22"/>
        <v>25</v>
      </c>
      <c r="E88" s="14">
        <f t="shared" si="22"/>
        <v>0</v>
      </c>
      <c r="F88" s="14">
        <f t="shared" si="22"/>
        <v>0</v>
      </c>
      <c r="G88" s="14">
        <f t="shared" si="22"/>
        <v>0</v>
      </c>
      <c r="H88" s="14">
        <f t="shared" si="22"/>
        <v>13</v>
      </c>
      <c r="I88" s="14">
        <f t="shared" si="22"/>
        <v>12</v>
      </c>
      <c r="J88" s="14">
        <f t="shared" si="22"/>
        <v>25</v>
      </c>
      <c r="K88" s="15" t="s">
        <v>57</v>
      </c>
    </row>
    <row r="89" spans="1:11" ht="22.5" customHeight="1" x14ac:dyDescent="0.2">
      <c r="A89" s="13" t="s">
        <v>58</v>
      </c>
      <c r="B89" s="14"/>
      <c r="C89" s="14"/>
      <c r="D89" s="14"/>
      <c r="E89" s="14"/>
      <c r="F89" s="14"/>
      <c r="G89" s="14"/>
      <c r="H89" s="14"/>
      <c r="I89" s="14"/>
      <c r="J89" s="14"/>
      <c r="K89" s="15" t="s">
        <v>59</v>
      </c>
    </row>
    <row r="90" spans="1:11" ht="22.5" customHeight="1" x14ac:dyDescent="0.2">
      <c r="A90" s="13" t="s">
        <v>1081</v>
      </c>
      <c r="B90" s="14">
        <v>1</v>
      </c>
      <c r="C90" s="14">
        <v>2</v>
      </c>
      <c r="D90" s="14">
        <f>SUM(B90:C90)</f>
        <v>3</v>
      </c>
      <c r="E90" s="14">
        <v>0</v>
      </c>
      <c r="F90" s="14">
        <v>0</v>
      </c>
      <c r="G90" s="14">
        <v>0</v>
      </c>
      <c r="H90" s="14">
        <f>SUM(B90,E90)</f>
        <v>1</v>
      </c>
      <c r="I90" s="14">
        <f>SUM(C90,F90)</f>
        <v>2</v>
      </c>
      <c r="J90" s="14">
        <f>SUM(D90,G90)</f>
        <v>3</v>
      </c>
      <c r="K90" s="15" t="s">
        <v>1082</v>
      </c>
    </row>
    <row r="91" spans="1:11" ht="22.5" customHeight="1" thickBot="1" x14ac:dyDescent="0.25">
      <c r="A91" s="13" t="s">
        <v>61</v>
      </c>
      <c r="B91" s="14">
        <f>SUM(B90)</f>
        <v>1</v>
      </c>
      <c r="C91" s="14">
        <f t="shared" ref="C91:J91" si="23">SUM(C90)</f>
        <v>2</v>
      </c>
      <c r="D91" s="14">
        <f t="shared" si="23"/>
        <v>3</v>
      </c>
      <c r="E91" s="14">
        <f t="shared" si="23"/>
        <v>0</v>
      </c>
      <c r="F91" s="14">
        <f t="shared" si="23"/>
        <v>0</v>
      </c>
      <c r="G91" s="14">
        <f t="shared" si="23"/>
        <v>0</v>
      </c>
      <c r="H91" s="14">
        <f t="shared" si="23"/>
        <v>1</v>
      </c>
      <c r="I91" s="14">
        <f t="shared" si="23"/>
        <v>2</v>
      </c>
      <c r="J91" s="14">
        <f t="shared" si="23"/>
        <v>3</v>
      </c>
      <c r="K91" s="15" t="s">
        <v>59</v>
      </c>
    </row>
    <row r="92" spans="1:11" ht="22.5" customHeight="1" thickBot="1" x14ac:dyDescent="0.25">
      <c r="A92" s="19" t="s">
        <v>151</v>
      </c>
      <c r="B92" s="20">
        <f>SUM(B91,B88)</f>
        <v>14</v>
      </c>
      <c r="C92" s="20">
        <f t="shared" ref="C92:J92" si="24">SUM(C91,C88)</f>
        <v>14</v>
      </c>
      <c r="D92" s="20">
        <f t="shared" si="24"/>
        <v>28</v>
      </c>
      <c r="E92" s="20">
        <f t="shared" si="24"/>
        <v>0</v>
      </c>
      <c r="F92" s="20">
        <f t="shared" si="24"/>
        <v>0</v>
      </c>
      <c r="G92" s="20">
        <f t="shared" si="24"/>
        <v>0</v>
      </c>
      <c r="H92" s="20">
        <f t="shared" si="24"/>
        <v>14</v>
      </c>
      <c r="I92" s="20">
        <f t="shared" si="24"/>
        <v>14</v>
      </c>
      <c r="J92" s="20">
        <f t="shared" si="24"/>
        <v>28</v>
      </c>
      <c r="K92" s="57" t="s">
        <v>63</v>
      </c>
    </row>
    <row r="93" spans="1:11" ht="24.95" customHeight="1" thickTop="1" x14ac:dyDescent="0.2"/>
    <row r="94" spans="1:11" ht="24.95" customHeight="1" x14ac:dyDescent="0.2"/>
    <row r="95" spans="1:11" ht="24.95" customHeight="1" x14ac:dyDescent="0.2"/>
    <row r="96" spans="1:11" ht="24.95" customHeight="1" x14ac:dyDescent="0.2"/>
    <row r="97" spans="1:11" ht="24.95" customHeight="1" x14ac:dyDescent="0.2"/>
    <row r="98" spans="1:11" s="99" customFormat="1" ht="24.95" customHeight="1" x14ac:dyDescent="0.2"/>
    <row r="99" spans="1:11" s="99" customFormat="1" ht="24.95" customHeight="1" x14ac:dyDescent="0.2"/>
    <row r="100" spans="1:11" s="99" customFormat="1" ht="24.95" customHeight="1" x14ac:dyDescent="0.2"/>
    <row r="101" spans="1:11" s="99" customFormat="1" ht="24.95" customHeight="1" x14ac:dyDescent="0.2"/>
    <row r="102" spans="1:11" s="99" customFormat="1" ht="24.95" customHeight="1" x14ac:dyDescent="0.2"/>
    <row r="103" spans="1:11" s="99" customFormat="1" ht="24.95" customHeight="1" x14ac:dyDescent="0.2"/>
    <row r="104" spans="1:11" s="99" customFormat="1" ht="24.95" customHeight="1" x14ac:dyDescent="0.2"/>
    <row r="105" spans="1:11" s="99" customFormat="1" ht="24.95" customHeight="1" x14ac:dyDescent="0.2"/>
    <row r="106" spans="1:11" ht="24.95" customHeight="1" x14ac:dyDescent="0.2"/>
    <row r="107" spans="1:11" ht="16.5" customHeight="1" x14ac:dyDescent="0.2"/>
    <row r="108" spans="1:11" ht="27" customHeight="1" x14ac:dyDescent="0.2">
      <c r="A108" s="118" t="s">
        <v>2053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</row>
    <row r="109" spans="1:11" ht="39" customHeight="1" x14ac:dyDescent="0.25">
      <c r="A109" s="114" t="s">
        <v>1095</v>
      </c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</row>
    <row r="110" spans="1:11" ht="27.75" customHeight="1" thickBot="1" x14ac:dyDescent="0.25">
      <c r="A110" s="10" t="s">
        <v>1959</v>
      </c>
      <c r="K110" s="12" t="s">
        <v>1170</v>
      </c>
    </row>
    <row r="111" spans="1:11" ht="18" customHeight="1" thickTop="1" x14ac:dyDescent="0.25">
      <c r="A111" s="111" t="s">
        <v>1051</v>
      </c>
      <c r="B111" s="110" t="s">
        <v>1</v>
      </c>
      <c r="C111" s="110"/>
      <c r="D111" s="110"/>
      <c r="E111" s="110" t="s">
        <v>2</v>
      </c>
      <c r="F111" s="110"/>
      <c r="G111" s="110"/>
      <c r="H111" s="110" t="s">
        <v>3</v>
      </c>
      <c r="I111" s="110"/>
      <c r="J111" s="110"/>
      <c r="K111" s="111" t="s">
        <v>1010</v>
      </c>
    </row>
    <row r="112" spans="1:11" ht="18" customHeight="1" x14ac:dyDescent="0.25">
      <c r="A112" s="112"/>
      <c r="B112" s="109" t="s">
        <v>5</v>
      </c>
      <c r="C112" s="109"/>
      <c r="D112" s="109"/>
      <c r="E112" s="109" t="s">
        <v>6</v>
      </c>
      <c r="F112" s="109"/>
      <c r="G112" s="109"/>
      <c r="H112" s="109" t="s">
        <v>7</v>
      </c>
      <c r="I112" s="109"/>
      <c r="J112" s="109"/>
      <c r="K112" s="112"/>
    </row>
    <row r="113" spans="1:11" ht="18" customHeight="1" x14ac:dyDescent="0.25">
      <c r="A113" s="112"/>
      <c r="B113" s="56" t="s">
        <v>8</v>
      </c>
      <c r="C113" s="56" t="s">
        <v>67</v>
      </c>
      <c r="D113" s="56" t="s">
        <v>10</v>
      </c>
      <c r="E113" s="56" t="s">
        <v>8</v>
      </c>
      <c r="F113" s="56" t="s">
        <v>67</v>
      </c>
      <c r="G113" s="56" t="s">
        <v>10</v>
      </c>
      <c r="H113" s="56" t="s">
        <v>8</v>
      </c>
      <c r="I113" s="56" t="s">
        <v>67</v>
      </c>
      <c r="J113" s="56" t="s">
        <v>10</v>
      </c>
      <c r="K113" s="112"/>
    </row>
    <row r="114" spans="1:11" ht="18" customHeight="1" thickBot="1" x14ac:dyDescent="0.3">
      <c r="A114" s="113"/>
      <c r="B114" s="6" t="s">
        <v>11</v>
      </c>
      <c r="C114" s="6" t="s">
        <v>12</v>
      </c>
      <c r="D114" s="6" t="s">
        <v>7</v>
      </c>
      <c r="E114" s="6" t="s">
        <v>11</v>
      </c>
      <c r="F114" s="6" t="s">
        <v>12</v>
      </c>
      <c r="G114" s="6" t="s">
        <v>7</v>
      </c>
      <c r="H114" s="6" t="s">
        <v>11</v>
      </c>
      <c r="I114" s="6" t="s">
        <v>12</v>
      </c>
      <c r="J114" s="6" t="s">
        <v>7</v>
      </c>
      <c r="K114" s="113"/>
    </row>
    <row r="115" spans="1:11" ht="20.100000000000001" customHeight="1" x14ac:dyDescent="0.2">
      <c r="A115" s="13" t="s">
        <v>13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5" t="s">
        <v>14</v>
      </c>
    </row>
    <row r="116" spans="1:11" ht="20.100000000000001" customHeight="1" x14ac:dyDescent="0.2">
      <c r="A116" s="13" t="s">
        <v>1052</v>
      </c>
      <c r="B116" s="14">
        <v>692</v>
      </c>
      <c r="C116" s="14">
        <v>1002</v>
      </c>
      <c r="D116" s="14">
        <f>SUM(B116:C116)</f>
        <v>1694</v>
      </c>
      <c r="E116" s="14">
        <v>0</v>
      </c>
      <c r="F116" s="14">
        <v>0</v>
      </c>
      <c r="G116" s="14">
        <f>SUM(E116:F116)</f>
        <v>0</v>
      </c>
      <c r="H116" s="14">
        <f>SUM(B116,E116)</f>
        <v>692</v>
      </c>
      <c r="I116" s="14">
        <f t="shared" ref="I116:J133" si="25">SUM(C116,F116)</f>
        <v>1002</v>
      </c>
      <c r="J116" s="14">
        <f t="shared" si="25"/>
        <v>1694</v>
      </c>
      <c r="K116" s="15" t="s">
        <v>1053</v>
      </c>
    </row>
    <row r="117" spans="1:11" ht="20.100000000000001" customHeight="1" x14ac:dyDescent="0.2">
      <c r="A117" s="13" t="s">
        <v>1054</v>
      </c>
      <c r="B117" s="14">
        <v>2425</v>
      </c>
      <c r="C117" s="14">
        <v>765</v>
      </c>
      <c r="D117" s="14">
        <f t="shared" ref="D117:D126" si="26">SUM(B117:C117)</f>
        <v>3190</v>
      </c>
      <c r="E117" s="14">
        <v>0</v>
      </c>
      <c r="F117" s="14">
        <v>0</v>
      </c>
      <c r="G117" s="14">
        <f t="shared" ref="G117:G126" si="27">SUM(E117:F117)</f>
        <v>0</v>
      </c>
      <c r="H117" s="14">
        <f t="shared" ref="H117:H133" si="28">SUM(B117,E117)</f>
        <v>2425</v>
      </c>
      <c r="I117" s="14">
        <f t="shared" si="25"/>
        <v>765</v>
      </c>
      <c r="J117" s="14">
        <f t="shared" si="25"/>
        <v>3190</v>
      </c>
      <c r="K117" s="15" t="s">
        <v>1055</v>
      </c>
    </row>
    <row r="118" spans="1:11" ht="20.100000000000001" customHeight="1" x14ac:dyDescent="0.2">
      <c r="A118" s="13" t="s">
        <v>1056</v>
      </c>
      <c r="B118" s="14">
        <v>2542</v>
      </c>
      <c r="C118" s="14">
        <v>2232</v>
      </c>
      <c r="D118" s="14">
        <f t="shared" si="26"/>
        <v>4774</v>
      </c>
      <c r="E118" s="14">
        <v>2</v>
      </c>
      <c r="F118" s="14">
        <v>3</v>
      </c>
      <c r="G118" s="14">
        <f t="shared" si="27"/>
        <v>5</v>
      </c>
      <c r="H118" s="14">
        <f t="shared" si="28"/>
        <v>2544</v>
      </c>
      <c r="I118" s="14">
        <f t="shared" si="25"/>
        <v>2235</v>
      </c>
      <c r="J118" s="14">
        <f t="shared" si="25"/>
        <v>4779</v>
      </c>
      <c r="K118" s="15" t="s">
        <v>1057</v>
      </c>
    </row>
    <row r="119" spans="1:11" ht="20.100000000000001" customHeight="1" x14ac:dyDescent="0.2">
      <c r="A119" s="13" t="s">
        <v>1058</v>
      </c>
      <c r="B119" s="14">
        <v>282</v>
      </c>
      <c r="C119" s="14">
        <v>667</v>
      </c>
      <c r="D119" s="14">
        <f t="shared" si="26"/>
        <v>949</v>
      </c>
      <c r="E119" s="14">
        <v>0</v>
      </c>
      <c r="F119" s="14">
        <v>1</v>
      </c>
      <c r="G119" s="14">
        <f t="shared" si="27"/>
        <v>1</v>
      </c>
      <c r="H119" s="14">
        <f t="shared" si="28"/>
        <v>282</v>
      </c>
      <c r="I119" s="14">
        <f t="shared" si="25"/>
        <v>668</v>
      </c>
      <c r="J119" s="14">
        <f t="shared" si="25"/>
        <v>950</v>
      </c>
      <c r="K119" s="15" t="s">
        <v>1059</v>
      </c>
    </row>
    <row r="120" spans="1:11" ht="20.100000000000001" customHeight="1" x14ac:dyDescent="0.2">
      <c r="A120" s="13" t="s">
        <v>1060</v>
      </c>
      <c r="B120" s="14">
        <v>572</v>
      </c>
      <c r="C120" s="14">
        <v>597</v>
      </c>
      <c r="D120" s="14">
        <f t="shared" si="26"/>
        <v>1169</v>
      </c>
      <c r="E120" s="14">
        <v>0</v>
      </c>
      <c r="F120" s="14">
        <v>0</v>
      </c>
      <c r="G120" s="14">
        <f t="shared" si="27"/>
        <v>0</v>
      </c>
      <c r="H120" s="14">
        <f t="shared" si="28"/>
        <v>572</v>
      </c>
      <c r="I120" s="14">
        <f t="shared" si="25"/>
        <v>597</v>
      </c>
      <c r="J120" s="14">
        <f t="shared" si="25"/>
        <v>1169</v>
      </c>
      <c r="K120" s="15" t="s">
        <v>1061</v>
      </c>
    </row>
    <row r="121" spans="1:11" ht="20.100000000000001" customHeight="1" x14ac:dyDescent="0.2">
      <c r="A121" s="13" t="s">
        <v>1062</v>
      </c>
      <c r="B121" s="14">
        <v>1881</v>
      </c>
      <c r="C121" s="14">
        <v>1876</v>
      </c>
      <c r="D121" s="14">
        <f t="shared" si="26"/>
        <v>3757</v>
      </c>
      <c r="E121" s="14">
        <v>0</v>
      </c>
      <c r="F121" s="14">
        <v>5</v>
      </c>
      <c r="G121" s="14">
        <f t="shared" si="27"/>
        <v>5</v>
      </c>
      <c r="H121" s="14">
        <f t="shared" si="28"/>
        <v>1881</v>
      </c>
      <c r="I121" s="14">
        <f t="shared" si="25"/>
        <v>1881</v>
      </c>
      <c r="J121" s="14">
        <f t="shared" si="25"/>
        <v>3762</v>
      </c>
      <c r="K121" s="15" t="s">
        <v>1063</v>
      </c>
    </row>
    <row r="122" spans="1:11" ht="20.100000000000001" customHeight="1" x14ac:dyDescent="0.2">
      <c r="A122" s="13" t="s">
        <v>1064</v>
      </c>
      <c r="B122" s="14">
        <v>1103</v>
      </c>
      <c r="C122" s="14">
        <v>241</v>
      </c>
      <c r="D122" s="14">
        <f t="shared" si="26"/>
        <v>1344</v>
      </c>
      <c r="E122" s="14">
        <v>3</v>
      </c>
      <c r="F122" s="14">
        <v>1</v>
      </c>
      <c r="G122" s="14">
        <f t="shared" si="27"/>
        <v>4</v>
      </c>
      <c r="H122" s="14">
        <f t="shared" si="28"/>
        <v>1106</v>
      </c>
      <c r="I122" s="14">
        <f t="shared" si="25"/>
        <v>242</v>
      </c>
      <c r="J122" s="14">
        <f t="shared" si="25"/>
        <v>1348</v>
      </c>
      <c r="K122" s="15" t="s">
        <v>1065</v>
      </c>
    </row>
    <row r="123" spans="1:11" ht="20.100000000000001" customHeight="1" x14ac:dyDescent="0.2">
      <c r="A123" s="13" t="s">
        <v>1066</v>
      </c>
      <c r="B123" s="14">
        <v>503</v>
      </c>
      <c r="C123" s="14">
        <v>111</v>
      </c>
      <c r="D123" s="14">
        <f t="shared" si="26"/>
        <v>614</v>
      </c>
      <c r="E123" s="14">
        <v>0</v>
      </c>
      <c r="F123" s="14">
        <v>0</v>
      </c>
      <c r="G123" s="14">
        <f t="shared" si="27"/>
        <v>0</v>
      </c>
      <c r="H123" s="14">
        <f t="shared" si="28"/>
        <v>503</v>
      </c>
      <c r="I123" s="14">
        <f t="shared" si="25"/>
        <v>111</v>
      </c>
      <c r="J123" s="14">
        <f t="shared" si="25"/>
        <v>614</v>
      </c>
      <c r="K123" s="15" t="s">
        <v>1096</v>
      </c>
    </row>
    <row r="124" spans="1:11" ht="20.100000000000001" customHeight="1" x14ac:dyDescent="0.2">
      <c r="A124" s="13" t="s">
        <v>1068</v>
      </c>
      <c r="B124" s="14">
        <v>1389</v>
      </c>
      <c r="C124" s="14">
        <v>860</v>
      </c>
      <c r="D124" s="14">
        <f t="shared" si="26"/>
        <v>2249</v>
      </c>
      <c r="E124" s="14">
        <v>0</v>
      </c>
      <c r="F124" s="14">
        <v>0</v>
      </c>
      <c r="G124" s="14">
        <f t="shared" si="27"/>
        <v>0</v>
      </c>
      <c r="H124" s="14">
        <f t="shared" si="28"/>
        <v>1389</v>
      </c>
      <c r="I124" s="14">
        <f t="shared" si="25"/>
        <v>860</v>
      </c>
      <c r="J124" s="14">
        <f t="shared" si="25"/>
        <v>2249</v>
      </c>
      <c r="K124" s="15" t="s">
        <v>1069</v>
      </c>
    </row>
    <row r="125" spans="1:11" ht="20.100000000000001" customHeight="1" x14ac:dyDescent="0.2">
      <c r="A125" s="13" t="s">
        <v>1070</v>
      </c>
      <c r="B125" s="14">
        <v>509</v>
      </c>
      <c r="C125" s="14">
        <v>294</v>
      </c>
      <c r="D125" s="14">
        <f t="shared" si="26"/>
        <v>803</v>
      </c>
      <c r="E125" s="14">
        <v>0</v>
      </c>
      <c r="F125" s="14">
        <v>0</v>
      </c>
      <c r="G125" s="14">
        <f t="shared" si="27"/>
        <v>0</v>
      </c>
      <c r="H125" s="14">
        <f t="shared" si="28"/>
        <v>509</v>
      </c>
      <c r="I125" s="14">
        <f t="shared" si="25"/>
        <v>294</v>
      </c>
      <c r="J125" s="14">
        <f t="shared" si="25"/>
        <v>803</v>
      </c>
      <c r="K125" s="15" t="s">
        <v>1097</v>
      </c>
    </row>
    <row r="126" spans="1:11" ht="20.100000000000001" customHeight="1" x14ac:dyDescent="0.2">
      <c r="A126" s="13" t="s">
        <v>1072</v>
      </c>
      <c r="B126" s="14">
        <v>2873</v>
      </c>
      <c r="C126" s="14">
        <v>2125</v>
      </c>
      <c r="D126" s="14">
        <f t="shared" si="26"/>
        <v>4998</v>
      </c>
      <c r="E126" s="14">
        <v>0</v>
      </c>
      <c r="F126" s="14">
        <v>0</v>
      </c>
      <c r="G126" s="14">
        <f t="shared" si="27"/>
        <v>0</v>
      </c>
      <c r="H126" s="14">
        <f t="shared" si="28"/>
        <v>2873</v>
      </c>
      <c r="I126" s="14">
        <f t="shared" si="25"/>
        <v>2125</v>
      </c>
      <c r="J126" s="14">
        <f t="shared" si="25"/>
        <v>4998</v>
      </c>
      <c r="K126" s="15" t="s">
        <v>1073</v>
      </c>
    </row>
    <row r="127" spans="1:11" ht="20.100000000000001" customHeight="1" x14ac:dyDescent="0.2">
      <c r="A127" s="13" t="s">
        <v>1074</v>
      </c>
      <c r="B127" s="14">
        <f>SUM(B116:B126)</f>
        <v>14771</v>
      </c>
      <c r="C127" s="14">
        <f t="shared" ref="C127:G127" si="29">SUM(C116:C126)</f>
        <v>10770</v>
      </c>
      <c r="D127" s="14">
        <f t="shared" si="29"/>
        <v>25541</v>
      </c>
      <c r="E127" s="14">
        <f t="shared" si="29"/>
        <v>5</v>
      </c>
      <c r="F127" s="14">
        <f t="shared" si="29"/>
        <v>10</v>
      </c>
      <c r="G127" s="14">
        <f t="shared" si="29"/>
        <v>15</v>
      </c>
      <c r="H127" s="14">
        <f t="shared" si="28"/>
        <v>14776</v>
      </c>
      <c r="I127" s="14">
        <f t="shared" si="25"/>
        <v>10780</v>
      </c>
      <c r="J127" s="14">
        <f t="shared" si="25"/>
        <v>25556</v>
      </c>
      <c r="K127" s="15" t="s">
        <v>1075</v>
      </c>
    </row>
    <row r="128" spans="1:11" ht="20.100000000000001" customHeight="1" x14ac:dyDescent="0.2">
      <c r="A128" s="13" t="s">
        <v>1076</v>
      </c>
      <c r="B128" s="14">
        <v>629</v>
      </c>
      <c r="C128" s="14">
        <v>409</v>
      </c>
      <c r="D128" s="14">
        <f>SUM(B128:C128)</f>
        <v>1038</v>
      </c>
      <c r="E128" s="14">
        <v>0</v>
      </c>
      <c r="F128" s="14">
        <v>0</v>
      </c>
      <c r="G128" s="14">
        <f>SUM(E128:F128)</f>
        <v>0</v>
      </c>
      <c r="H128" s="14">
        <f t="shared" si="28"/>
        <v>629</v>
      </c>
      <c r="I128" s="14">
        <f t="shared" si="25"/>
        <v>409</v>
      </c>
      <c r="J128" s="14">
        <f t="shared" si="25"/>
        <v>1038</v>
      </c>
      <c r="K128" s="15" t="s">
        <v>1077</v>
      </c>
    </row>
    <row r="129" spans="1:11" ht="20.100000000000001" customHeight="1" x14ac:dyDescent="0.2">
      <c r="A129" s="13" t="s">
        <v>1078</v>
      </c>
      <c r="B129" s="14">
        <v>307</v>
      </c>
      <c r="C129" s="14">
        <v>523</v>
      </c>
      <c r="D129" s="14">
        <f t="shared" ref="D129:D133" si="30">SUM(B129:C129)</f>
        <v>830</v>
      </c>
      <c r="E129" s="14">
        <v>0</v>
      </c>
      <c r="F129" s="14">
        <v>3</v>
      </c>
      <c r="G129" s="14">
        <f t="shared" ref="G129:G133" si="31">SUM(E129:F129)</f>
        <v>3</v>
      </c>
      <c r="H129" s="14">
        <f t="shared" si="28"/>
        <v>307</v>
      </c>
      <c r="I129" s="14">
        <f t="shared" si="25"/>
        <v>526</v>
      </c>
      <c r="J129" s="14">
        <f t="shared" si="25"/>
        <v>833</v>
      </c>
      <c r="K129" s="15" t="s">
        <v>1077</v>
      </c>
    </row>
    <row r="130" spans="1:11" ht="20.100000000000001" customHeight="1" x14ac:dyDescent="0.2">
      <c r="A130" s="13" t="s">
        <v>1079</v>
      </c>
      <c r="B130" s="14">
        <v>462</v>
      </c>
      <c r="C130" s="14">
        <v>377</v>
      </c>
      <c r="D130" s="14">
        <f t="shared" si="30"/>
        <v>839</v>
      </c>
      <c r="E130" s="14">
        <v>2</v>
      </c>
      <c r="F130" s="14">
        <v>0</v>
      </c>
      <c r="G130" s="14">
        <f t="shared" si="31"/>
        <v>2</v>
      </c>
      <c r="H130" s="14">
        <f t="shared" si="28"/>
        <v>464</v>
      </c>
      <c r="I130" s="14">
        <f t="shared" si="25"/>
        <v>377</v>
      </c>
      <c r="J130" s="14">
        <f t="shared" si="25"/>
        <v>841</v>
      </c>
      <c r="K130" s="15" t="s">
        <v>1080</v>
      </c>
    </row>
    <row r="131" spans="1:11" ht="20.100000000000001" customHeight="1" x14ac:dyDescent="0.2">
      <c r="A131" s="13" t="s">
        <v>1081</v>
      </c>
      <c r="B131" s="14">
        <v>1036</v>
      </c>
      <c r="C131" s="14">
        <v>1007</v>
      </c>
      <c r="D131" s="14">
        <f t="shared" si="30"/>
        <v>2043</v>
      </c>
      <c r="E131" s="14">
        <v>1</v>
      </c>
      <c r="F131" s="14">
        <v>1</v>
      </c>
      <c r="G131" s="14">
        <f t="shared" si="31"/>
        <v>2</v>
      </c>
      <c r="H131" s="14">
        <f t="shared" si="28"/>
        <v>1037</v>
      </c>
      <c r="I131" s="14">
        <f t="shared" si="25"/>
        <v>1008</v>
      </c>
      <c r="J131" s="14">
        <f t="shared" si="25"/>
        <v>2045</v>
      </c>
      <c r="K131" s="15" t="s">
        <v>1082</v>
      </c>
    </row>
    <row r="132" spans="1:11" ht="20.100000000000001" customHeight="1" x14ac:dyDescent="0.2">
      <c r="A132" s="13" t="s">
        <v>1083</v>
      </c>
      <c r="B132" s="14">
        <v>188</v>
      </c>
      <c r="C132" s="14">
        <v>186</v>
      </c>
      <c r="D132" s="14">
        <f t="shared" si="30"/>
        <v>374</v>
      </c>
      <c r="E132" s="14">
        <v>0</v>
      </c>
      <c r="F132" s="14">
        <v>0</v>
      </c>
      <c r="G132" s="14">
        <f t="shared" si="31"/>
        <v>0</v>
      </c>
      <c r="H132" s="14">
        <f t="shared" si="28"/>
        <v>188</v>
      </c>
      <c r="I132" s="14">
        <f t="shared" si="25"/>
        <v>186</v>
      </c>
      <c r="J132" s="14">
        <f t="shared" si="25"/>
        <v>374</v>
      </c>
      <c r="K132" s="15" t="s">
        <v>1084</v>
      </c>
    </row>
    <row r="133" spans="1:11" ht="20.100000000000001" customHeight="1" x14ac:dyDescent="0.2">
      <c r="A133" s="13" t="s">
        <v>1085</v>
      </c>
      <c r="B133" s="14">
        <f>SUM(B128:B132)</f>
        <v>2622</v>
      </c>
      <c r="C133" s="14">
        <f t="shared" ref="C133" si="32">SUM(C128:C132)</f>
        <v>2502</v>
      </c>
      <c r="D133" s="14">
        <f t="shared" si="30"/>
        <v>5124</v>
      </c>
      <c r="E133" s="14">
        <f t="shared" ref="E133:F133" si="33">SUM(E128:E132)</f>
        <v>3</v>
      </c>
      <c r="F133" s="14">
        <f t="shared" si="33"/>
        <v>4</v>
      </c>
      <c r="G133" s="14">
        <f t="shared" si="31"/>
        <v>7</v>
      </c>
      <c r="H133" s="14">
        <f t="shared" si="28"/>
        <v>2625</v>
      </c>
      <c r="I133" s="14">
        <f t="shared" si="25"/>
        <v>2506</v>
      </c>
      <c r="J133" s="14">
        <f t="shared" si="25"/>
        <v>5131</v>
      </c>
      <c r="K133" s="15" t="s">
        <v>1086</v>
      </c>
    </row>
    <row r="134" spans="1:11" ht="20.100000000000001" customHeight="1" thickBot="1" x14ac:dyDescent="0.25">
      <c r="A134" s="22" t="s">
        <v>56</v>
      </c>
      <c r="B134" s="23">
        <f>SUM(B133,B127)</f>
        <v>17393</v>
      </c>
      <c r="C134" s="23">
        <f t="shared" ref="C134:J134" si="34">SUM(C133,C127)</f>
        <v>13272</v>
      </c>
      <c r="D134" s="23">
        <f t="shared" si="34"/>
        <v>30665</v>
      </c>
      <c r="E134" s="23">
        <f t="shared" si="34"/>
        <v>8</v>
      </c>
      <c r="F134" s="23">
        <f t="shared" si="34"/>
        <v>14</v>
      </c>
      <c r="G134" s="23">
        <f t="shared" si="34"/>
        <v>22</v>
      </c>
      <c r="H134" s="23">
        <f t="shared" si="34"/>
        <v>17401</v>
      </c>
      <c r="I134" s="23">
        <f t="shared" si="34"/>
        <v>13286</v>
      </c>
      <c r="J134" s="23">
        <f t="shared" si="34"/>
        <v>30687</v>
      </c>
      <c r="K134" s="24" t="s">
        <v>57</v>
      </c>
    </row>
    <row r="135" spans="1:11" ht="15" thickTop="1" x14ac:dyDescent="0.2"/>
    <row r="137" spans="1:11" ht="22.5" customHeight="1" thickBot="1" x14ac:dyDescent="0.25">
      <c r="A137" s="10" t="s">
        <v>1960</v>
      </c>
      <c r="K137" s="12" t="s">
        <v>1686</v>
      </c>
    </row>
    <row r="138" spans="1:11" ht="18" customHeight="1" thickTop="1" x14ac:dyDescent="0.25">
      <c r="A138" s="111" t="s">
        <v>1051</v>
      </c>
      <c r="B138" s="110" t="s">
        <v>1</v>
      </c>
      <c r="C138" s="110"/>
      <c r="D138" s="110"/>
      <c r="E138" s="110" t="s">
        <v>2</v>
      </c>
      <c r="F138" s="110"/>
      <c r="G138" s="110"/>
      <c r="H138" s="110" t="s">
        <v>3</v>
      </c>
      <c r="I138" s="110"/>
      <c r="J138" s="110"/>
      <c r="K138" s="111" t="s">
        <v>1010</v>
      </c>
    </row>
    <row r="139" spans="1:11" ht="18" customHeight="1" x14ac:dyDescent="0.25">
      <c r="A139" s="112"/>
      <c r="B139" s="109" t="s">
        <v>5</v>
      </c>
      <c r="C139" s="109"/>
      <c r="D139" s="109"/>
      <c r="E139" s="109" t="s">
        <v>6</v>
      </c>
      <c r="F139" s="109"/>
      <c r="G139" s="109"/>
      <c r="H139" s="109" t="s">
        <v>7</v>
      </c>
      <c r="I139" s="109"/>
      <c r="J139" s="109"/>
      <c r="K139" s="112"/>
    </row>
    <row r="140" spans="1:11" ht="18" customHeight="1" x14ac:dyDescent="0.25">
      <c r="A140" s="112"/>
      <c r="B140" s="56" t="s">
        <v>8</v>
      </c>
      <c r="C140" s="56" t="s">
        <v>67</v>
      </c>
      <c r="D140" s="56" t="s">
        <v>10</v>
      </c>
      <c r="E140" s="56" t="s">
        <v>8</v>
      </c>
      <c r="F140" s="56" t="s">
        <v>67</v>
      </c>
      <c r="G140" s="56" t="s">
        <v>10</v>
      </c>
      <c r="H140" s="56" t="s">
        <v>8</v>
      </c>
      <c r="I140" s="56" t="s">
        <v>67</v>
      </c>
      <c r="J140" s="56" t="s">
        <v>10</v>
      </c>
      <c r="K140" s="112"/>
    </row>
    <row r="141" spans="1:11" ht="18" customHeight="1" thickBot="1" x14ac:dyDescent="0.3">
      <c r="A141" s="113"/>
      <c r="B141" s="6" t="s">
        <v>11</v>
      </c>
      <c r="C141" s="6" t="s">
        <v>12</v>
      </c>
      <c r="D141" s="6" t="s">
        <v>7</v>
      </c>
      <c r="E141" s="6" t="s">
        <v>11</v>
      </c>
      <c r="F141" s="6" t="s">
        <v>12</v>
      </c>
      <c r="G141" s="6" t="s">
        <v>7</v>
      </c>
      <c r="H141" s="6" t="s">
        <v>11</v>
      </c>
      <c r="I141" s="6" t="s">
        <v>12</v>
      </c>
      <c r="J141" s="6" t="s">
        <v>7</v>
      </c>
      <c r="K141" s="113"/>
    </row>
    <row r="142" spans="1:11" ht="21" customHeight="1" x14ac:dyDescent="0.2">
      <c r="A142" s="13" t="s">
        <v>58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5" t="s">
        <v>59</v>
      </c>
    </row>
    <row r="143" spans="1:11" ht="21" customHeight="1" x14ac:dyDescent="0.2">
      <c r="A143" s="13" t="s">
        <v>1052</v>
      </c>
      <c r="B143" s="14">
        <v>306</v>
      </c>
      <c r="C143" s="14">
        <v>169</v>
      </c>
      <c r="D143" s="14">
        <f>SUM(B143:C143)</f>
        <v>475</v>
      </c>
      <c r="E143" s="14">
        <v>0</v>
      </c>
      <c r="F143" s="14">
        <v>0</v>
      </c>
      <c r="G143" s="14">
        <f>SUM(E143:F143)</f>
        <v>0</v>
      </c>
      <c r="H143" s="14">
        <f>SUM(B143,E143)</f>
        <v>306</v>
      </c>
      <c r="I143" s="14">
        <f t="shared" ref="I143:J154" si="35">SUM(C143,F143)</f>
        <v>169</v>
      </c>
      <c r="J143" s="14">
        <f t="shared" si="35"/>
        <v>475</v>
      </c>
      <c r="K143" s="15" t="s">
        <v>1053</v>
      </c>
    </row>
    <row r="144" spans="1:11" ht="21" customHeight="1" x14ac:dyDescent="0.2">
      <c r="A144" s="13" t="s">
        <v>1054</v>
      </c>
      <c r="B144" s="14">
        <v>475</v>
      </c>
      <c r="C144" s="14">
        <v>15</v>
      </c>
      <c r="D144" s="14">
        <f t="shared" ref="D144:D156" si="36">SUM(B144:C144)</f>
        <v>490</v>
      </c>
      <c r="E144" s="14">
        <v>0</v>
      </c>
      <c r="F144" s="14">
        <v>0</v>
      </c>
      <c r="G144" s="14">
        <f t="shared" ref="G144:G154" si="37">SUM(E144:F144)</f>
        <v>0</v>
      </c>
      <c r="H144" s="14">
        <f t="shared" ref="H144:H154" si="38">SUM(B144,E144)</f>
        <v>475</v>
      </c>
      <c r="I144" s="14">
        <f t="shared" si="35"/>
        <v>15</v>
      </c>
      <c r="J144" s="14">
        <f t="shared" si="35"/>
        <v>490</v>
      </c>
      <c r="K144" s="15" t="s">
        <v>1055</v>
      </c>
    </row>
    <row r="145" spans="1:11" ht="21" customHeight="1" x14ac:dyDescent="0.2">
      <c r="A145" s="13" t="s">
        <v>1056</v>
      </c>
      <c r="B145" s="14">
        <v>592</v>
      </c>
      <c r="C145" s="14">
        <v>524</v>
      </c>
      <c r="D145" s="14">
        <f t="shared" si="36"/>
        <v>1116</v>
      </c>
      <c r="E145" s="14">
        <v>0</v>
      </c>
      <c r="F145" s="14">
        <v>0</v>
      </c>
      <c r="G145" s="14">
        <f t="shared" si="37"/>
        <v>0</v>
      </c>
      <c r="H145" s="14">
        <f t="shared" si="38"/>
        <v>592</v>
      </c>
      <c r="I145" s="14">
        <f t="shared" si="35"/>
        <v>524</v>
      </c>
      <c r="J145" s="14">
        <f t="shared" si="35"/>
        <v>1116</v>
      </c>
      <c r="K145" s="15" t="s">
        <v>1057</v>
      </c>
    </row>
    <row r="146" spans="1:11" ht="21" customHeight="1" x14ac:dyDescent="0.2">
      <c r="A146" s="13" t="s">
        <v>1058</v>
      </c>
      <c r="B146" s="14">
        <v>31</v>
      </c>
      <c r="C146" s="14">
        <v>117</v>
      </c>
      <c r="D146" s="14">
        <f t="shared" si="36"/>
        <v>148</v>
      </c>
      <c r="E146" s="14">
        <v>1</v>
      </c>
      <c r="F146" s="14">
        <v>0</v>
      </c>
      <c r="G146" s="14">
        <f t="shared" si="37"/>
        <v>1</v>
      </c>
      <c r="H146" s="14">
        <f t="shared" si="38"/>
        <v>32</v>
      </c>
      <c r="I146" s="14">
        <f t="shared" si="35"/>
        <v>117</v>
      </c>
      <c r="J146" s="14">
        <f t="shared" si="35"/>
        <v>149</v>
      </c>
      <c r="K146" s="15" t="s">
        <v>1059</v>
      </c>
    </row>
    <row r="147" spans="1:11" ht="21" customHeight="1" x14ac:dyDescent="0.2">
      <c r="A147" s="13" t="s">
        <v>1060</v>
      </c>
      <c r="B147" s="14">
        <v>629</v>
      </c>
      <c r="C147" s="14">
        <v>489</v>
      </c>
      <c r="D147" s="14">
        <f t="shared" si="36"/>
        <v>1118</v>
      </c>
      <c r="E147" s="14">
        <v>0</v>
      </c>
      <c r="F147" s="14">
        <v>1</v>
      </c>
      <c r="G147" s="14">
        <f t="shared" si="37"/>
        <v>1</v>
      </c>
      <c r="H147" s="14">
        <f t="shared" si="38"/>
        <v>629</v>
      </c>
      <c r="I147" s="14">
        <f t="shared" si="35"/>
        <v>490</v>
      </c>
      <c r="J147" s="14">
        <f t="shared" si="35"/>
        <v>1119</v>
      </c>
      <c r="K147" s="15" t="s">
        <v>1061</v>
      </c>
    </row>
    <row r="148" spans="1:11" ht="21" customHeight="1" x14ac:dyDescent="0.2">
      <c r="A148" s="13" t="s">
        <v>1062</v>
      </c>
      <c r="B148" s="14">
        <v>55</v>
      </c>
      <c r="C148" s="14">
        <v>35</v>
      </c>
      <c r="D148" s="14">
        <f t="shared" si="36"/>
        <v>90</v>
      </c>
      <c r="E148" s="14">
        <v>0</v>
      </c>
      <c r="F148" s="14">
        <v>0</v>
      </c>
      <c r="G148" s="14">
        <v>0</v>
      </c>
      <c r="H148" s="14">
        <f t="shared" si="38"/>
        <v>55</v>
      </c>
      <c r="I148" s="14">
        <f t="shared" si="35"/>
        <v>35</v>
      </c>
      <c r="J148" s="14">
        <f t="shared" si="35"/>
        <v>90</v>
      </c>
      <c r="K148" s="15" t="s">
        <v>1063</v>
      </c>
    </row>
    <row r="149" spans="1:11" ht="21" customHeight="1" x14ac:dyDescent="0.2">
      <c r="A149" s="13" t="s">
        <v>1068</v>
      </c>
      <c r="B149" s="14">
        <v>572</v>
      </c>
      <c r="C149" s="14">
        <v>170</v>
      </c>
      <c r="D149" s="14">
        <f t="shared" si="36"/>
        <v>742</v>
      </c>
      <c r="E149" s="14">
        <v>0</v>
      </c>
      <c r="F149" s="14">
        <v>0</v>
      </c>
      <c r="G149" s="14">
        <f t="shared" si="37"/>
        <v>0</v>
      </c>
      <c r="H149" s="14">
        <f t="shared" si="38"/>
        <v>572</v>
      </c>
      <c r="I149" s="14">
        <f t="shared" si="35"/>
        <v>170</v>
      </c>
      <c r="J149" s="14">
        <f t="shared" si="35"/>
        <v>742</v>
      </c>
      <c r="K149" s="15" t="s">
        <v>1069</v>
      </c>
    </row>
    <row r="150" spans="1:11" ht="21" customHeight="1" x14ac:dyDescent="0.2">
      <c r="A150" s="13" t="s">
        <v>1088</v>
      </c>
      <c r="B150" s="14">
        <v>21</v>
      </c>
      <c r="C150" s="14">
        <v>3</v>
      </c>
      <c r="D150" s="14">
        <f t="shared" si="36"/>
        <v>24</v>
      </c>
      <c r="E150" s="14">
        <v>0</v>
      </c>
      <c r="F150" s="14">
        <v>0</v>
      </c>
      <c r="G150" s="14">
        <f t="shared" si="37"/>
        <v>0</v>
      </c>
      <c r="H150" s="14">
        <f t="shared" si="38"/>
        <v>21</v>
      </c>
      <c r="I150" s="14">
        <f t="shared" si="35"/>
        <v>3</v>
      </c>
      <c r="J150" s="14">
        <f t="shared" si="35"/>
        <v>24</v>
      </c>
      <c r="K150" s="15" t="s">
        <v>1097</v>
      </c>
    </row>
    <row r="151" spans="1:11" ht="21" customHeight="1" x14ac:dyDescent="0.2">
      <c r="A151" s="13" t="s">
        <v>1072</v>
      </c>
      <c r="B151" s="14">
        <v>649</v>
      </c>
      <c r="C151" s="14">
        <v>234</v>
      </c>
      <c r="D151" s="14">
        <f t="shared" si="36"/>
        <v>883</v>
      </c>
      <c r="E151" s="14">
        <v>0</v>
      </c>
      <c r="F151" s="14">
        <v>0</v>
      </c>
      <c r="G151" s="14">
        <f t="shared" si="37"/>
        <v>0</v>
      </c>
      <c r="H151" s="14">
        <f t="shared" si="38"/>
        <v>649</v>
      </c>
      <c r="I151" s="14">
        <f t="shared" si="35"/>
        <v>234</v>
      </c>
      <c r="J151" s="14">
        <f t="shared" si="35"/>
        <v>883</v>
      </c>
      <c r="K151" s="15" t="s">
        <v>1073</v>
      </c>
    </row>
    <row r="152" spans="1:11" ht="21" customHeight="1" x14ac:dyDescent="0.2">
      <c r="A152" s="13" t="s">
        <v>1074</v>
      </c>
      <c r="B152" s="14">
        <f>SUM(B143:B151)</f>
        <v>3330</v>
      </c>
      <c r="C152" s="14">
        <f t="shared" ref="C152:J152" si="39">SUM(C143:C151)</f>
        <v>1756</v>
      </c>
      <c r="D152" s="14">
        <f t="shared" si="39"/>
        <v>5086</v>
      </c>
      <c r="E152" s="14">
        <f t="shared" si="39"/>
        <v>1</v>
      </c>
      <c r="F152" s="14">
        <f t="shared" si="39"/>
        <v>1</v>
      </c>
      <c r="G152" s="14">
        <f t="shared" si="39"/>
        <v>2</v>
      </c>
      <c r="H152" s="14">
        <f t="shared" si="39"/>
        <v>3331</v>
      </c>
      <c r="I152" s="14">
        <f t="shared" si="39"/>
        <v>1757</v>
      </c>
      <c r="J152" s="14">
        <f t="shared" si="39"/>
        <v>5088</v>
      </c>
      <c r="K152" s="15" t="s">
        <v>1075</v>
      </c>
    </row>
    <row r="153" spans="1:11" ht="31.5" customHeight="1" x14ac:dyDescent="0.2">
      <c r="A153" s="13" t="s">
        <v>1081</v>
      </c>
      <c r="B153" s="14">
        <v>499</v>
      </c>
      <c r="C153" s="14">
        <v>435</v>
      </c>
      <c r="D153" s="14">
        <f t="shared" si="36"/>
        <v>934</v>
      </c>
      <c r="E153" s="14">
        <v>0</v>
      </c>
      <c r="F153" s="14">
        <v>1</v>
      </c>
      <c r="G153" s="14">
        <f t="shared" si="37"/>
        <v>1</v>
      </c>
      <c r="H153" s="14">
        <f t="shared" si="38"/>
        <v>499</v>
      </c>
      <c r="I153" s="14">
        <f t="shared" si="35"/>
        <v>436</v>
      </c>
      <c r="J153" s="14">
        <f t="shared" si="35"/>
        <v>935</v>
      </c>
      <c r="K153" s="15" t="s">
        <v>1082</v>
      </c>
    </row>
    <row r="154" spans="1:11" ht="21" customHeight="1" x14ac:dyDescent="0.2">
      <c r="A154" s="13" t="s">
        <v>1083</v>
      </c>
      <c r="B154" s="14">
        <v>94</v>
      </c>
      <c r="C154" s="14">
        <v>292</v>
      </c>
      <c r="D154" s="14">
        <f t="shared" si="36"/>
        <v>386</v>
      </c>
      <c r="E154" s="14">
        <v>0</v>
      </c>
      <c r="F154" s="14">
        <v>0</v>
      </c>
      <c r="G154" s="14">
        <f t="shared" si="37"/>
        <v>0</v>
      </c>
      <c r="H154" s="14">
        <f t="shared" si="38"/>
        <v>94</v>
      </c>
      <c r="I154" s="14">
        <f t="shared" si="35"/>
        <v>292</v>
      </c>
      <c r="J154" s="14">
        <f t="shared" si="35"/>
        <v>386</v>
      </c>
      <c r="K154" s="15" t="s">
        <v>1084</v>
      </c>
    </row>
    <row r="155" spans="1:11" ht="21" customHeight="1" x14ac:dyDescent="0.2">
      <c r="A155" s="13" t="s">
        <v>1085</v>
      </c>
      <c r="B155" s="14">
        <f>SUM(B153:B154)</f>
        <v>593</v>
      </c>
      <c r="C155" s="14">
        <f t="shared" ref="C155" si="40">SUM(C153:C154)</f>
        <v>727</v>
      </c>
      <c r="D155" s="14">
        <f t="shared" si="36"/>
        <v>1320</v>
      </c>
      <c r="E155" s="14">
        <f t="shared" ref="E155:J155" si="41">SUM(E153:E154)</f>
        <v>0</v>
      </c>
      <c r="F155" s="14">
        <f t="shared" si="41"/>
        <v>1</v>
      </c>
      <c r="G155" s="14">
        <f t="shared" si="41"/>
        <v>1</v>
      </c>
      <c r="H155" s="14">
        <f t="shared" si="41"/>
        <v>593</v>
      </c>
      <c r="I155" s="14">
        <f t="shared" si="41"/>
        <v>728</v>
      </c>
      <c r="J155" s="14">
        <f t="shared" si="41"/>
        <v>1321</v>
      </c>
      <c r="K155" s="15" t="s">
        <v>1032</v>
      </c>
    </row>
    <row r="156" spans="1:11" ht="21" customHeight="1" thickBot="1" x14ac:dyDescent="0.25">
      <c r="A156" s="13" t="s">
        <v>61</v>
      </c>
      <c r="B156" s="14">
        <f>SUM(B155,B152)</f>
        <v>3923</v>
      </c>
      <c r="C156" s="14">
        <f t="shared" ref="C156" si="42">SUM(C155,C152)</f>
        <v>2483</v>
      </c>
      <c r="D156" s="14">
        <f t="shared" si="36"/>
        <v>6406</v>
      </c>
      <c r="E156" s="14">
        <f t="shared" ref="E156:J156" si="43">SUM(E155,E152)</f>
        <v>1</v>
      </c>
      <c r="F156" s="14">
        <f t="shared" si="43"/>
        <v>2</v>
      </c>
      <c r="G156" s="14">
        <f t="shared" si="43"/>
        <v>3</v>
      </c>
      <c r="H156" s="14">
        <f t="shared" si="43"/>
        <v>3924</v>
      </c>
      <c r="I156" s="14">
        <f t="shared" si="43"/>
        <v>2485</v>
      </c>
      <c r="J156" s="14">
        <f t="shared" si="43"/>
        <v>6409</v>
      </c>
      <c r="K156" s="15" t="s">
        <v>59</v>
      </c>
    </row>
    <row r="157" spans="1:11" ht="21" customHeight="1" thickBot="1" x14ac:dyDescent="0.25">
      <c r="A157" s="19" t="s">
        <v>261</v>
      </c>
      <c r="B157" s="20">
        <f t="shared" ref="B157:J157" si="44">SUM(B134,B156)</f>
        <v>21316</v>
      </c>
      <c r="C157" s="20">
        <f t="shared" si="44"/>
        <v>15755</v>
      </c>
      <c r="D157" s="20">
        <f t="shared" si="44"/>
        <v>37071</v>
      </c>
      <c r="E157" s="20">
        <f t="shared" si="44"/>
        <v>9</v>
      </c>
      <c r="F157" s="20">
        <f t="shared" si="44"/>
        <v>16</v>
      </c>
      <c r="G157" s="20">
        <f t="shared" si="44"/>
        <v>25</v>
      </c>
      <c r="H157" s="20">
        <f t="shared" si="44"/>
        <v>21325</v>
      </c>
      <c r="I157" s="20">
        <f t="shared" si="44"/>
        <v>15771</v>
      </c>
      <c r="J157" s="20">
        <f t="shared" si="44"/>
        <v>37096</v>
      </c>
      <c r="K157" s="57" t="s">
        <v>63</v>
      </c>
    </row>
    <row r="158" spans="1:11" ht="21" customHeight="1" thickTop="1" x14ac:dyDescent="0.2"/>
    <row r="159" spans="1:11" ht="21" customHeight="1" x14ac:dyDescent="0.2"/>
    <row r="160" spans="1:11" ht="21" customHeight="1" x14ac:dyDescent="0.2"/>
    <row r="161" spans="1:11" ht="21" customHeight="1" x14ac:dyDescent="0.2"/>
    <row r="162" spans="1:11" ht="21" customHeight="1" x14ac:dyDescent="0.2"/>
    <row r="163" spans="1:11" s="99" customFormat="1" ht="21" customHeight="1" x14ac:dyDescent="0.2"/>
    <row r="164" spans="1:11" s="99" customFormat="1" ht="21" customHeight="1" x14ac:dyDescent="0.2"/>
    <row r="165" spans="1:11" s="99" customFormat="1" ht="21" customHeight="1" x14ac:dyDescent="0.2"/>
    <row r="166" spans="1:11" s="99" customFormat="1" ht="21" customHeight="1" x14ac:dyDescent="0.2"/>
    <row r="167" spans="1:11" s="99" customFormat="1" ht="21" customHeight="1" x14ac:dyDescent="0.2"/>
    <row r="168" spans="1:11" s="99" customFormat="1" ht="21" customHeight="1" x14ac:dyDescent="0.2"/>
    <row r="169" spans="1:11" s="99" customFormat="1" ht="21" customHeight="1" x14ac:dyDescent="0.2"/>
    <row r="170" spans="1:11" ht="21" customHeight="1" x14ac:dyDescent="0.2"/>
    <row r="171" spans="1:11" ht="21" customHeight="1" x14ac:dyDescent="0.2"/>
    <row r="172" spans="1:11" ht="20.25" customHeight="1" x14ac:dyDescent="0.2">
      <c r="A172" s="118" t="s">
        <v>2054</v>
      </c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</row>
    <row r="173" spans="1:11" ht="35.25" customHeight="1" x14ac:dyDescent="0.25">
      <c r="A173" s="114" t="s">
        <v>1976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</row>
    <row r="174" spans="1:11" ht="16.5" customHeight="1" thickBot="1" x14ac:dyDescent="0.25">
      <c r="A174" s="10" t="s">
        <v>1961</v>
      </c>
      <c r="K174" s="12" t="s">
        <v>1172</v>
      </c>
    </row>
    <row r="175" spans="1:11" ht="14.25" customHeight="1" thickTop="1" x14ac:dyDescent="0.25">
      <c r="A175" s="111" t="s">
        <v>1051</v>
      </c>
      <c r="B175" s="110" t="s">
        <v>1</v>
      </c>
      <c r="C175" s="110"/>
      <c r="D175" s="110"/>
      <c r="E175" s="110" t="s">
        <v>2</v>
      </c>
      <c r="F175" s="110"/>
      <c r="G175" s="110"/>
      <c r="H175" s="110" t="s">
        <v>3</v>
      </c>
      <c r="I175" s="110"/>
      <c r="J175" s="110"/>
      <c r="K175" s="111" t="s">
        <v>1010</v>
      </c>
    </row>
    <row r="176" spans="1:11" ht="14.25" customHeight="1" x14ac:dyDescent="0.25">
      <c r="A176" s="112"/>
      <c r="B176" s="109" t="s">
        <v>5</v>
      </c>
      <c r="C176" s="109"/>
      <c r="D176" s="109"/>
      <c r="E176" s="109" t="s">
        <v>6</v>
      </c>
      <c r="F176" s="109"/>
      <c r="G176" s="109"/>
      <c r="H176" s="109" t="s">
        <v>7</v>
      </c>
      <c r="I176" s="109"/>
      <c r="J176" s="109"/>
      <c r="K176" s="112"/>
    </row>
    <row r="177" spans="1:11" ht="16.5" customHeight="1" x14ac:dyDescent="0.25">
      <c r="A177" s="112"/>
      <c r="B177" s="56" t="s">
        <v>8</v>
      </c>
      <c r="C177" s="56" t="s">
        <v>67</v>
      </c>
      <c r="D177" s="56" t="s">
        <v>10</v>
      </c>
      <c r="E177" s="56" t="s">
        <v>8</v>
      </c>
      <c r="F177" s="56" t="s">
        <v>67</v>
      </c>
      <c r="G177" s="56" t="s">
        <v>10</v>
      </c>
      <c r="H177" s="56" t="s">
        <v>8</v>
      </c>
      <c r="I177" s="56" t="s">
        <v>67</v>
      </c>
      <c r="J177" s="56" t="s">
        <v>10</v>
      </c>
      <c r="K177" s="112"/>
    </row>
    <row r="178" spans="1:11" ht="16.5" customHeight="1" thickBot="1" x14ac:dyDescent="0.3">
      <c r="A178" s="113"/>
      <c r="B178" s="6" t="s">
        <v>11</v>
      </c>
      <c r="C178" s="6" t="s">
        <v>12</v>
      </c>
      <c r="D178" s="6" t="s">
        <v>7</v>
      </c>
      <c r="E178" s="6" t="s">
        <v>11</v>
      </c>
      <c r="F178" s="6" t="s">
        <v>12</v>
      </c>
      <c r="G178" s="6" t="s">
        <v>7</v>
      </c>
      <c r="H178" s="6" t="s">
        <v>11</v>
      </c>
      <c r="I178" s="6" t="s">
        <v>12</v>
      </c>
      <c r="J178" s="6" t="s">
        <v>7</v>
      </c>
      <c r="K178" s="113"/>
    </row>
    <row r="179" spans="1:11" ht="20.100000000000001" customHeight="1" x14ac:dyDescent="0.2">
      <c r="A179" s="13" t="s">
        <v>13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5" t="s">
        <v>14</v>
      </c>
    </row>
    <row r="180" spans="1:11" ht="20.100000000000001" customHeight="1" x14ac:dyDescent="0.2">
      <c r="A180" s="13" t="s">
        <v>1052</v>
      </c>
      <c r="B180" s="14">
        <v>27</v>
      </c>
      <c r="C180" s="14">
        <v>62</v>
      </c>
      <c r="D180" s="14">
        <f>SUM(B180:C180)</f>
        <v>89</v>
      </c>
      <c r="E180" s="14">
        <v>1</v>
      </c>
      <c r="F180" s="14">
        <v>0</v>
      </c>
      <c r="G180" s="14">
        <f>SUM(E180:F180)</f>
        <v>1</v>
      </c>
      <c r="H180" s="14">
        <f>SUM(E180,B180)</f>
        <v>28</v>
      </c>
      <c r="I180" s="14">
        <f t="shared" ref="I180:J180" si="45">SUM(F180,C180)</f>
        <v>62</v>
      </c>
      <c r="J180" s="14">
        <f t="shared" si="45"/>
        <v>90</v>
      </c>
      <c r="K180" s="15" t="s">
        <v>1053</v>
      </c>
    </row>
    <row r="181" spans="1:11" ht="20.100000000000001" customHeight="1" x14ac:dyDescent="0.2">
      <c r="A181" s="13" t="s">
        <v>1054</v>
      </c>
      <c r="B181" s="14">
        <v>135</v>
      </c>
      <c r="C181" s="14">
        <v>84</v>
      </c>
      <c r="D181" s="14">
        <f t="shared" ref="D181:D199" si="46">SUM(B181:C181)</f>
        <v>219</v>
      </c>
      <c r="E181" s="14">
        <v>0</v>
      </c>
      <c r="F181" s="14">
        <v>0</v>
      </c>
      <c r="G181" s="14">
        <f>SUM(E181:F181)</f>
        <v>0</v>
      </c>
      <c r="H181" s="14">
        <f t="shared" ref="H181:H198" si="47">SUM(E181,B181)</f>
        <v>135</v>
      </c>
      <c r="I181" s="14">
        <f t="shared" ref="I181:I201" si="48">SUM(F181,C181)</f>
        <v>84</v>
      </c>
      <c r="J181" s="14">
        <f t="shared" ref="J181:J201" si="49">SUM(G181,D181)</f>
        <v>219</v>
      </c>
      <c r="K181" s="15" t="s">
        <v>1055</v>
      </c>
    </row>
    <row r="182" spans="1:11" ht="20.100000000000001" customHeight="1" x14ac:dyDescent="0.2">
      <c r="A182" s="13" t="s">
        <v>1056</v>
      </c>
      <c r="B182" s="14">
        <v>62</v>
      </c>
      <c r="C182" s="14">
        <v>101</v>
      </c>
      <c r="D182" s="14">
        <f t="shared" si="46"/>
        <v>163</v>
      </c>
      <c r="E182" s="14">
        <v>0</v>
      </c>
      <c r="F182" s="14">
        <v>0</v>
      </c>
      <c r="G182" s="14">
        <f t="shared" ref="G182:G198" si="50">SUM(E182:F182)</f>
        <v>0</v>
      </c>
      <c r="H182" s="14">
        <f t="shared" si="47"/>
        <v>62</v>
      </c>
      <c r="I182" s="14">
        <f t="shared" si="48"/>
        <v>101</v>
      </c>
      <c r="J182" s="14">
        <f t="shared" si="49"/>
        <v>163</v>
      </c>
      <c r="K182" s="15" t="s">
        <v>1057</v>
      </c>
    </row>
    <row r="183" spans="1:11" ht="20.100000000000001" customHeight="1" x14ac:dyDescent="0.2">
      <c r="A183" s="13" t="s">
        <v>1058</v>
      </c>
      <c r="B183" s="14">
        <v>19</v>
      </c>
      <c r="C183" s="14">
        <v>25</v>
      </c>
      <c r="D183" s="14">
        <f t="shared" si="46"/>
        <v>44</v>
      </c>
      <c r="E183" s="14">
        <v>0</v>
      </c>
      <c r="F183" s="14">
        <v>0</v>
      </c>
      <c r="G183" s="14">
        <f t="shared" si="50"/>
        <v>0</v>
      </c>
      <c r="H183" s="14">
        <f t="shared" si="47"/>
        <v>19</v>
      </c>
      <c r="I183" s="14">
        <f t="shared" si="48"/>
        <v>25</v>
      </c>
      <c r="J183" s="14">
        <f t="shared" si="49"/>
        <v>44</v>
      </c>
      <c r="K183" s="15" t="s">
        <v>1059</v>
      </c>
    </row>
    <row r="184" spans="1:11" ht="20.100000000000001" customHeight="1" x14ac:dyDescent="0.2">
      <c r="A184" s="13" t="s">
        <v>1060</v>
      </c>
      <c r="B184" s="14">
        <v>30</v>
      </c>
      <c r="C184" s="14">
        <v>51</v>
      </c>
      <c r="D184" s="14">
        <f t="shared" si="46"/>
        <v>81</v>
      </c>
      <c r="E184" s="14">
        <v>0</v>
      </c>
      <c r="F184" s="14">
        <v>0</v>
      </c>
      <c r="G184" s="14">
        <f t="shared" si="50"/>
        <v>0</v>
      </c>
      <c r="H184" s="14">
        <f t="shared" si="47"/>
        <v>30</v>
      </c>
      <c r="I184" s="14">
        <f t="shared" si="48"/>
        <v>51</v>
      </c>
      <c r="J184" s="14">
        <f t="shared" si="49"/>
        <v>81</v>
      </c>
      <c r="K184" s="15" t="s">
        <v>1061</v>
      </c>
    </row>
    <row r="185" spans="1:11" ht="20.100000000000001" customHeight="1" x14ac:dyDescent="0.2">
      <c r="A185" s="13" t="s">
        <v>1062</v>
      </c>
      <c r="B185" s="14">
        <v>26</v>
      </c>
      <c r="C185" s="14">
        <v>42</v>
      </c>
      <c r="D185" s="14">
        <f t="shared" si="46"/>
        <v>68</v>
      </c>
      <c r="E185" s="14">
        <v>0</v>
      </c>
      <c r="F185" s="14">
        <v>0</v>
      </c>
      <c r="G185" s="14">
        <f t="shared" si="50"/>
        <v>0</v>
      </c>
      <c r="H185" s="14">
        <f t="shared" si="47"/>
        <v>26</v>
      </c>
      <c r="I185" s="14">
        <f t="shared" si="48"/>
        <v>42</v>
      </c>
      <c r="J185" s="14">
        <f t="shared" si="49"/>
        <v>68</v>
      </c>
      <c r="K185" s="15" t="s">
        <v>1098</v>
      </c>
    </row>
    <row r="186" spans="1:11" ht="20.100000000000001" customHeight="1" x14ac:dyDescent="0.2">
      <c r="A186" s="13" t="s">
        <v>1064</v>
      </c>
      <c r="B186" s="14">
        <v>39</v>
      </c>
      <c r="C186" s="14">
        <v>23</v>
      </c>
      <c r="D186" s="14">
        <f t="shared" si="46"/>
        <v>62</v>
      </c>
      <c r="E186" s="14">
        <v>0</v>
      </c>
      <c r="F186" s="14">
        <v>1</v>
      </c>
      <c r="G186" s="14">
        <f t="shared" si="50"/>
        <v>1</v>
      </c>
      <c r="H186" s="14">
        <f t="shared" si="47"/>
        <v>39</v>
      </c>
      <c r="I186" s="14">
        <f t="shared" si="48"/>
        <v>24</v>
      </c>
      <c r="J186" s="14">
        <f t="shared" si="49"/>
        <v>63</v>
      </c>
      <c r="K186" s="15" t="s">
        <v>1065</v>
      </c>
    </row>
    <row r="187" spans="1:11" ht="20.100000000000001" customHeight="1" x14ac:dyDescent="0.2">
      <c r="A187" s="13" t="s">
        <v>1066</v>
      </c>
      <c r="B187" s="14">
        <v>33</v>
      </c>
      <c r="C187" s="14">
        <v>1</v>
      </c>
      <c r="D187" s="14">
        <f t="shared" si="46"/>
        <v>34</v>
      </c>
      <c r="E187" s="14">
        <v>0</v>
      </c>
      <c r="F187" s="14">
        <v>0</v>
      </c>
      <c r="G187" s="14">
        <f t="shared" si="50"/>
        <v>0</v>
      </c>
      <c r="H187" s="14">
        <f t="shared" si="47"/>
        <v>33</v>
      </c>
      <c r="I187" s="14">
        <f t="shared" si="48"/>
        <v>1</v>
      </c>
      <c r="J187" s="14">
        <f t="shared" si="49"/>
        <v>34</v>
      </c>
      <c r="K187" s="15" t="s">
        <v>1096</v>
      </c>
    </row>
    <row r="188" spans="1:11" ht="20.100000000000001" customHeight="1" x14ac:dyDescent="0.2">
      <c r="A188" s="13" t="s">
        <v>1068</v>
      </c>
      <c r="B188" s="14">
        <v>66</v>
      </c>
      <c r="C188" s="14">
        <v>22</v>
      </c>
      <c r="D188" s="14">
        <f t="shared" si="46"/>
        <v>88</v>
      </c>
      <c r="E188" s="14">
        <v>0</v>
      </c>
      <c r="F188" s="14">
        <v>0</v>
      </c>
      <c r="G188" s="14">
        <f t="shared" si="50"/>
        <v>0</v>
      </c>
      <c r="H188" s="14">
        <f t="shared" si="47"/>
        <v>66</v>
      </c>
      <c r="I188" s="14">
        <f t="shared" si="48"/>
        <v>22</v>
      </c>
      <c r="J188" s="14">
        <f t="shared" si="49"/>
        <v>88</v>
      </c>
      <c r="K188" s="15" t="s">
        <v>1069</v>
      </c>
    </row>
    <row r="189" spans="1:11" ht="20.100000000000001" customHeight="1" x14ac:dyDescent="0.2">
      <c r="A189" s="13" t="s">
        <v>1070</v>
      </c>
      <c r="B189" s="14">
        <v>39</v>
      </c>
      <c r="C189" s="14">
        <v>9</v>
      </c>
      <c r="D189" s="14">
        <f t="shared" si="46"/>
        <v>48</v>
      </c>
      <c r="E189" s="14">
        <v>0</v>
      </c>
      <c r="F189" s="14">
        <v>0</v>
      </c>
      <c r="G189" s="14">
        <f t="shared" si="50"/>
        <v>0</v>
      </c>
      <c r="H189" s="14">
        <f t="shared" si="47"/>
        <v>39</v>
      </c>
      <c r="I189" s="14">
        <f t="shared" si="48"/>
        <v>9</v>
      </c>
      <c r="J189" s="14">
        <f t="shared" si="49"/>
        <v>48</v>
      </c>
      <c r="K189" s="15" t="s">
        <v>1097</v>
      </c>
    </row>
    <row r="190" spans="1:11" ht="20.100000000000001" customHeight="1" x14ac:dyDescent="0.2">
      <c r="A190" s="13" t="s">
        <v>1072</v>
      </c>
      <c r="B190" s="14">
        <v>84</v>
      </c>
      <c r="C190" s="14">
        <v>35</v>
      </c>
      <c r="D190" s="14">
        <f t="shared" si="46"/>
        <v>119</v>
      </c>
      <c r="E190" s="14">
        <v>0</v>
      </c>
      <c r="F190" s="14">
        <v>0</v>
      </c>
      <c r="G190" s="14">
        <f t="shared" si="50"/>
        <v>0</v>
      </c>
      <c r="H190" s="14">
        <f t="shared" si="47"/>
        <v>84</v>
      </c>
      <c r="I190" s="14">
        <f t="shared" si="48"/>
        <v>35</v>
      </c>
      <c r="J190" s="14">
        <f t="shared" si="49"/>
        <v>119</v>
      </c>
      <c r="K190" s="15" t="s">
        <v>1073</v>
      </c>
    </row>
    <row r="191" spans="1:11" ht="20.100000000000001" customHeight="1" x14ac:dyDescent="0.2">
      <c r="A191" s="13" t="s">
        <v>1074</v>
      </c>
      <c r="B191" s="14">
        <f>SUM(B180:B190)</f>
        <v>560</v>
      </c>
      <c r="C191" s="14">
        <f t="shared" ref="C191:F191" si="51">SUM(C180:C190)</f>
        <v>455</v>
      </c>
      <c r="D191" s="14">
        <f t="shared" si="51"/>
        <v>1015</v>
      </c>
      <c r="E191" s="14">
        <f t="shared" si="51"/>
        <v>1</v>
      </c>
      <c r="F191" s="14">
        <f t="shared" si="51"/>
        <v>1</v>
      </c>
      <c r="G191" s="14">
        <f t="shared" si="50"/>
        <v>2</v>
      </c>
      <c r="H191" s="14">
        <f t="shared" si="47"/>
        <v>561</v>
      </c>
      <c r="I191" s="14">
        <f t="shared" si="48"/>
        <v>456</v>
      </c>
      <c r="J191" s="14">
        <f t="shared" si="49"/>
        <v>1017</v>
      </c>
      <c r="K191" s="15" t="s">
        <v>1075</v>
      </c>
    </row>
    <row r="192" spans="1:11" ht="20.100000000000001" customHeight="1" x14ac:dyDescent="0.2">
      <c r="A192" s="13" t="s">
        <v>1076</v>
      </c>
      <c r="B192" s="14">
        <v>103</v>
      </c>
      <c r="C192" s="14">
        <v>24</v>
      </c>
      <c r="D192" s="14">
        <f t="shared" si="46"/>
        <v>127</v>
      </c>
      <c r="E192" s="14">
        <v>1</v>
      </c>
      <c r="F192" s="14">
        <v>0</v>
      </c>
      <c r="G192" s="14">
        <f t="shared" si="50"/>
        <v>1</v>
      </c>
      <c r="H192" s="14">
        <f t="shared" si="47"/>
        <v>104</v>
      </c>
      <c r="I192" s="14">
        <f t="shared" si="48"/>
        <v>24</v>
      </c>
      <c r="J192" s="14">
        <f t="shared" si="49"/>
        <v>128</v>
      </c>
      <c r="K192" s="15" t="s">
        <v>1077</v>
      </c>
    </row>
    <row r="193" spans="1:11" ht="20.100000000000001" customHeight="1" x14ac:dyDescent="0.2">
      <c r="A193" s="13" t="s">
        <v>1078</v>
      </c>
      <c r="B193" s="14">
        <v>65</v>
      </c>
      <c r="C193" s="14">
        <v>93</v>
      </c>
      <c r="D193" s="14">
        <f t="shared" si="46"/>
        <v>158</v>
      </c>
      <c r="E193" s="14">
        <v>0</v>
      </c>
      <c r="F193" s="14">
        <v>0</v>
      </c>
      <c r="G193" s="14">
        <f t="shared" si="50"/>
        <v>0</v>
      </c>
      <c r="H193" s="14">
        <f t="shared" si="47"/>
        <v>65</v>
      </c>
      <c r="I193" s="14">
        <f t="shared" si="48"/>
        <v>93</v>
      </c>
      <c r="J193" s="14">
        <f t="shared" si="49"/>
        <v>158</v>
      </c>
      <c r="K193" s="15" t="s">
        <v>1077</v>
      </c>
    </row>
    <row r="194" spans="1:11" ht="20.100000000000001" customHeight="1" x14ac:dyDescent="0.2">
      <c r="A194" s="13" t="s">
        <v>1079</v>
      </c>
      <c r="B194" s="14">
        <v>50</v>
      </c>
      <c r="C194" s="14">
        <v>30</v>
      </c>
      <c r="D194" s="14">
        <f t="shared" si="46"/>
        <v>80</v>
      </c>
      <c r="E194" s="14">
        <v>0</v>
      </c>
      <c r="F194" s="14">
        <v>0</v>
      </c>
      <c r="G194" s="14">
        <f t="shared" si="50"/>
        <v>0</v>
      </c>
      <c r="H194" s="14">
        <f t="shared" si="47"/>
        <v>50</v>
      </c>
      <c r="I194" s="14">
        <f t="shared" si="48"/>
        <v>30</v>
      </c>
      <c r="J194" s="14">
        <f t="shared" si="49"/>
        <v>80</v>
      </c>
      <c r="K194" s="15" t="s">
        <v>1080</v>
      </c>
    </row>
    <row r="195" spans="1:11" ht="30" customHeight="1" x14ac:dyDescent="0.2">
      <c r="A195" s="13" t="s">
        <v>1081</v>
      </c>
      <c r="B195" s="14">
        <v>41</v>
      </c>
      <c r="C195" s="14">
        <v>43</v>
      </c>
      <c r="D195" s="14">
        <f t="shared" si="46"/>
        <v>84</v>
      </c>
      <c r="E195" s="14">
        <v>0</v>
      </c>
      <c r="F195" s="14">
        <v>0</v>
      </c>
      <c r="G195" s="14">
        <f t="shared" si="50"/>
        <v>0</v>
      </c>
      <c r="H195" s="14">
        <f t="shared" si="47"/>
        <v>41</v>
      </c>
      <c r="I195" s="14">
        <f t="shared" si="48"/>
        <v>43</v>
      </c>
      <c r="J195" s="14">
        <f t="shared" si="49"/>
        <v>84</v>
      </c>
      <c r="K195" s="15" t="s">
        <v>1082</v>
      </c>
    </row>
    <row r="196" spans="1:11" ht="20.100000000000001" customHeight="1" x14ac:dyDescent="0.2">
      <c r="A196" s="13" t="s">
        <v>1083</v>
      </c>
      <c r="B196" s="14">
        <v>22</v>
      </c>
      <c r="C196" s="14">
        <v>10</v>
      </c>
      <c r="D196" s="14">
        <f t="shared" si="46"/>
        <v>32</v>
      </c>
      <c r="E196" s="14">
        <v>0</v>
      </c>
      <c r="F196" s="14">
        <v>0</v>
      </c>
      <c r="G196" s="14">
        <f t="shared" si="50"/>
        <v>0</v>
      </c>
      <c r="H196" s="14">
        <f t="shared" si="47"/>
        <v>22</v>
      </c>
      <c r="I196" s="14">
        <f t="shared" si="48"/>
        <v>10</v>
      </c>
      <c r="J196" s="14">
        <f t="shared" si="49"/>
        <v>32</v>
      </c>
      <c r="K196" s="15" t="s">
        <v>1084</v>
      </c>
    </row>
    <row r="197" spans="1:11" ht="20.100000000000001" customHeight="1" x14ac:dyDescent="0.2">
      <c r="A197" s="13" t="s">
        <v>1085</v>
      </c>
      <c r="B197" s="14">
        <f>SUM(B192:B196)</f>
        <v>281</v>
      </c>
      <c r="C197" s="14">
        <f t="shared" ref="C197:F197" si="52">SUM(C192:C196)</f>
        <v>200</v>
      </c>
      <c r="D197" s="14">
        <f t="shared" si="52"/>
        <v>481</v>
      </c>
      <c r="E197" s="14">
        <f t="shared" si="52"/>
        <v>1</v>
      </c>
      <c r="F197" s="14">
        <f t="shared" si="52"/>
        <v>0</v>
      </c>
      <c r="G197" s="14">
        <f t="shared" si="50"/>
        <v>1</v>
      </c>
      <c r="H197" s="14">
        <f t="shared" si="47"/>
        <v>282</v>
      </c>
      <c r="I197" s="14">
        <f t="shared" si="48"/>
        <v>200</v>
      </c>
      <c r="J197" s="14">
        <f t="shared" si="49"/>
        <v>482</v>
      </c>
      <c r="K197" s="15" t="s">
        <v>1086</v>
      </c>
    </row>
    <row r="198" spans="1:11" ht="20.100000000000001" customHeight="1" x14ac:dyDescent="0.2">
      <c r="A198" s="13" t="s">
        <v>672</v>
      </c>
      <c r="B198" s="14">
        <v>7</v>
      </c>
      <c r="C198" s="14">
        <v>5</v>
      </c>
      <c r="D198" s="14">
        <f t="shared" si="46"/>
        <v>12</v>
      </c>
      <c r="E198" s="14">
        <v>0</v>
      </c>
      <c r="F198" s="14">
        <v>0</v>
      </c>
      <c r="G198" s="14">
        <f t="shared" si="50"/>
        <v>0</v>
      </c>
      <c r="H198" s="14">
        <f t="shared" si="47"/>
        <v>7</v>
      </c>
      <c r="I198" s="14">
        <f t="shared" si="48"/>
        <v>5</v>
      </c>
      <c r="J198" s="14">
        <f t="shared" si="49"/>
        <v>12</v>
      </c>
      <c r="K198" s="15" t="s">
        <v>1099</v>
      </c>
    </row>
    <row r="199" spans="1:11" ht="20.100000000000001" customHeight="1" x14ac:dyDescent="0.2">
      <c r="A199" s="13" t="s">
        <v>1469</v>
      </c>
      <c r="B199" s="14">
        <v>3</v>
      </c>
      <c r="C199" s="14">
        <v>2</v>
      </c>
      <c r="D199" s="14">
        <f t="shared" si="46"/>
        <v>5</v>
      </c>
      <c r="E199" s="14">
        <v>0</v>
      </c>
      <c r="F199" s="14">
        <v>0</v>
      </c>
      <c r="G199" s="14">
        <f>SUM(E199:F199)</f>
        <v>0</v>
      </c>
      <c r="H199" s="14">
        <f>SUM(E199,B199)</f>
        <v>3</v>
      </c>
      <c r="I199" s="14">
        <f t="shared" si="48"/>
        <v>2</v>
      </c>
      <c r="J199" s="14">
        <f t="shared" si="49"/>
        <v>5</v>
      </c>
      <c r="K199" s="15" t="s">
        <v>1704</v>
      </c>
    </row>
    <row r="200" spans="1:11" ht="20.100000000000001" customHeight="1" thickBot="1" x14ac:dyDescent="0.25">
      <c r="A200" s="13" t="s">
        <v>56</v>
      </c>
      <c r="B200" s="14">
        <f>SUM(B191,B197,B198,B199)</f>
        <v>851</v>
      </c>
      <c r="C200" s="14">
        <f t="shared" ref="C200:F200" si="53">SUM(C191,C197,C198,C199)</f>
        <v>662</v>
      </c>
      <c r="D200" s="14">
        <f t="shared" si="53"/>
        <v>1513</v>
      </c>
      <c r="E200" s="14">
        <f t="shared" si="53"/>
        <v>2</v>
      </c>
      <c r="F200" s="14">
        <f t="shared" si="53"/>
        <v>1</v>
      </c>
      <c r="G200" s="14">
        <f>SUM(E200:F200)</f>
        <v>3</v>
      </c>
      <c r="H200" s="14">
        <f>SUM(E200,B200)</f>
        <v>853</v>
      </c>
      <c r="I200" s="14">
        <f t="shared" si="48"/>
        <v>663</v>
      </c>
      <c r="J200" s="14">
        <f t="shared" si="49"/>
        <v>1516</v>
      </c>
      <c r="K200" s="15" t="s">
        <v>57</v>
      </c>
    </row>
    <row r="201" spans="1:11" ht="20.100000000000001" customHeight="1" thickBot="1" x14ac:dyDescent="0.25">
      <c r="A201" s="19" t="s">
        <v>261</v>
      </c>
      <c r="B201" s="20">
        <f>SUM(B200)</f>
        <v>851</v>
      </c>
      <c r="C201" s="20">
        <f t="shared" ref="C201:G201" si="54">SUM(C200)</f>
        <v>662</v>
      </c>
      <c r="D201" s="20">
        <f t="shared" si="54"/>
        <v>1513</v>
      </c>
      <c r="E201" s="20">
        <f t="shared" si="54"/>
        <v>2</v>
      </c>
      <c r="F201" s="20">
        <f t="shared" si="54"/>
        <v>1</v>
      </c>
      <c r="G201" s="20">
        <f t="shared" si="54"/>
        <v>3</v>
      </c>
      <c r="H201" s="20">
        <f>SUM(E201,B201)</f>
        <v>853</v>
      </c>
      <c r="I201" s="20">
        <f t="shared" si="48"/>
        <v>663</v>
      </c>
      <c r="J201" s="20">
        <f t="shared" si="49"/>
        <v>1516</v>
      </c>
      <c r="K201" s="57" t="s">
        <v>63</v>
      </c>
    </row>
    <row r="202" spans="1:11" ht="15" thickTop="1" x14ac:dyDescent="0.2"/>
  </sheetData>
  <mergeCells count="56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76:K76"/>
    <mergeCell ref="K39:K42"/>
    <mergeCell ref="B40:D40"/>
    <mergeCell ref="E40:G40"/>
    <mergeCell ref="H40:J40"/>
    <mergeCell ref="A39:A42"/>
    <mergeCell ref="B39:D39"/>
    <mergeCell ref="E39:G39"/>
    <mergeCell ref="H39:J39"/>
    <mergeCell ref="A77:K77"/>
    <mergeCell ref="A79:A82"/>
    <mergeCell ref="B79:D79"/>
    <mergeCell ref="E79:G79"/>
    <mergeCell ref="H79:J79"/>
    <mergeCell ref="K79:K82"/>
    <mergeCell ref="B80:D80"/>
    <mergeCell ref="E80:G80"/>
    <mergeCell ref="H80:J80"/>
    <mergeCell ref="A108:K108"/>
    <mergeCell ref="A109:K109"/>
    <mergeCell ref="A111:A114"/>
    <mergeCell ref="B111:D111"/>
    <mergeCell ref="E111:G111"/>
    <mergeCell ref="H111:J111"/>
    <mergeCell ref="K111:K114"/>
    <mergeCell ref="B112:D112"/>
    <mergeCell ref="A172:K172"/>
    <mergeCell ref="E112:G112"/>
    <mergeCell ref="H112:J112"/>
    <mergeCell ref="A138:A141"/>
    <mergeCell ref="B138:D138"/>
    <mergeCell ref="E138:G138"/>
    <mergeCell ref="H138:J138"/>
    <mergeCell ref="K138:K141"/>
    <mergeCell ref="B139:D139"/>
    <mergeCell ref="E139:G139"/>
    <mergeCell ref="H139:J139"/>
    <mergeCell ref="A173:K173"/>
    <mergeCell ref="A175:A178"/>
    <mergeCell ref="B175:D175"/>
    <mergeCell ref="E175:G175"/>
    <mergeCell ref="H175:J175"/>
    <mergeCell ref="K175:K178"/>
    <mergeCell ref="B176:D176"/>
    <mergeCell ref="E176:G176"/>
    <mergeCell ref="H176:J176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85"/>
  <sheetViews>
    <sheetView rightToLeft="1" view="pageBreakPreview" zoomScale="80" zoomScaleSheetLayoutView="80" workbookViewId="0">
      <selection sqref="A1:K1"/>
    </sheetView>
  </sheetViews>
  <sheetFormatPr defaultRowHeight="14.25" x14ac:dyDescent="0.2"/>
  <cols>
    <col min="1" max="1" width="28" customWidth="1"/>
    <col min="2" max="2" width="6.875" customWidth="1"/>
    <col min="3" max="3" width="8.25" customWidth="1"/>
    <col min="4" max="8" width="6.875" customWidth="1"/>
    <col min="9" max="9" width="8.25" customWidth="1"/>
    <col min="10" max="11" width="6.875" customWidth="1"/>
    <col min="12" max="12" width="8.25" customWidth="1"/>
    <col min="13" max="13" width="6.875" customWidth="1"/>
    <col min="14" max="14" width="37.125" customWidth="1"/>
  </cols>
  <sheetData>
    <row r="1" spans="1:14" ht="21" customHeight="1" x14ac:dyDescent="0.2">
      <c r="A1" s="118" t="s">
        <v>2055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8.25" customHeight="1" x14ac:dyDescent="0.25">
      <c r="A2" s="114" t="s">
        <v>1100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6.5" thickBot="1" x14ac:dyDescent="0.25">
      <c r="A3" s="10" t="s">
        <v>1962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2" t="s">
        <v>1176</v>
      </c>
    </row>
    <row r="4" spans="1:14" ht="15" customHeight="1" thickTop="1" x14ac:dyDescent="0.25">
      <c r="A4" s="111" t="s">
        <v>1009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1010</v>
      </c>
    </row>
    <row r="5" spans="1:14" ht="14.2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2.75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56" t="s">
        <v>8</v>
      </c>
      <c r="L6" s="56" t="s">
        <v>67</v>
      </c>
      <c r="M6" s="56" t="s">
        <v>10</v>
      </c>
      <c r="N6" s="112"/>
    </row>
    <row r="7" spans="1:14" ht="18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7.2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 t="s">
        <v>14</v>
      </c>
    </row>
    <row r="9" spans="1:14" ht="20.100000000000001" customHeight="1" x14ac:dyDescent="0.2">
      <c r="A9" s="13" t="s">
        <v>1052</v>
      </c>
      <c r="B9" s="14">
        <v>32</v>
      </c>
      <c r="C9" s="14">
        <v>57</v>
      </c>
      <c r="D9" s="14">
        <f>SUM(B9:C9)</f>
        <v>89</v>
      </c>
      <c r="E9" s="14">
        <v>3</v>
      </c>
      <c r="F9" s="14">
        <v>13</v>
      </c>
      <c r="G9" s="14">
        <f>SUM(E9:F9)</f>
        <v>16</v>
      </c>
      <c r="H9" s="14">
        <v>3</v>
      </c>
      <c r="I9" s="14">
        <v>12</v>
      </c>
      <c r="J9" s="14">
        <f>SUM(H9:I9)</f>
        <v>15</v>
      </c>
      <c r="K9" s="14">
        <f>SUM(B9,E9,H9)</f>
        <v>38</v>
      </c>
      <c r="L9" s="14">
        <f t="shared" ref="L9:M24" si="0">SUM(C9,F9,I9)</f>
        <v>82</v>
      </c>
      <c r="M9" s="14">
        <f t="shared" si="0"/>
        <v>120</v>
      </c>
      <c r="N9" s="15" t="s">
        <v>1053</v>
      </c>
    </row>
    <row r="10" spans="1:14" ht="20.100000000000001" customHeight="1" x14ac:dyDescent="0.2">
      <c r="A10" s="13" t="s">
        <v>1054</v>
      </c>
      <c r="B10" s="14">
        <v>552</v>
      </c>
      <c r="C10" s="14">
        <v>78</v>
      </c>
      <c r="D10" s="14">
        <f t="shared" ref="D10:D19" si="1">SUM(B10:C10)</f>
        <v>630</v>
      </c>
      <c r="E10" s="14">
        <v>85</v>
      </c>
      <c r="F10" s="14">
        <v>17</v>
      </c>
      <c r="G10" s="14">
        <f t="shared" ref="G10:G19" si="2">SUM(E10:F10)</f>
        <v>102</v>
      </c>
      <c r="H10" s="14">
        <v>50</v>
      </c>
      <c r="I10" s="14">
        <v>11</v>
      </c>
      <c r="J10" s="14">
        <f t="shared" ref="J10:J19" si="3">SUM(H10:I10)</f>
        <v>61</v>
      </c>
      <c r="K10" s="14">
        <f t="shared" ref="K10:M26" si="4">SUM(B10,E10,H10)</f>
        <v>687</v>
      </c>
      <c r="L10" s="14">
        <f t="shared" si="0"/>
        <v>106</v>
      </c>
      <c r="M10" s="14">
        <f t="shared" si="0"/>
        <v>793</v>
      </c>
      <c r="N10" s="15" t="s">
        <v>1055</v>
      </c>
    </row>
    <row r="11" spans="1:14" ht="20.100000000000001" customHeight="1" x14ac:dyDescent="0.2">
      <c r="A11" s="13" t="s">
        <v>1056</v>
      </c>
      <c r="B11" s="14">
        <v>1083</v>
      </c>
      <c r="C11" s="14">
        <v>494</v>
      </c>
      <c r="D11" s="14">
        <f t="shared" si="1"/>
        <v>1577</v>
      </c>
      <c r="E11" s="14">
        <v>92</v>
      </c>
      <c r="F11" s="14">
        <v>55</v>
      </c>
      <c r="G11" s="14">
        <f t="shared" si="2"/>
        <v>147</v>
      </c>
      <c r="H11" s="14">
        <v>178</v>
      </c>
      <c r="I11" s="14">
        <v>86</v>
      </c>
      <c r="J11" s="14">
        <f t="shared" si="3"/>
        <v>264</v>
      </c>
      <c r="K11" s="14">
        <f t="shared" si="4"/>
        <v>1353</v>
      </c>
      <c r="L11" s="14">
        <f t="shared" si="0"/>
        <v>635</v>
      </c>
      <c r="M11" s="14">
        <f t="shared" si="0"/>
        <v>1988</v>
      </c>
      <c r="N11" s="15" t="s">
        <v>1057</v>
      </c>
    </row>
    <row r="12" spans="1:14" ht="20.100000000000001" customHeight="1" x14ac:dyDescent="0.2">
      <c r="A12" s="13" t="s">
        <v>1058</v>
      </c>
      <c r="B12" s="14">
        <v>80</v>
      </c>
      <c r="C12" s="14">
        <v>113</v>
      </c>
      <c r="D12" s="14">
        <f t="shared" si="1"/>
        <v>193</v>
      </c>
      <c r="E12" s="14">
        <v>7</v>
      </c>
      <c r="F12" s="14">
        <v>3</v>
      </c>
      <c r="G12" s="14">
        <f t="shared" si="2"/>
        <v>10</v>
      </c>
      <c r="H12" s="14">
        <v>21</v>
      </c>
      <c r="I12" s="14">
        <v>28</v>
      </c>
      <c r="J12" s="14">
        <f t="shared" si="3"/>
        <v>49</v>
      </c>
      <c r="K12" s="14">
        <f t="shared" si="4"/>
        <v>108</v>
      </c>
      <c r="L12" s="14">
        <f t="shared" si="0"/>
        <v>144</v>
      </c>
      <c r="M12" s="14">
        <f t="shared" si="0"/>
        <v>252</v>
      </c>
      <c r="N12" s="15" t="s">
        <v>1059</v>
      </c>
    </row>
    <row r="13" spans="1:14" ht="20.100000000000001" customHeight="1" x14ac:dyDescent="0.2">
      <c r="A13" s="13" t="s">
        <v>1060</v>
      </c>
      <c r="B13" s="14">
        <v>47</v>
      </c>
      <c r="C13" s="14">
        <v>17</v>
      </c>
      <c r="D13" s="14">
        <f t="shared" si="1"/>
        <v>64</v>
      </c>
      <c r="E13" s="14">
        <v>10</v>
      </c>
      <c r="F13" s="14">
        <v>5</v>
      </c>
      <c r="G13" s="14">
        <f t="shared" si="2"/>
        <v>15</v>
      </c>
      <c r="H13" s="14">
        <v>14</v>
      </c>
      <c r="I13" s="14">
        <v>5</v>
      </c>
      <c r="J13" s="14">
        <f t="shared" si="3"/>
        <v>19</v>
      </c>
      <c r="K13" s="14">
        <f t="shared" si="4"/>
        <v>71</v>
      </c>
      <c r="L13" s="14">
        <f t="shared" si="0"/>
        <v>27</v>
      </c>
      <c r="M13" s="14">
        <f t="shared" si="0"/>
        <v>98</v>
      </c>
      <c r="N13" s="15" t="s">
        <v>1061</v>
      </c>
    </row>
    <row r="14" spans="1:14" ht="20.100000000000001" customHeight="1" x14ac:dyDescent="0.2">
      <c r="A14" s="13" t="s">
        <v>1062</v>
      </c>
      <c r="B14" s="14">
        <v>987</v>
      </c>
      <c r="C14" s="14">
        <v>618</v>
      </c>
      <c r="D14" s="14">
        <f t="shared" si="1"/>
        <v>1605</v>
      </c>
      <c r="E14" s="14">
        <v>129</v>
      </c>
      <c r="F14" s="14">
        <v>88</v>
      </c>
      <c r="G14" s="14">
        <f t="shared" si="2"/>
        <v>217</v>
      </c>
      <c r="H14" s="14">
        <v>54</v>
      </c>
      <c r="I14" s="14">
        <v>53</v>
      </c>
      <c r="J14" s="14">
        <f t="shared" si="3"/>
        <v>107</v>
      </c>
      <c r="K14" s="14">
        <f t="shared" si="4"/>
        <v>1170</v>
      </c>
      <c r="L14" s="14">
        <f t="shared" si="0"/>
        <v>759</v>
      </c>
      <c r="M14" s="14">
        <f t="shared" si="0"/>
        <v>1929</v>
      </c>
      <c r="N14" s="15" t="s">
        <v>1098</v>
      </c>
    </row>
    <row r="15" spans="1:14" ht="20.100000000000001" customHeight="1" x14ac:dyDescent="0.2">
      <c r="A15" s="13" t="s">
        <v>1064</v>
      </c>
      <c r="B15" s="14">
        <v>246</v>
      </c>
      <c r="C15" s="14">
        <v>33</v>
      </c>
      <c r="D15" s="14">
        <f t="shared" si="1"/>
        <v>279</v>
      </c>
      <c r="E15" s="14">
        <v>49</v>
      </c>
      <c r="F15" s="14">
        <v>10</v>
      </c>
      <c r="G15" s="14">
        <f t="shared" si="2"/>
        <v>59</v>
      </c>
      <c r="H15" s="14">
        <v>156</v>
      </c>
      <c r="I15" s="14">
        <v>47</v>
      </c>
      <c r="J15" s="14">
        <f t="shared" si="3"/>
        <v>203</v>
      </c>
      <c r="K15" s="14">
        <f t="shared" si="4"/>
        <v>451</v>
      </c>
      <c r="L15" s="14">
        <f t="shared" si="0"/>
        <v>90</v>
      </c>
      <c r="M15" s="14">
        <f t="shared" si="0"/>
        <v>541</v>
      </c>
      <c r="N15" s="15" t="s">
        <v>1065</v>
      </c>
    </row>
    <row r="16" spans="1:14" ht="20.100000000000001" customHeight="1" x14ac:dyDescent="0.2">
      <c r="A16" s="13" t="s">
        <v>1066</v>
      </c>
      <c r="B16" s="14">
        <v>28</v>
      </c>
      <c r="C16" s="14">
        <v>1</v>
      </c>
      <c r="D16" s="14">
        <f t="shared" si="1"/>
        <v>29</v>
      </c>
      <c r="E16" s="14">
        <v>20</v>
      </c>
      <c r="F16" s="14">
        <v>3</v>
      </c>
      <c r="G16" s="14">
        <f t="shared" si="2"/>
        <v>23</v>
      </c>
      <c r="H16" s="14">
        <v>0</v>
      </c>
      <c r="I16" s="14">
        <v>0</v>
      </c>
      <c r="J16" s="14">
        <f t="shared" si="3"/>
        <v>0</v>
      </c>
      <c r="K16" s="14">
        <f t="shared" si="4"/>
        <v>48</v>
      </c>
      <c r="L16" s="14">
        <f t="shared" si="0"/>
        <v>4</v>
      </c>
      <c r="M16" s="14">
        <f t="shared" si="0"/>
        <v>52</v>
      </c>
      <c r="N16" s="15" t="s">
        <v>1096</v>
      </c>
    </row>
    <row r="17" spans="1:14" ht="20.100000000000001" customHeight="1" x14ac:dyDescent="0.2">
      <c r="A17" s="13" t="s">
        <v>1068</v>
      </c>
      <c r="B17" s="14">
        <v>244</v>
      </c>
      <c r="C17" s="14">
        <v>92</v>
      </c>
      <c r="D17" s="14">
        <f t="shared" si="1"/>
        <v>336</v>
      </c>
      <c r="E17" s="14">
        <v>57</v>
      </c>
      <c r="F17" s="14">
        <v>25</v>
      </c>
      <c r="G17" s="14">
        <f t="shared" si="2"/>
        <v>82</v>
      </c>
      <c r="H17" s="14">
        <v>49</v>
      </c>
      <c r="I17" s="14">
        <v>23</v>
      </c>
      <c r="J17" s="14">
        <f t="shared" si="3"/>
        <v>72</v>
      </c>
      <c r="K17" s="14">
        <f t="shared" si="4"/>
        <v>350</v>
      </c>
      <c r="L17" s="14">
        <f t="shared" si="0"/>
        <v>140</v>
      </c>
      <c r="M17" s="14">
        <f t="shared" si="0"/>
        <v>490</v>
      </c>
      <c r="N17" s="15" t="s">
        <v>1069</v>
      </c>
    </row>
    <row r="18" spans="1:14" ht="20.100000000000001" customHeight="1" x14ac:dyDescent="0.2">
      <c r="A18" s="13" t="s">
        <v>1070</v>
      </c>
      <c r="B18" s="14">
        <v>108</v>
      </c>
      <c r="C18" s="14">
        <v>47</v>
      </c>
      <c r="D18" s="14">
        <f t="shared" si="1"/>
        <v>155</v>
      </c>
      <c r="E18" s="14">
        <v>28</v>
      </c>
      <c r="F18" s="14">
        <v>13</v>
      </c>
      <c r="G18" s="14">
        <f t="shared" si="2"/>
        <v>41</v>
      </c>
      <c r="H18" s="14">
        <v>14</v>
      </c>
      <c r="I18" s="14">
        <v>9</v>
      </c>
      <c r="J18" s="14">
        <f t="shared" si="3"/>
        <v>23</v>
      </c>
      <c r="K18" s="14">
        <f t="shared" si="4"/>
        <v>150</v>
      </c>
      <c r="L18" s="14">
        <f t="shared" si="0"/>
        <v>69</v>
      </c>
      <c r="M18" s="14">
        <f t="shared" si="0"/>
        <v>219</v>
      </c>
      <c r="N18" s="15" t="s">
        <v>1097</v>
      </c>
    </row>
    <row r="19" spans="1:14" ht="20.100000000000001" customHeight="1" x14ac:dyDescent="0.2">
      <c r="A19" s="13" t="s">
        <v>1072</v>
      </c>
      <c r="B19" s="14">
        <v>966</v>
      </c>
      <c r="C19" s="14">
        <v>249</v>
      </c>
      <c r="D19" s="14">
        <f t="shared" si="1"/>
        <v>1215</v>
      </c>
      <c r="E19" s="14">
        <v>113</v>
      </c>
      <c r="F19" s="14">
        <v>56</v>
      </c>
      <c r="G19" s="14">
        <f t="shared" si="2"/>
        <v>169</v>
      </c>
      <c r="H19" s="14">
        <v>72</v>
      </c>
      <c r="I19" s="14">
        <v>35</v>
      </c>
      <c r="J19" s="14">
        <f t="shared" si="3"/>
        <v>107</v>
      </c>
      <c r="K19" s="14">
        <f t="shared" si="4"/>
        <v>1151</v>
      </c>
      <c r="L19" s="14">
        <f t="shared" si="0"/>
        <v>340</v>
      </c>
      <c r="M19" s="14">
        <f t="shared" si="0"/>
        <v>1491</v>
      </c>
      <c r="N19" s="15" t="s">
        <v>1073</v>
      </c>
    </row>
    <row r="20" spans="1:14" ht="20.100000000000001" customHeight="1" x14ac:dyDescent="0.2">
      <c r="A20" s="13" t="s">
        <v>1074</v>
      </c>
      <c r="B20" s="14">
        <f>SUM(B9:B19)</f>
        <v>4373</v>
      </c>
      <c r="C20" s="14">
        <f t="shared" ref="C20:M20" si="5">SUM(C9:C19)</f>
        <v>1799</v>
      </c>
      <c r="D20" s="14">
        <f t="shared" si="5"/>
        <v>6172</v>
      </c>
      <c r="E20" s="14">
        <f t="shared" si="5"/>
        <v>593</v>
      </c>
      <c r="F20" s="14">
        <f t="shared" si="5"/>
        <v>288</v>
      </c>
      <c r="G20" s="14">
        <f t="shared" si="5"/>
        <v>881</v>
      </c>
      <c r="H20" s="14">
        <f t="shared" si="5"/>
        <v>611</v>
      </c>
      <c r="I20" s="14">
        <f t="shared" si="5"/>
        <v>309</v>
      </c>
      <c r="J20" s="14">
        <f t="shared" si="5"/>
        <v>920</v>
      </c>
      <c r="K20" s="14">
        <f t="shared" si="5"/>
        <v>5577</v>
      </c>
      <c r="L20" s="14">
        <f t="shared" si="5"/>
        <v>2396</v>
      </c>
      <c r="M20" s="14">
        <f t="shared" si="5"/>
        <v>7973</v>
      </c>
      <c r="N20" s="15" t="s">
        <v>1075</v>
      </c>
    </row>
    <row r="21" spans="1:14" ht="20.100000000000001" customHeight="1" x14ac:dyDescent="0.2">
      <c r="A21" s="13" t="s">
        <v>1076</v>
      </c>
      <c r="B21" s="14">
        <v>201</v>
      </c>
      <c r="C21" s="14">
        <v>128</v>
      </c>
      <c r="D21" s="14">
        <v>329</v>
      </c>
      <c r="E21" s="14">
        <v>17</v>
      </c>
      <c r="F21" s="14">
        <v>16</v>
      </c>
      <c r="G21" s="14">
        <v>33</v>
      </c>
      <c r="H21" s="14">
        <v>15</v>
      </c>
      <c r="I21" s="14">
        <v>12</v>
      </c>
      <c r="J21" s="14">
        <v>27</v>
      </c>
      <c r="K21" s="14">
        <f t="shared" si="4"/>
        <v>233</v>
      </c>
      <c r="L21" s="14">
        <f t="shared" si="0"/>
        <v>156</v>
      </c>
      <c r="M21" s="14">
        <f t="shared" si="0"/>
        <v>389</v>
      </c>
      <c r="N21" s="15" t="s">
        <v>1077</v>
      </c>
    </row>
    <row r="22" spans="1:14" ht="20.100000000000001" customHeight="1" x14ac:dyDescent="0.2">
      <c r="A22" s="13" t="s">
        <v>1078</v>
      </c>
      <c r="B22" s="14">
        <v>48</v>
      </c>
      <c r="C22" s="14">
        <v>25</v>
      </c>
      <c r="D22" s="14">
        <v>73</v>
      </c>
      <c r="E22" s="14">
        <v>25</v>
      </c>
      <c r="F22" s="14">
        <v>43</v>
      </c>
      <c r="G22" s="14">
        <v>68</v>
      </c>
      <c r="H22" s="14">
        <v>18</v>
      </c>
      <c r="I22" s="14">
        <v>35</v>
      </c>
      <c r="J22" s="14">
        <v>53</v>
      </c>
      <c r="K22" s="14">
        <f t="shared" si="4"/>
        <v>91</v>
      </c>
      <c r="L22" s="14">
        <f t="shared" si="0"/>
        <v>103</v>
      </c>
      <c r="M22" s="14">
        <f t="shared" si="0"/>
        <v>194</v>
      </c>
      <c r="N22" s="15" t="s">
        <v>1077</v>
      </c>
    </row>
    <row r="23" spans="1:14" ht="30" customHeight="1" x14ac:dyDescent="0.2">
      <c r="A23" s="55" t="s">
        <v>1079</v>
      </c>
      <c r="B23" s="14">
        <v>86</v>
      </c>
      <c r="C23" s="14">
        <v>61</v>
      </c>
      <c r="D23" s="14">
        <v>147</v>
      </c>
      <c r="E23" s="14">
        <v>31</v>
      </c>
      <c r="F23" s="14">
        <v>21</v>
      </c>
      <c r="G23" s="14">
        <v>52</v>
      </c>
      <c r="H23" s="14">
        <v>18</v>
      </c>
      <c r="I23" s="14">
        <v>10</v>
      </c>
      <c r="J23" s="14">
        <v>28</v>
      </c>
      <c r="K23" s="14">
        <f t="shared" si="4"/>
        <v>135</v>
      </c>
      <c r="L23" s="14">
        <f t="shared" si="0"/>
        <v>92</v>
      </c>
      <c r="M23" s="14">
        <f t="shared" si="0"/>
        <v>227</v>
      </c>
      <c r="N23" s="15" t="s">
        <v>1080</v>
      </c>
    </row>
    <row r="24" spans="1:14" ht="32.25" customHeight="1" x14ac:dyDescent="0.2">
      <c r="A24" s="13" t="s">
        <v>1081</v>
      </c>
      <c r="B24" s="14">
        <v>353</v>
      </c>
      <c r="C24" s="14">
        <v>166</v>
      </c>
      <c r="D24" s="14">
        <v>519</v>
      </c>
      <c r="E24" s="14">
        <v>14</v>
      </c>
      <c r="F24" s="14">
        <v>13</v>
      </c>
      <c r="G24" s="14">
        <v>27</v>
      </c>
      <c r="H24" s="14">
        <v>31</v>
      </c>
      <c r="I24" s="14">
        <v>20</v>
      </c>
      <c r="J24" s="14">
        <v>51</v>
      </c>
      <c r="K24" s="14">
        <f t="shared" si="4"/>
        <v>398</v>
      </c>
      <c r="L24" s="14">
        <f t="shared" si="0"/>
        <v>199</v>
      </c>
      <c r="M24" s="14">
        <f t="shared" si="0"/>
        <v>597</v>
      </c>
      <c r="N24" s="26" t="s">
        <v>1082</v>
      </c>
    </row>
    <row r="25" spans="1:14" ht="20.100000000000001" customHeight="1" x14ac:dyDescent="0.2">
      <c r="A25" s="13" t="s">
        <v>1083</v>
      </c>
      <c r="B25" s="14">
        <v>9</v>
      </c>
      <c r="C25" s="14">
        <v>5</v>
      </c>
      <c r="D25" s="14">
        <v>14</v>
      </c>
      <c r="E25" s="14">
        <v>4</v>
      </c>
      <c r="F25" s="14">
        <v>2</v>
      </c>
      <c r="G25" s="14">
        <v>6</v>
      </c>
      <c r="H25" s="14">
        <v>9</v>
      </c>
      <c r="I25" s="14">
        <v>9</v>
      </c>
      <c r="J25" s="14">
        <v>18</v>
      </c>
      <c r="K25" s="14">
        <f t="shared" si="4"/>
        <v>22</v>
      </c>
      <c r="L25" s="14">
        <f t="shared" si="4"/>
        <v>16</v>
      </c>
      <c r="M25" s="14">
        <f t="shared" si="4"/>
        <v>38</v>
      </c>
      <c r="N25" s="15" t="s">
        <v>1084</v>
      </c>
    </row>
    <row r="26" spans="1:14" ht="20.100000000000001" customHeight="1" x14ac:dyDescent="0.2">
      <c r="A26" s="13" t="s">
        <v>1085</v>
      </c>
      <c r="B26" s="14">
        <f>SUM(B21:B25)</f>
        <v>697</v>
      </c>
      <c r="C26" s="14">
        <f t="shared" ref="C26:J26" si="6">SUM(C21:C25)</f>
        <v>385</v>
      </c>
      <c r="D26" s="14">
        <f t="shared" si="6"/>
        <v>1082</v>
      </c>
      <c r="E26" s="14">
        <f t="shared" si="6"/>
        <v>91</v>
      </c>
      <c r="F26" s="14">
        <f t="shared" si="6"/>
        <v>95</v>
      </c>
      <c r="G26" s="14">
        <f t="shared" si="6"/>
        <v>186</v>
      </c>
      <c r="H26" s="14">
        <f t="shared" si="6"/>
        <v>91</v>
      </c>
      <c r="I26" s="14">
        <f t="shared" si="6"/>
        <v>86</v>
      </c>
      <c r="J26" s="14">
        <f t="shared" si="6"/>
        <v>177</v>
      </c>
      <c r="K26" s="14">
        <f t="shared" si="4"/>
        <v>879</v>
      </c>
      <c r="L26" s="14">
        <f t="shared" si="4"/>
        <v>566</v>
      </c>
      <c r="M26" s="14">
        <f t="shared" si="4"/>
        <v>1445</v>
      </c>
      <c r="N26" s="15" t="s">
        <v>1032</v>
      </c>
    </row>
    <row r="27" spans="1:14" ht="20.100000000000001" customHeight="1" thickBot="1" x14ac:dyDescent="0.25">
      <c r="A27" s="22" t="s">
        <v>56</v>
      </c>
      <c r="B27" s="23">
        <f>SUM(B20,B26)</f>
        <v>5070</v>
      </c>
      <c r="C27" s="23">
        <f t="shared" ref="C27:M27" si="7">SUM(C20,C26)</f>
        <v>2184</v>
      </c>
      <c r="D27" s="23">
        <f t="shared" si="7"/>
        <v>7254</v>
      </c>
      <c r="E27" s="23">
        <f t="shared" si="7"/>
        <v>684</v>
      </c>
      <c r="F27" s="23">
        <f t="shared" si="7"/>
        <v>383</v>
      </c>
      <c r="G27" s="23">
        <f t="shared" si="7"/>
        <v>1067</v>
      </c>
      <c r="H27" s="23">
        <f t="shared" si="7"/>
        <v>702</v>
      </c>
      <c r="I27" s="23">
        <f t="shared" si="7"/>
        <v>395</v>
      </c>
      <c r="J27" s="23">
        <f t="shared" si="7"/>
        <v>1097</v>
      </c>
      <c r="K27" s="23">
        <f t="shared" si="7"/>
        <v>6456</v>
      </c>
      <c r="L27" s="23">
        <f t="shared" si="7"/>
        <v>2962</v>
      </c>
      <c r="M27" s="23">
        <f t="shared" si="7"/>
        <v>9418</v>
      </c>
      <c r="N27" s="24" t="s">
        <v>57</v>
      </c>
    </row>
    <row r="28" spans="1:14" ht="15" thickTop="1" x14ac:dyDescent="0.2"/>
    <row r="32" spans="1:14" s="99" customFormat="1" x14ac:dyDescent="0.2"/>
    <row r="33" spans="1:14" s="99" customFormat="1" x14ac:dyDescent="0.2"/>
    <row r="34" spans="1:14" s="99" customFormat="1" x14ac:dyDescent="0.2"/>
    <row r="35" spans="1:14" s="99" customFormat="1" x14ac:dyDescent="0.2"/>
    <row r="36" spans="1:14" s="99" customFormat="1" x14ac:dyDescent="0.2"/>
    <row r="37" spans="1:14" s="99" customFormat="1" x14ac:dyDescent="0.2"/>
    <row r="38" spans="1:14" s="99" customFormat="1" x14ac:dyDescent="0.2"/>
    <row r="39" spans="1:14" s="99" customFormat="1" x14ac:dyDescent="0.2"/>
    <row r="40" spans="1:14" ht="21.75" customHeight="1" thickBot="1" x14ac:dyDescent="0.25">
      <c r="A40" s="10" t="s">
        <v>1963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2" t="s">
        <v>1687</v>
      </c>
    </row>
    <row r="41" spans="1:14" ht="21.75" customHeight="1" thickTop="1" x14ac:dyDescent="0.25">
      <c r="A41" s="111" t="s">
        <v>1009</v>
      </c>
      <c r="B41" s="110" t="s">
        <v>96</v>
      </c>
      <c r="C41" s="110"/>
      <c r="D41" s="110"/>
      <c r="E41" s="110" t="s">
        <v>97</v>
      </c>
      <c r="F41" s="110"/>
      <c r="G41" s="110"/>
      <c r="H41" s="110" t="s">
        <v>98</v>
      </c>
      <c r="I41" s="110"/>
      <c r="J41" s="110"/>
      <c r="K41" s="110" t="s">
        <v>3</v>
      </c>
      <c r="L41" s="110"/>
      <c r="M41" s="110"/>
      <c r="N41" s="111" t="s">
        <v>1010</v>
      </c>
    </row>
    <row r="42" spans="1:14" ht="21.75" customHeight="1" x14ac:dyDescent="0.25">
      <c r="A42" s="112"/>
      <c r="B42" s="109" t="s">
        <v>99</v>
      </c>
      <c r="C42" s="109"/>
      <c r="D42" s="109"/>
      <c r="E42" s="109" t="s">
        <v>100</v>
      </c>
      <c r="F42" s="109"/>
      <c r="G42" s="109"/>
      <c r="H42" s="109" t="s">
        <v>101</v>
      </c>
      <c r="I42" s="109"/>
      <c r="J42" s="109"/>
      <c r="K42" s="109" t="s">
        <v>7</v>
      </c>
      <c r="L42" s="109"/>
      <c r="M42" s="109"/>
      <c r="N42" s="112"/>
    </row>
    <row r="43" spans="1:14" ht="21.75" customHeight="1" x14ac:dyDescent="0.25">
      <c r="A43" s="112"/>
      <c r="B43" s="56" t="s">
        <v>8</v>
      </c>
      <c r="C43" s="56" t="s">
        <v>67</v>
      </c>
      <c r="D43" s="56" t="s">
        <v>10</v>
      </c>
      <c r="E43" s="56" t="s">
        <v>8</v>
      </c>
      <c r="F43" s="56" t="s">
        <v>67</v>
      </c>
      <c r="G43" s="56" t="s">
        <v>10</v>
      </c>
      <c r="H43" s="56" t="s">
        <v>8</v>
      </c>
      <c r="I43" s="56" t="s">
        <v>67</v>
      </c>
      <c r="J43" s="56" t="s">
        <v>10</v>
      </c>
      <c r="K43" s="56" t="s">
        <v>8</v>
      </c>
      <c r="L43" s="56" t="s">
        <v>67</v>
      </c>
      <c r="M43" s="56" t="s">
        <v>10</v>
      </c>
      <c r="N43" s="112"/>
    </row>
    <row r="44" spans="1:14" ht="21.75" customHeight="1" thickBot="1" x14ac:dyDescent="0.3">
      <c r="A44" s="113"/>
      <c r="B44" s="6" t="s">
        <v>11</v>
      </c>
      <c r="C44" s="6" t="s">
        <v>12</v>
      </c>
      <c r="D44" s="6" t="s">
        <v>7</v>
      </c>
      <c r="E44" s="6" t="s">
        <v>11</v>
      </c>
      <c r="F44" s="6" t="s">
        <v>12</v>
      </c>
      <c r="G44" s="6" t="s">
        <v>7</v>
      </c>
      <c r="H44" s="6" t="s">
        <v>11</v>
      </c>
      <c r="I44" s="6" t="s">
        <v>12</v>
      </c>
      <c r="J44" s="6" t="s">
        <v>7</v>
      </c>
      <c r="K44" s="6" t="s">
        <v>11</v>
      </c>
      <c r="L44" s="6" t="s">
        <v>12</v>
      </c>
      <c r="M44" s="6" t="s">
        <v>7</v>
      </c>
      <c r="N44" s="113"/>
    </row>
    <row r="45" spans="1:14" ht="20.100000000000001" customHeight="1" x14ac:dyDescent="0.2">
      <c r="A45" s="13" t="s">
        <v>58</v>
      </c>
      <c r="B45" s="14"/>
      <c r="C45" s="14"/>
      <c r="D45" s="14"/>
      <c r="E45" s="14"/>
      <c r="F45" s="14"/>
      <c r="G45" s="14"/>
      <c r="H45" s="14"/>
      <c r="I45" s="14"/>
      <c r="J45" s="14"/>
      <c r="K45" s="15"/>
      <c r="L45" s="13"/>
      <c r="M45" s="14"/>
      <c r="N45" s="15" t="s">
        <v>59</v>
      </c>
    </row>
    <row r="46" spans="1:14" ht="25.5" customHeight="1" x14ac:dyDescent="0.2">
      <c r="A46" s="13" t="s">
        <v>1052</v>
      </c>
      <c r="B46" s="14">
        <v>9</v>
      </c>
      <c r="C46" s="14">
        <v>0</v>
      </c>
      <c r="D46" s="14">
        <v>9</v>
      </c>
      <c r="E46" s="14">
        <v>1</v>
      </c>
      <c r="F46" s="14">
        <v>0</v>
      </c>
      <c r="G46" s="14">
        <v>1</v>
      </c>
      <c r="H46" s="14">
        <v>0</v>
      </c>
      <c r="I46" s="14">
        <v>0</v>
      </c>
      <c r="J46" s="14">
        <v>0</v>
      </c>
      <c r="K46" s="14">
        <f>SUM(B46,E46,H46)</f>
        <v>10</v>
      </c>
      <c r="L46" s="14">
        <f t="shared" ref="L46:M54" si="8">SUM(C46,F46,I46)</f>
        <v>0</v>
      </c>
      <c r="M46" s="14">
        <f t="shared" si="8"/>
        <v>10</v>
      </c>
      <c r="N46" s="15" t="s">
        <v>1053</v>
      </c>
    </row>
    <row r="47" spans="1:14" ht="25.5" customHeight="1" x14ac:dyDescent="0.2">
      <c r="A47" s="13" t="s">
        <v>1054</v>
      </c>
      <c r="B47" s="14">
        <v>206</v>
      </c>
      <c r="C47" s="14">
        <v>3</v>
      </c>
      <c r="D47" s="14">
        <v>209</v>
      </c>
      <c r="E47" s="14">
        <v>2</v>
      </c>
      <c r="F47" s="14">
        <v>0</v>
      </c>
      <c r="G47" s="14">
        <v>2</v>
      </c>
      <c r="H47" s="14">
        <v>3</v>
      </c>
      <c r="I47" s="14">
        <v>0</v>
      </c>
      <c r="J47" s="14">
        <v>3</v>
      </c>
      <c r="K47" s="14">
        <f t="shared" ref="K47:K54" si="9">SUM(B47,E47,H47)</f>
        <v>211</v>
      </c>
      <c r="L47" s="14">
        <f t="shared" si="8"/>
        <v>3</v>
      </c>
      <c r="M47" s="14">
        <f t="shared" si="8"/>
        <v>214</v>
      </c>
      <c r="N47" s="15" t="s">
        <v>1055</v>
      </c>
    </row>
    <row r="48" spans="1:14" ht="25.5" customHeight="1" x14ac:dyDescent="0.2">
      <c r="A48" s="13" t="s">
        <v>1056</v>
      </c>
      <c r="B48" s="14">
        <v>340</v>
      </c>
      <c r="C48" s="14">
        <v>121</v>
      </c>
      <c r="D48" s="14">
        <v>461</v>
      </c>
      <c r="E48" s="14">
        <v>1</v>
      </c>
      <c r="F48" s="14">
        <v>1</v>
      </c>
      <c r="G48" s="14">
        <v>2</v>
      </c>
      <c r="H48" s="14">
        <v>40</v>
      </c>
      <c r="I48" s="14">
        <v>22</v>
      </c>
      <c r="J48" s="14">
        <v>62</v>
      </c>
      <c r="K48" s="14">
        <f t="shared" si="9"/>
        <v>381</v>
      </c>
      <c r="L48" s="14">
        <f t="shared" si="8"/>
        <v>144</v>
      </c>
      <c r="M48" s="14">
        <f t="shared" si="8"/>
        <v>525</v>
      </c>
      <c r="N48" s="15" t="s">
        <v>1057</v>
      </c>
    </row>
    <row r="49" spans="1:14" ht="25.5" customHeight="1" x14ac:dyDescent="0.2">
      <c r="A49" s="13" t="s">
        <v>1060</v>
      </c>
      <c r="B49" s="14">
        <v>66</v>
      </c>
      <c r="C49" s="14">
        <v>11</v>
      </c>
      <c r="D49" s="14">
        <v>77</v>
      </c>
      <c r="E49" s="14">
        <v>3</v>
      </c>
      <c r="F49" s="14">
        <v>2</v>
      </c>
      <c r="G49" s="14">
        <v>5</v>
      </c>
      <c r="H49" s="14">
        <v>3</v>
      </c>
      <c r="I49" s="14">
        <v>1</v>
      </c>
      <c r="J49" s="14">
        <v>4</v>
      </c>
      <c r="K49" s="14">
        <f t="shared" si="9"/>
        <v>72</v>
      </c>
      <c r="L49" s="14">
        <f t="shared" si="8"/>
        <v>14</v>
      </c>
      <c r="M49" s="14">
        <f t="shared" si="8"/>
        <v>86</v>
      </c>
      <c r="N49" s="15" t="s">
        <v>1061</v>
      </c>
    </row>
    <row r="50" spans="1:14" ht="25.5" customHeight="1" x14ac:dyDescent="0.2">
      <c r="A50" s="13" t="s">
        <v>1068</v>
      </c>
      <c r="B50" s="14">
        <v>4</v>
      </c>
      <c r="C50" s="14">
        <v>2</v>
      </c>
      <c r="D50" s="14">
        <v>6</v>
      </c>
      <c r="E50" s="14">
        <v>1</v>
      </c>
      <c r="F50" s="14">
        <v>1</v>
      </c>
      <c r="G50" s="14">
        <v>2</v>
      </c>
      <c r="H50" s="14">
        <v>1</v>
      </c>
      <c r="I50" s="14">
        <v>0</v>
      </c>
      <c r="J50" s="14">
        <v>1</v>
      </c>
      <c r="K50" s="14">
        <f t="shared" si="9"/>
        <v>6</v>
      </c>
      <c r="L50" s="14">
        <f t="shared" si="8"/>
        <v>3</v>
      </c>
      <c r="M50" s="14">
        <f t="shared" si="8"/>
        <v>9</v>
      </c>
      <c r="N50" s="15" t="s">
        <v>1069</v>
      </c>
    </row>
    <row r="51" spans="1:14" ht="25.5" customHeight="1" x14ac:dyDescent="0.2">
      <c r="A51" s="13" t="s">
        <v>1072</v>
      </c>
      <c r="B51" s="14">
        <v>74</v>
      </c>
      <c r="C51" s="14">
        <v>7</v>
      </c>
      <c r="D51" s="14">
        <v>81</v>
      </c>
      <c r="E51" s="14">
        <v>1</v>
      </c>
      <c r="F51" s="14">
        <v>2</v>
      </c>
      <c r="G51" s="14">
        <v>3</v>
      </c>
      <c r="H51" s="14">
        <v>1</v>
      </c>
      <c r="I51" s="14">
        <v>0</v>
      </c>
      <c r="J51" s="14">
        <v>1</v>
      </c>
      <c r="K51" s="14">
        <f t="shared" si="9"/>
        <v>76</v>
      </c>
      <c r="L51" s="14">
        <f t="shared" si="8"/>
        <v>9</v>
      </c>
      <c r="M51" s="14">
        <f t="shared" si="8"/>
        <v>85</v>
      </c>
      <c r="N51" s="15" t="s">
        <v>1073</v>
      </c>
    </row>
    <row r="52" spans="1:14" ht="25.5" customHeight="1" x14ac:dyDescent="0.2">
      <c r="A52" s="13" t="s">
        <v>1074</v>
      </c>
      <c r="B52" s="14">
        <f>SUM(B46:B51)</f>
        <v>699</v>
      </c>
      <c r="C52" s="14">
        <f t="shared" ref="C52:M52" si="10">SUM(C46:C51)</f>
        <v>144</v>
      </c>
      <c r="D52" s="14">
        <f t="shared" si="10"/>
        <v>843</v>
      </c>
      <c r="E52" s="14">
        <f t="shared" si="10"/>
        <v>9</v>
      </c>
      <c r="F52" s="14">
        <f t="shared" si="10"/>
        <v>6</v>
      </c>
      <c r="G52" s="14">
        <f t="shared" si="10"/>
        <v>15</v>
      </c>
      <c r="H52" s="14">
        <f t="shared" si="10"/>
        <v>48</v>
      </c>
      <c r="I52" s="14">
        <f t="shared" si="10"/>
        <v>23</v>
      </c>
      <c r="J52" s="14">
        <f t="shared" si="10"/>
        <v>71</v>
      </c>
      <c r="K52" s="14">
        <f t="shared" si="10"/>
        <v>756</v>
      </c>
      <c r="L52" s="14">
        <f t="shared" si="10"/>
        <v>173</v>
      </c>
      <c r="M52" s="14">
        <f t="shared" si="10"/>
        <v>929</v>
      </c>
      <c r="N52" s="15" t="s">
        <v>1075</v>
      </c>
    </row>
    <row r="53" spans="1:14" ht="36" customHeight="1" x14ac:dyDescent="0.2">
      <c r="A53" s="13" t="s">
        <v>1081</v>
      </c>
      <c r="B53" s="14">
        <v>128</v>
      </c>
      <c r="C53" s="14">
        <v>62</v>
      </c>
      <c r="D53" s="14">
        <v>190</v>
      </c>
      <c r="E53" s="14">
        <v>1</v>
      </c>
      <c r="F53" s="14">
        <v>0</v>
      </c>
      <c r="G53" s="14">
        <v>1</v>
      </c>
      <c r="H53" s="14">
        <v>10</v>
      </c>
      <c r="I53" s="14">
        <v>3</v>
      </c>
      <c r="J53" s="14">
        <v>13</v>
      </c>
      <c r="K53" s="14">
        <f t="shared" si="9"/>
        <v>139</v>
      </c>
      <c r="L53" s="14">
        <f t="shared" si="8"/>
        <v>65</v>
      </c>
      <c r="M53" s="14">
        <f t="shared" si="8"/>
        <v>204</v>
      </c>
      <c r="N53" s="26" t="s">
        <v>1082</v>
      </c>
    </row>
    <row r="54" spans="1:14" ht="25.5" customHeight="1" x14ac:dyDescent="0.2">
      <c r="A54" s="13" t="s">
        <v>1083</v>
      </c>
      <c r="B54" s="14">
        <v>4</v>
      </c>
      <c r="C54" s="14">
        <v>7</v>
      </c>
      <c r="D54" s="14">
        <v>11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f t="shared" si="9"/>
        <v>4</v>
      </c>
      <c r="L54" s="14">
        <f t="shared" si="8"/>
        <v>7</v>
      </c>
      <c r="M54" s="14">
        <f t="shared" si="8"/>
        <v>11</v>
      </c>
      <c r="N54" s="15" t="s">
        <v>1084</v>
      </c>
    </row>
    <row r="55" spans="1:14" ht="25.5" customHeight="1" x14ac:dyDescent="0.2">
      <c r="A55" s="13" t="s">
        <v>1085</v>
      </c>
      <c r="B55" s="14">
        <f>SUM(B53:B54)</f>
        <v>132</v>
      </c>
      <c r="C55" s="14">
        <f t="shared" ref="C55:M55" si="11">SUM(C53:C54)</f>
        <v>69</v>
      </c>
      <c r="D55" s="14">
        <f t="shared" si="11"/>
        <v>201</v>
      </c>
      <c r="E55" s="14">
        <f t="shared" si="11"/>
        <v>1</v>
      </c>
      <c r="F55" s="14">
        <f t="shared" si="11"/>
        <v>0</v>
      </c>
      <c r="G55" s="14">
        <f t="shared" si="11"/>
        <v>1</v>
      </c>
      <c r="H55" s="14">
        <f t="shared" si="11"/>
        <v>10</v>
      </c>
      <c r="I55" s="14">
        <f t="shared" si="11"/>
        <v>3</v>
      </c>
      <c r="J55" s="14">
        <f t="shared" si="11"/>
        <v>13</v>
      </c>
      <c r="K55" s="14">
        <f t="shared" si="11"/>
        <v>143</v>
      </c>
      <c r="L55" s="14">
        <f t="shared" si="11"/>
        <v>72</v>
      </c>
      <c r="M55" s="14">
        <f t="shared" si="11"/>
        <v>215</v>
      </c>
      <c r="N55" s="15" t="s">
        <v>1032</v>
      </c>
    </row>
    <row r="56" spans="1:14" ht="25.5" customHeight="1" thickBot="1" x14ac:dyDescent="0.25">
      <c r="A56" s="13" t="s">
        <v>61</v>
      </c>
      <c r="B56" s="14">
        <f>SUM(B55,B52)</f>
        <v>831</v>
      </c>
      <c r="C56" s="14">
        <f t="shared" ref="C56:M56" si="12">SUM(C55,C52)</f>
        <v>213</v>
      </c>
      <c r="D56" s="14">
        <f t="shared" si="12"/>
        <v>1044</v>
      </c>
      <c r="E56" s="14">
        <f t="shared" si="12"/>
        <v>10</v>
      </c>
      <c r="F56" s="14">
        <f t="shared" si="12"/>
        <v>6</v>
      </c>
      <c r="G56" s="14">
        <f t="shared" si="12"/>
        <v>16</v>
      </c>
      <c r="H56" s="14">
        <f t="shared" si="12"/>
        <v>58</v>
      </c>
      <c r="I56" s="14">
        <f t="shared" si="12"/>
        <v>26</v>
      </c>
      <c r="J56" s="14">
        <f t="shared" si="12"/>
        <v>84</v>
      </c>
      <c r="K56" s="14">
        <f t="shared" si="12"/>
        <v>899</v>
      </c>
      <c r="L56" s="14">
        <f t="shared" si="12"/>
        <v>245</v>
      </c>
      <c r="M56" s="14">
        <f t="shared" si="12"/>
        <v>1144</v>
      </c>
      <c r="N56" s="15" t="s">
        <v>59</v>
      </c>
    </row>
    <row r="57" spans="1:14" ht="25.5" customHeight="1" thickBot="1" x14ac:dyDescent="0.25">
      <c r="A57" s="19" t="s">
        <v>151</v>
      </c>
      <c r="B57" s="20">
        <f t="shared" ref="B57:M57" si="13">SUM(B27,B56)</f>
        <v>5901</v>
      </c>
      <c r="C57" s="20">
        <f t="shared" si="13"/>
        <v>2397</v>
      </c>
      <c r="D57" s="20">
        <f t="shared" si="13"/>
        <v>8298</v>
      </c>
      <c r="E57" s="20">
        <f t="shared" si="13"/>
        <v>694</v>
      </c>
      <c r="F57" s="20">
        <f t="shared" si="13"/>
        <v>389</v>
      </c>
      <c r="G57" s="20">
        <f t="shared" si="13"/>
        <v>1083</v>
      </c>
      <c r="H57" s="20">
        <f t="shared" si="13"/>
        <v>760</v>
      </c>
      <c r="I57" s="20">
        <f t="shared" si="13"/>
        <v>421</v>
      </c>
      <c r="J57" s="20">
        <f t="shared" si="13"/>
        <v>1181</v>
      </c>
      <c r="K57" s="20">
        <f t="shared" si="13"/>
        <v>7355</v>
      </c>
      <c r="L57" s="20">
        <f t="shared" si="13"/>
        <v>3207</v>
      </c>
      <c r="M57" s="20">
        <f t="shared" si="13"/>
        <v>10562</v>
      </c>
      <c r="N57" s="57" t="s">
        <v>771</v>
      </c>
    </row>
    <row r="58" spans="1:14" ht="20.100000000000001" customHeight="1" thickTop="1" x14ac:dyDescent="0.2"/>
    <row r="59" spans="1:14" ht="20.100000000000001" customHeight="1" x14ac:dyDescent="0.2"/>
    <row r="60" spans="1:14" ht="20.100000000000001" customHeight="1" x14ac:dyDescent="0.2"/>
    <row r="61" spans="1:14" ht="20.100000000000001" customHeight="1" x14ac:dyDescent="0.2"/>
    <row r="64" spans="1:14" s="99" customFormat="1" x14ac:dyDescent="0.2"/>
    <row r="65" spans="1:14" s="99" customFormat="1" x14ac:dyDescent="0.2"/>
    <row r="66" spans="1:14" s="99" customFormat="1" x14ac:dyDescent="0.2"/>
    <row r="67" spans="1:14" s="99" customFormat="1" x14ac:dyDescent="0.2"/>
    <row r="68" spans="1:14" s="99" customFormat="1" x14ac:dyDescent="0.2"/>
    <row r="69" spans="1:14" s="99" customFormat="1" x14ac:dyDescent="0.2"/>
    <row r="70" spans="1:14" s="99" customFormat="1" x14ac:dyDescent="0.2"/>
    <row r="72" spans="1:14" ht="23.25" customHeight="1" x14ac:dyDescent="0.2">
      <c r="A72" s="118" t="s">
        <v>2056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</row>
    <row r="73" spans="1:14" ht="41.25" customHeight="1" x14ac:dyDescent="0.25">
      <c r="A73" s="114" t="s">
        <v>1977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</row>
    <row r="74" spans="1:14" ht="23.25" customHeight="1" thickBot="1" x14ac:dyDescent="0.25">
      <c r="A74" s="10" t="s">
        <v>1964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 t="s">
        <v>1183</v>
      </c>
    </row>
    <row r="75" spans="1:14" ht="23.25" customHeight="1" thickTop="1" x14ac:dyDescent="0.25">
      <c r="A75" s="111" t="s">
        <v>0</v>
      </c>
      <c r="B75" s="110" t="s">
        <v>96</v>
      </c>
      <c r="C75" s="110"/>
      <c r="D75" s="110"/>
      <c r="E75" s="110" t="s">
        <v>97</v>
      </c>
      <c r="F75" s="110"/>
      <c r="G75" s="110"/>
      <c r="H75" s="110" t="s">
        <v>98</v>
      </c>
      <c r="I75" s="110"/>
      <c r="J75" s="110"/>
      <c r="K75" s="110" t="s">
        <v>3</v>
      </c>
      <c r="L75" s="110"/>
      <c r="M75" s="110"/>
      <c r="N75" s="111" t="s">
        <v>1010</v>
      </c>
    </row>
    <row r="76" spans="1:14" ht="23.25" customHeight="1" x14ac:dyDescent="0.25">
      <c r="A76" s="112"/>
      <c r="B76" s="109" t="s">
        <v>99</v>
      </c>
      <c r="C76" s="109"/>
      <c r="D76" s="109"/>
      <c r="E76" s="109" t="s">
        <v>100</v>
      </c>
      <c r="F76" s="109"/>
      <c r="G76" s="109"/>
      <c r="H76" s="109" t="s">
        <v>101</v>
      </c>
      <c r="I76" s="109"/>
      <c r="J76" s="109"/>
      <c r="K76" s="109" t="s">
        <v>7</v>
      </c>
      <c r="L76" s="109"/>
      <c r="M76" s="109"/>
      <c r="N76" s="112"/>
    </row>
    <row r="77" spans="1:14" ht="23.25" customHeight="1" x14ac:dyDescent="0.25">
      <c r="A77" s="112"/>
      <c r="B77" s="56" t="s">
        <v>8</v>
      </c>
      <c r="C77" s="56" t="s">
        <v>67</v>
      </c>
      <c r="D77" s="56" t="s">
        <v>10</v>
      </c>
      <c r="E77" s="56" t="s">
        <v>8</v>
      </c>
      <c r="F77" s="56" t="s">
        <v>67</v>
      </c>
      <c r="G77" s="56" t="s">
        <v>10</v>
      </c>
      <c r="H77" s="56" t="s">
        <v>8</v>
      </c>
      <c r="I77" s="56" t="s">
        <v>67</v>
      </c>
      <c r="J77" s="56" t="s">
        <v>10</v>
      </c>
      <c r="K77" s="56" t="s">
        <v>8</v>
      </c>
      <c r="L77" s="56" t="s">
        <v>67</v>
      </c>
      <c r="M77" s="56" t="s">
        <v>10</v>
      </c>
      <c r="N77" s="112"/>
    </row>
    <row r="78" spans="1:14" ht="23.25" customHeight="1" thickBot="1" x14ac:dyDescent="0.3">
      <c r="A78" s="113"/>
      <c r="B78" s="6" t="s">
        <v>11</v>
      </c>
      <c r="C78" s="6" t="s">
        <v>12</v>
      </c>
      <c r="D78" s="6" t="s">
        <v>7</v>
      </c>
      <c r="E78" s="6" t="s">
        <v>11</v>
      </c>
      <c r="F78" s="6" t="s">
        <v>12</v>
      </c>
      <c r="G78" s="6" t="s">
        <v>7</v>
      </c>
      <c r="H78" s="6" t="s">
        <v>11</v>
      </c>
      <c r="I78" s="6" t="s">
        <v>12</v>
      </c>
      <c r="J78" s="6" t="s">
        <v>7</v>
      </c>
      <c r="K78" s="6" t="s">
        <v>11</v>
      </c>
      <c r="L78" s="6" t="s">
        <v>12</v>
      </c>
      <c r="M78" s="6" t="s">
        <v>7</v>
      </c>
      <c r="N78" s="113"/>
    </row>
    <row r="79" spans="1:14" ht="26.25" customHeight="1" x14ac:dyDescent="0.2">
      <c r="A79" s="13" t="s">
        <v>13</v>
      </c>
      <c r="B79" s="14"/>
      <c r="C79" s="14"/>
      <c r="D79" s="14"/>
      <c r="E79" s="14"/>
      <c r="F79" s="14"/>
      <c r="G79" s="14"/>
      <c r="H79" s="14"/>
      <c r="I79" s="14"/>
      <c r="J79" s="14"/>
      <c r="K79" s="15"/>
      <c r="L79" s="13"/>
      <c r="M79" s="14"/>
      <c r="N79" s="15" t="s">
        <v>14</v>
      </c>
    </row>
    <row r="80" spans="1:14" ht="26.25" customHeight="1" x14ac:dyDescent="0.2">
      <c r="A80" s="13" t="s">
        <v>1056</v>
      </c>
      <c r="B80" s="14">
        <v>1</v>
      </c>
      <c r="C80" s="14">
        <v>0</v>
      </c>
      <c r="D80" s="14">
        <v>1</v>
      </c>
      <c r="E80" s="14">
        <v>0</v>
      </c>
      <c r="F80" s="14">
        <v>0</v>
      </c>
      <c r="G80" s="14">
        <f t="shared" ref="G80:G82" si="14">SUM(E80:F80)</f>
        <v>0</v>
      </c>
      <c r="H80" s="14">
        <v>0</v>
      </c>
      <c r="I80" s="14">
        <v>0</v>
      </c>
      <c r="J80" s="14">
        <f t="shared" ref="J80:J82" si="15">SUM(H80:I80)</f>
        <v>0</v>
      </c>
      <c r="K80" s="14">
        <f t="shared" ref="K80:K82" si="16">SUM(B80,E80,H80)</f>
        <v>1</v>
      </c>
      <c r="L80" s="14">
        <f t="shared" ref="L80:M82" si="17">SUM(C80,F80,I80)</f>
        <v>0</v>
      </c>
      <c r="M80" s="14">
        <f t="shared" si="17"/>
        <v>1</v>
      </c>
      <c r="N80" s="15" t="s">
        <v>1057</v>
      </c>
    </row>
    <row r="81" spans="1:14" ht="26.25" customHeight="1" x14ac:dyDescent="0.2">
      <c r="A81" s="13" t="s">
        <v>1062</v>
      </c>
      <c r="B81" s="14">
        <v>0</v>
      </c>
      <c r="C81" s="14">
        <v>2</v>
      </c>
      <c r="D81" s="14">
        <v>2</v>
      </c>
      <c r="E81" s="14">
        <v>0</v>
      </c>
      <c r="F81" s="14">
        <v>0</v>
      </c>
      <c r="G81" s="14">
        <f t="shared" si="14"/>
        <v>0</v>
      </c>
      <c r="H81" s="14">
        <v>0</v>
      </c>
      <c r="I81" s="14">
        <v>0</v>
      </c>
      <c r="J81" s="14">
        <f t="shared" si="15"/>
        <v>0</v>
      </c>
      <c r="K81" s="14">
        <f t="shared" si="16"/>
        <v>0</v>
      </c>
      <c r="L81" s="14">
        <f t="shared" si="17"/>
        <v>2</v>
      </c>
      <c r="M81" s="14">
        <f t="shared" si="17"/>
        <v>2</v>
      </c>
      <c r="N81" s="15" t="s">
        <v>1098</v>
      </c>
    </row>
    <row r="82" spans="1:14" ht="26.25" customHeight="1" x14ac:dyDescent="0.2">
      <c r="A82" s="13" t="s">
        <v>1064</v>
      </c>
      <c r="B82" s="14">
        <v>3</v>
      </c>
      <c r="C82" s="14">
        <v>0</v>
      </c>
      <c r="D82" s="14">
        <v>3</v>
      </c>
      <c r="E82" s="14">
        <v>0</v>
      </c>
      <c r="F82" s="14">
        <v>0</v>
      </c>
      <c r="G82" s="14">
        <f t="shared" si="14"/>
        <v>0</v>
      </c>
      <c r="H82" s="14">
        <v>2</v>
      </c>
      <c r="I82" s="14">
        <v>1</v>
      </c>
      <c r="J82" s="14">
        <f t="shared" si="15"/>
        <v>3</v>
      </c>
      <c r="K82" s="14">
        <f t="shared" si="16"/>
        <v>5</v>
      </c>
      <c r="L82" s="14">
        <f t="shared" si="17"/>
        <v>1</v>
      </c>
      <c r="M82" s="14">
        <f t="shared" si="17"/>
        <v>6</v>
      </c>
      <c r="N82" s="15" t="s">
        <v>1065</v>
      </c>
    </row>
    <row r="83" spans="1:14" ht="26.25" customHeight="1" thickBot="1" x14ac:dyDescent="0.25">
      <c r="A83" s="16" t="s">
        <v>1101</v>
      </c>
      <c r="B83" s="17">
        <f t="shared" ref="B83:M83" si="18">SUM(B80:B82)</f>
        <v>4</v>
      </c>
      <c r="C83" s="17">
        <f t="shared" si="18"/>
        <v>2</v>
      </c>
      <c r="D83" s="17">
        <f t="shared" si="18"/>
        <v>6</v>
      </c>
      <c r="E83" s="17">
        <f t="shared" si="18"/>
        <v>0</v>
      </c>
      <c r="F83" s="17">
        <f t="shared" si="18"/>
        <v>0</v>
      </c>
      <c r="G83" s="17">
        <f t="shared" si="18"/>
        <v>0</v>
      </c>
      <c r="H83" s="17">
        <f t="shared" si="18"/>
        <v>2</v>
      </c>
      <c r="I83" s="17">
        <f t="shared" si="18"/>
        <v>1</v>
      </c>
      <c r="J83" s="17">
        <f t="shared" si="18"/>
        <v>3</v>
      </c>
      <c r="K83" s="17">
        <f t="shared" si="18"/>
        <v>6</v>
      </c>
      <c r="L83" s="17">
        <f t="shared" si="18"/>
        <v>3</v>
      </c>
      <c r="M83" s="17">
        <f t="shared" si="18"/>
        <v>9</v>
      </c>
      <c r="N83" s="18" t="s">
        <v>57</v>
      </c>
    </row>
    <row r="84" spans="1:14" ht="29.25" customHeight="1" thickBot="1" x14ac:dyDescent="0.25">
      <c r="A84" s="19" t="s">
        <v>151</v>
      </c>
      <c r="B84" s="20">
        <f>SUM(B83)</f>
        <v>4</v>
      </c>
      <c r="C84" s="20">
        <f t="shared" ref="C84:M84" si="19">SUM(C83)</f>
        <v>2</v>
      </c>
      <c r="D84" s="20">
        <f t="shared" si="19"/>
        <v>6</v>
      </c>
      <c r="E84" s="20">
        <f t="shared" si="19"/>
        <v>0</v>
      </c>
      <c r="F84" s="20">
        <f t="shared" si="19"/>
        <v>0</v>
      </c>
      <c r="G84" s="20">
        <f t="shared" si="19"/>
        <v>0</v>
      </c>
      <c r="H84" s="20">
        <f t="shared" si="19"/>
        <v>2</v>
      </c>
      <c r="I84" s="20">
        <f t="shared" si="19"/>
        <v>1</v>
      </c>
      <c r="J84" s="20">
        <f t="shared" si="19"/>
        <v>3</v>
      </c>
      <c r="K84" s="20">
        <f t="shared" si="19"/>
        <v>6</v>
      </c>
      <c r="L84" s="20">
        <f t="shared" si="19"/>
        <v>3</v>
      </c>
      <c r="M84" s="20">
        <f t="shared" si="19"/>
        <v>9</v>
      </c>
      <c r="N84" s="57" t="s">
        <v>774</v>
      </c>
    </row>
    <row r="85" spans="1:14" ht="15" thickTop="1" x14ac:dyDescent="0.2"/>
  </sheetData>
  <mergeCells count="34">
    <mergeCell ref="A72:N72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A41:A44"/>
    <mergeCell ref="B41:D41"/>
    <mergeCell ref="E41:G41"/>
    <mergeCell ref="H41:J41"/>
    <mergeCell ref="K41:M41"/>
    <mergeCell ref="N41:N44"/>
    <mergeCell ref="B42:D42"/>
    <mergeCell ref="E42:G42"/>
    <mergeCell ref="H42:J42"/>
    <mergeCell ref="K42:M42"/>
    <mergeCell ref="H76:J76"/>
    <mergeCell ref="K76:M76"/>
    <mergeCell ref="A73:N73"/>
    <mergeCell ref="A75:A78"/>
    <mergeCell ref="B75:D75"/>
    <mergeCell ref="E75:G75"/>
    <mergeCell ref="H75:J75"/>
    <mergeCell ref="K75:M75"/>
    <mergeCell ref="N75:N78"/>
    <mergeCell ref="B76:D76"/>
    <mergeCell ref="E76:G76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500"/>
  <sheetViews>
    <sheetView rightToLeft="1" view="pageBreakPreview" topLeftCell="A99" zoomScale="80" zoomScaleSheetLayoutView="80" workbookViewId="0">
      <selection sqref="A1:K1"/>
    </sheetView>
  </sheetViews>
  <sheetFormatPr defaultRowHeight="14.25" x14ac:dyDescent="0.2"/>
  <cols>
    <col min="1" max="1" width="31.875" customWidth="1"/>
    <col min="2" max="4" width="8.625" customWidth="1"/>
    <col min="5" max="5" width="7.5" customWidth="1"/>
    <col min="6" max="6" width="6.375" customWidth="1"/>
    <col min="7" max="7" width="7.875" customWidth="1"/>
    <col min="8" max="10" width="8.625" customWidth="1"/>
    <col min="11" max="11" width="44.5" customWidth="1"/>
  </cols>
  <sheetData>
    <row r="1" spans="1:11" ht="24.75" customHeight="1" x14ac:dyDescent="0.2">
      <c r="A1" s="128" t="s">
        <v>2057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39" customHeight="1" x14ac:dyDescent="0.2">
      <c r="A2" s="128" t="s">
        <v>1102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16.5" thickBot="1" x14ac:dyDescent="0.25">
      <c r="A3" s="10" t="s">
        <v>1965</v>
      </c>
      <c r="K3" s="12" t="s">
        <v>1188</v>
      </c>
    </row>
    <row r="4" spans="1:11" ht="15.75" customHeight="1" thickTop="1" x14ac:dyDescent="0.25">
      <c r="A4" s="111" t="s">
        <v>1051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1010</v>
      </c>
    </row>
    <row r="5" spans="1:11" ht="15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15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0.100000000000001" customHeight="1" x14ac:dyDescent="0.2">
      <c r="A8" s="13" t="s">
        <v>13</v>
      </c>
      <c r="B8" s="13"/>
      <c r="C8" s="13"/>
      <c r="D8" s="13"/>
      <c r="E8" s="13"/>
      <c r="F8" s="13"/>
      <c r="G8" s="13"/>
      <c r="H8" s="13"/>
      <c r="I8" s="13"/>
      <c r="J8" s="13"/>
      <c r="K8" s="15" t="s">
        <v>14</v>
      </c>
    </row>
    <row r="9" spans="1:11" ht="20.100000000000001" customHeight="1" x14ac:dyDescent="0.2">
      <c r="A9" s="13" t="s">
        <v>1052</v>
      </c>
      <c r="B9" s="14">
        <v>221</v>
      </c>
      <c r="C9" s="14">
        <v>778</v>
      </c>
      <c r="D9" s="14">
        <f>SUM(B9:C9)</f>
        <v>999</v>
      </c>
      <c r="E9" s="14">
        <v>0</v>
      </c>
      <c r="F9" s="14">
        <v>0</v>
      </c>
      <c r="G9" s="14">
        <f>SUM(E9:F9)</f>
        <v>0</v>
      </c>
      <c r="H9" s="14">
        <f>SUM(B9,E9)</f>
        <v>221</v>
      </c>
      <c r="I9" s="14">
        <f t="shared" ref="I9:J24" si="0">SUM(C9,F9)</f>
        <v>778</v>
      </c>
      <c r="J9" s="14">
        <f t="shared" si="0"/>
        <v>999</v>
      </c>
      <c r="K9" s="15" t="s">
        <v>1053</v>
      </c>
    </row>
    <row r="10" spans="1:11" ht="20.100000000000001" customHeight="1" x14ac:dyDescent="0.2">
      <c r="A10" s="13" t="s">
        <v>1054</v>
      </c>
      <c r="B10" s="14">
        <v>1570</v>
      </c>
      <c r="C10" s="14">
        <v>470</v>
      </c>
      <c r="D10" s="14">
        <f t="shared" ref="D10:D19" si="1">SUM(B10:C10)</f>
        <v>2040</v>
      </c>
      <c r="E10" s="14">
        <v>0</v>
      </c>
      <c r="F10" s="14">
        <v>0</v>
      </c>
      <c r="G10" s="14">
        <f t="shared" ref="G10:G19" si="2">SUM(E10:F10)</f>
        <v>0</v>
      </c>
      <c r="H10" s="14">
        <f t="shared" ref="H10:J25" si="3">SUM(B10,E10)</f>
        <v>1570</v>
      </c>
      <c r="I10" s="14">
        <f t="shared" si="0"/>
        <v>470</v>
      </c>
      <c r="J10" s="14">
        <f t="shared" si="0"/>
        <v>2040</v>
      </c>
      <c r="K10" s="15" t="s">
        <v>1055</v>
      </c>
    </row>
    <row r="11" spans="1:11" ht="20.100000000000001" customHeight="1" x14ac:dyDescent="0.2">
      <c r="A11" s="13" t="s">
        <v>1056</v>
      </c>
      <c r="B11" s="14">
        <v>1899</v>
      </c>
      <c r="C11" s="14">
        <v>2206</v>
      </c>
      <c r="D11" s="14">
        <f t="shared" si="1"/>
        <v>4105</v>
      </c>
      <c r="E11" s="14">
        <v>2</v>
      </c>
      <c r="F11" s="14">
        <v>2</v>
      </c>
      <c r="G11" s="14">
        <f t="shared" si="2"/>
        <v>4</v>
      </c>
      <c r="H11" s="14">
        <f t="shared" si="3"/>
        <v>1901</v>
      </c>
      <c r="I11" s="14">
        <f t="shared" si="0"/>
        <v>2208</v>
      </c>
      <c r="J11" s="14">
        <f t="shared" si="0"/>
        <v>4109</v>
      </c>
      <c r="K11" s="15" t="s">
        <v>1057</v>
      </c>
    </row>
    <row r="12" spans="1:11" ht="20.100000000000001" customHeight="1" x14ac:dyDescent="0.2">
      <c r="A12" s="13" t="s">
        <v>1058</v>
      </c>
      <c r="B12" s="14">
        <v>129</v>
      </c>
      <c r="C12" s="14">
        <v>336</v>
      </c>
      <c r="D12" s="14">
        <f t="shared" si="1"/>
        <v>465</v>
      </c>
      <c r="E12" s="14">
        <v>0</v>
      </c>
      <c r="F12" s="14">
        <v>0</v>
      </c>
      <c r="G12" s="14">
        <f t="shared" si="2"/>
        <v>0</v>
      </c>
      <c r="H12" s="14">
        <f t="shared" si="3"/>
        <v>129</v>
      </c>
      <c r="I12" s="14">
        <f t="shared" si="0"/>
        <v>336</v>
      </c>
      <c r="J12" s="14">
        <f t="shared" si="0"/>
        <v>465</v>
      </c>
      <c r="K12" s="15" t="s">
        <v>1059</v>
      </c>
    </row>
    <row r="13" spans="1:11" ht="20.100000000000001" customHeight="1" x14ac:dyDescent="0.2">
      <c r="A13" s="13" t="s">
        <v>1060</v>
      </c>
      <c r="B13" s="14">
        <v>488</v>
      </c>
      <c r="C13" s="14">
        <v>339</v>
      </c>
      <c r="D13" s="14">
        <f t="shared" si="1"/>
        <v>827</v>
      </c>
      <c r="E13" s="14">
        <v>0</v>
      </c>
      <c r="F13" s="14">
        <v>0</v>
      </c>
      <c r="G13" s="14">
        <f t="shared" si="2"/>
        <v>0</v>
      </c>
      <c r="H13" s="14">
        <f t="shared" si="3"/>
        <v>488</v>
      </c>
      <c r="I13" s="14">
        <f t="shared" si="0"/>
        <v>339</v>
      </c>
      <c r="J13" s="14">
        <f t="shared" si="0"/>
        <v>827</v>
      </c>
      <c r="K13" s="15" t="s">
        <v>1061</v>
      </c>
    </row>
    <row r="14" spans="1:11" ht="20.100000000000001" customHeight="1" x14ac:dyDescent="0.2">
      <c r="A14" s="13" t="s">
        <v>1062</v>
      </c>
      <c r="B14" s="14">
        <v>1378</v>
      </c>
      <c r="C14" s="14">
        <v>1259</v>
      </c>
      <c r="D14" s="14">
        <f t="shared" si="1"/>
        <v>2637</v>
      </c>
      <c r="E14" s="14">
        <v>1</v>
      </c>
      <c r="F14" s="14">
        <v>4</v>
      </c>
      <c r="G14" s="14">
        <f t="shared" si="2"/>
        <v>5</v>
      </c>
      <c r="H14" s="14">
        <f t="shared" si="3"/>
        <v>1379</v>
      </c>
      <c r="I14" s="14">
        <f t="shared" si="0"/>
        <v>1263</v>
      </c>
      <c r="J14" s="14">
        <f t="shared" si="0"/>
        <v>2642</v>
      </c>
      <c r="K14" s="15" t="s">
        <v>1063</v>
      </c>
    </row>
    <row r="15" spans="1:11" ht="20.100000000000001" customHeight="1" x14ac:dyDescent="0.2">
      <c r="A15" s="13" t="s">
        <v>1064</v>
      </c>
      <c r="B15" s="14">
        <v>661</v>
      </c>
      <c r="C15" s="14">
        <v>171</v>
      </c>
      <c r="D15" s="14">
        <f t="shared" si="1"/>
        <v>832</v>
      </c>
      <c r="E15" s="14">
        <v>3</v>
      </c>
      <c r="F15" s="14">
        <v>0</v>
      </c>
      <c r="G15" s="14">
        <f t="shared" si="2"/>
        <v>3</v>
      </c>
      <c r="H15" s="14">
        <f t="shared" si="3"/>
        <v>664</v>
      </c>
      <c r="I15" s="14">
        <f t="shared" si="0"/>
        <v>171</v>
      </c>
      <c r="J15" s="14">
        <f t="shared" si="0"/>
        <v>835</v>
      </c>
      <c r="K15" s="15" t="s">
        <v>1065</v>
      </c>
    </row>
    <row r="16" spans="1:11" ht="20.100000000000001" customHeight="1" x14ac:dyDescent="0.2">
      <c r="A16" s="13" t="s">
        <v>1066</v>
      </c>
      <c r="B16" s="14">
        <v>367</v>
      </c>
      <c r="C16" s="14">
        <v>72</v>
      </c>
      <c r="D16" s="14">
        <f t="shared" si="1"/>
        <v>439</v>
      </c>
      <c r="E16" s="14">
        <v>0</v>
      </c>
      <c r="F16" s="14">
        <v>0</v>
      </c>
      <c r="G16" s="14">
        <f t="shared" si="2"/>
        <v>0</v>
      </c>
      <c r="H16" s="14">
        <f t="shared" si="3"/>
        <v>367</v>
      </c>
      <c r="I16" s="14">
        <f t="shared" si="0"/>
        <v>72</v>
      </c>
      <c r="J16" s="14">
        <f t="shared" si="0"/>
        <v>439</v>
      </c>
      <c r="K16" s="15" t="s">
        <v>1096</v>
      </c>
    </row>
    <row r="17" spans="1:11" ht="20.100000000000001" customHeight="1" x14ac:dyDescent="0.2">
      <c r="A17" s="13" t="s">
        <v>1068</v>
      </c>
      <c r="B17" s="14">
        <v>889</v>
      </c>
      <c r="C17" s="14">
        <v>585</v>
      </c>
      <c r="D17" s="14">
        <f t="shared" si="1"/>
        <v>1474</v>
      </c>
      <c r="E17" s="14">
        <v>0</v>
      </c>
      <c r="F17" s="14">
        <v>0</v>
      </c>
      <c r="G17" s="14">
        <f t="shared" si="2"/>
        <v>0</v>
      </c>
      <c r="H17" s="14">
        <f t="shared" si="3"/>
        <v>889</v>
      </c>
      <c r="I17" s="14">
        <f t="shared" si="0"/>
        <v>585</v>
      </c>
      <c r="J17" s="14">
        <f t="shared" si="0"/>
        <v>1474</v>
      </c>
      <c r="K17" s="15" t="s">
        <v>1069</v>
      </c>
    </row>
    <row r="18" spans="1:11" ht="20.100000000000001" customHeight="1" x14ac:dyDescent="0.2">
      <c r="A18" s="13" t="s">
        <v>1070</v>
      </c>
      <c r="B18" s="14">
        <v>438</v>
      </c>
      <c r="C18" s="14">
        <v>225</v>
      </c>
      <c r="D18" s="14">
        <f t="shared" si="1"/>
        <v>663</v>
      </c>
      <c r="E18" s="14">
        <v>0</v>
      </c>
      <c r="F18" s="14">
        <v>0</v>
      </c>
      <c r="G18" s="14">
        <f t="shared" si="2"/>
        <v>0</v>
      </c>
      <c r="H18" s="14">
        <f t="shared" si="3"/>
        <v>438</v>
      </c>
      <c r="I18" s="14">
        <f t="shared" si="0"/>
        <v>225</v>
      </c>
      <c r="J18" s="14">
        <f t="shared" si="0"/>
        <v>663</v>
      </c>
      <c r="K18" s="15" t="s">
        <v>1097</v>
      </c>
    </row>
    <row r="19" spans="1:11" ht="20.100000000000001" customHeight="1" x14ac:dyDescent="0.2">
      <c r="A19" s="13" t="s">
        <v>1072</v>
      </c>
      <c r="B19" s="14">
        <v>2278</v>
      </c>
      <c r="C19" s="14">
        <v>1693</v>
      </c>
      <c r="D19" s="14">
        <f t="shared" si="1"/>
        <v>3971</v>
      </c>
      <c r="E19" s="14">
        <v>0</v>
      </c>
      <c r="F19" s="14">
        <v>0</v>
      </c>
      <c r="G19" s="14">
        <f t="shared" si="2"/>
        <v>0</v>
      </c>
      <c r="H19" s="14">
        <f t="shared" si="3"/>
        <v>2278</v>
      </c>
      <c r="I19" s="14">
        <f t="shared" si="0"/>
        <v>1693</v>
      </c>
      <c r="J19" s="14">
        <f t="shared" si="0"/>
        <v>3971</v>
      </c>
      <c r="K19" s="15" t="s">
        <v>1073</v>
      </c>
    </row>
    <row r="20" spans="1:11" ht="20.100000000000001" customHeight="1" x14ac:dyDescent="0.2">
      <c r="A20" s="13" t="s">
        <v>1074</v>
      </c>
      <c r="B20" s="14">
        <f>SUM(B9:B19)</f>
        <v>10318</v>
      </c>
      <c r="C20" s="14">
        <f t="shared" ref="C20:J20" si="4">SUM(C9:C19)</f>
        <v>8134</v>
      </c>
      <c r="D20" s="14">
        <f t="shared" si="4"/>
        <v>18452</v>
      </c>
      <c r="E20" s="14">
        <f t="shared" si="4"/>
        <v>6</v>
      </c>
      <c r="F20" s="14">
        <f t="shared" si="4"/>
        <v>6</v>
      </c>
      <c r="G20" s="14">
        <f t="shared" si="4"/>
        <v>12</v>
      </c>
      <c r="H20" s="14">
        <f t="shared" si="4"/>
        <v>10324</v>
      </c>
      <c r="I20" s="14">
        <f t="shared" si="4"/>
        <v>8140</v>
      </c>
      <c r="J20" s="14">
        <f t="shared" si="4"/>
        <v>18464</v>
      </c>
      <c r="K20" s="15" t="s">
        <v>1075</v>
      </c>
    </row>
    <row r="21" spans="1:11" ht="20.100000000000001" customHeight="1" x14ac:dyDescent="0.2">
      <c r="A21" s="13" t="s">
        <v>1076</v>
      </c>
      <c r="B21" s="14">
        <v>475</v>
      </c>
      <c r="C21" s="14">
        <v>298</v>
      </c>
      <c r="D21" s="14">
        <f>SUM(B21:C21)</f>
        <v>773</v>
      </c>
      <c r="E21" s="14">
        <v>0</v>
      </c>
      <c r="F21" s="14">
        <v>0</v>
      </c>
      <c r="G21" s="14">
        <f>SUM(E21:F21)</f>
        <v>0</v>
      </c>
      <c r="H21" s="14">
        <f t="shared" si="3"/>
        <v>475</v>
      </c>
      <c r="I21" s="14">
        <f t="shared" si="0"/>
        <v>298</v>
      </c>
      <c r="J21" s="14">
        <f t="shared" si="0"/>
        <v>773</v>
      </c>
      <c r="K21" s="15" t="s">
        <v>1077</v>
      </c>
    </row>
    <row r="22" spans="1:11" ht="20.100000000000001" customHeight="1" x14ac:dyDescent="0.2">
      <c r="A22" s="13" t="s">
        <v>1078</v>
      </c>
      <c r="B22" s="14">
        <v>348</v>
      </c>
      <c r="C22" s="14">
        <v>562</v>
      </c>
      <c r="D22" s="14">
        <f t="shared" ref="D22:D25" si="5">SUM(B22:C22)</f>
        <v>910</v>
      </c>
      <c r="E22" s="14">
        <v>0</v>
      </c>
      <c r="F22" s="14">
        <v>2</v>
      </c>
      <c r="G22" s="14">
        <f t="shared" ref="G22:G25" si="6">SUM(E22:F22)</f>
        <v>2</v>
      </c>
      <c r="H22" s="14">
        <f t="shared" si="3"/>
        <v>348</v>
      </c>
      <c r="I22" s="14">
        <f t="shared" si="0"/>
        <v>564</v>
      </c>
      <c r="J22" s="14">
        <f t="shared" si="0"/>
        <v>912</v>
      </c>
      <c r="K22" s="15" t="s">
        <v>1077</v>
      </c>
    </row>
    <row r="23" spans="1:11" ht="20.100000000000001" customHeight="1" x14ac:dyDescent="0.2">
      <c r="A23" s="13" t="s">
        <v>1079</v>
      </c>
      <c r="B23" s="14">
        <v>385</v>
      </c>
      <c r="C23" s="14">
        <v>357</v>
      </c>
      <c r="D23" s="14">
        <f t="shared" si="5"/>
        <v>742</v>
      </c>
      <c r="E23" s="14">
        <v>1</v>
      </c>
      <c r="F23" s="14">
        <v>0</v>
      </c>
      <c r="G23" s="14">
        <f t="shared" si="6"/>
        <v>1</v>
      </c>
      <c r="H23" s="14">
        <f t="shared" si="3"/>
        <v>386</v>
      </c>
      <c r="I23" s="14">
        <f t="shared" si="0"/>
        <v>357</v>
      </c>
      <c r="J23" s="14">
        <f t="shared" si="0"/>
        <v>743</v>
      </c>
      <c r="K23" s="15" t="s">
        <v>1080</v>
      </c>
    </row>
    <row r="24" spans="1:11" ht="24.75" customHeight="1" x14ac:dyDescent="0.2">
      <c r="A24" s="13" t="s">
        <v>1081</v>
      </c>
      <c r="B24" s="14">
        <v>845</v>
      </c>
      <c r="C24" s="14">
        <v>840</v>
      </c>
      <c r="D24" s="14">
        <f t="shared" si="5"/>
        <v>1685</v>
      </c>
      <c r="E24" s="14">
        <v>0</v>
      </c>
      <c r="F24" s="14">
        <v>0</v>
      </c>
      <c r="G24" s="14">
        <f t="shared" si="6"/>
        <v>0</v>
      </c>
      <c r="H24" s="14">
        <f t="shared" si="3"/>
        <v>845</v>
      </c>
      <c r="I24" s="14">
        <f t="shared" si="0"/>
        <v>840</v>
      </c>
      <c r="J24" s="14">
        <f t="shared" si="0"/>
        <v>1685</v>
      </c>
      <c r="K24" s="15" t="s">
        <v>1082</v>
      </c>
    </row>
    <row r="25" spans="1:11" ht="20.100000000000001" customHeight="1" x14ac:dyDescent="0.2">
      <c r="A25" s="13" t="s">
        <v>1083</v>
      </c>
      <c r="B25" s="14">
        <v>133</v>
      </c>
      <c r="C25" s="14">
        <v>145</v>
      </c>
      <c r="D25" s="14">
        <f t="shared" si="5"/>
        <v>278</v>
      </c>
      <c r="E25" s="14">
        <v>0</v>
      </c>
      <c r="F25" s="14">
        <v>0</v>
      </c>
      <c r="G25" s="14">
        <f t="shared" si="6"/>
        <v>0</v>
      </c>
      <c r="H25" s="14">
        <f t="shared" si="3"/>
        <v>133</v>
      </c>
      <c r="I25" s="14">
        <f t="shared" si="3"/>
        <v>145</v>
      </c>
      <c r="J25" s="14">
        <f t="shared" si="3"/>
        <v>278</v>
      </c>
      <c r="K25" s="15" t="s">
        <v>1084</v>
      </c>
    </row>
    <row r="26" spans="1:11" ht="20.100000000000001" customHeight="1" x14ac:dyDescent="0.2">
      <c r="A26" s="13" t="s">
        <v>1085</v>
      </c>
      <c r="B26" s="14">
        <f>SUM(B21:B25)</f>
        <v>2186</v>
      </c>
      <c r="C26" s="14">
        <f t="shared" ref="C26:G26" si="7">SUM(C21:C25)</f>
        <v>2202</v>
      </c>
      <c r="D26" s="14">
        <f t="shared" si="7"/>
        <v>4388</v>
      </c>
      <c r="E26" s="14">
        <f t="shared" si="7"/>
        <v>1</v>
      </c>
      <c r="F26" s="14">
        <f t="shared" si="7"/>
        <v>2</v>
      </c>
      <c r="G26" s="14">
        <f t="shared" si="7"/>
        <v>3</v>
      </c>
      <c r="H26" s="14">
        <f t="shared" ref="H26:J26" si="8">SUM(B26,E26)</f>
        <v>2187</v>
      </c>
      <c r="I26" s="14">
        <f t="shared" si="8"/>
        <v>2204</v>
      </c>
      <c r="J26" s="14">
        <f t="shared" si="8"/>
        <v>4391</v>
      </c>
      <c r="K26" s="15" t="s">
        <v>1086</v>
      </c>
    </row>
    <row r="27" spans="1:11" ht="20.100000000000001" customHeight="1" thickBot="1" x14ac:dyDescent="0.25">
      <c r="A27" s="22" t="s">
        <v>56</v>
      </c>
      <c r="B27" s="23">
        <f>SUM(B26,B20)</f>
        <v>12504</v>
      </c>
      <c r="C27" s="23">
        <f t="shared" ref="C27:J27" si="9">SUM(C26,C20)</f>
        <v>10336</v>
      </c>
      <c r="D27" s="23">
        <f t="shared" si="9"/>
        <v>22840</v>
      </c>
      <c r="E27" s="23">
        <f t="shared" si="9"/>
        <v>7</v>
      </c>
      <c r="F27" s="23">
        <f t="shared" si="9"/>
        <v>8</v>
      </c>
      <c r="G27" s="23">
        <f t="shared" si="9"/>
        <v>15</v>
      </c>
      <c r="H27" s="23">
        <f t="shared" si="9"/>
        <v>12511</v>
      </c>
      <c r="I27" s="23">
        <f t="shared" si="9"/>
        <v>10344</v>
      </c>
      <c r="J27" s="23">
        <f t="shared" si="9"/>
        <v>22855</v>
      </c>
      <c r="K27" s="24" t="s">
        <v>57</v>
      </c>
    </row>
    <row r="28" spans="1:11" ht="15" thickTop="1" x14ac:dyDescent="0.2"/>
    <row r="31" spans="1:11" s="99" customFormat="1" x14ac:dyDescent="0.2"/>
    <row r="32" spans="1:11" s="99" customFormat="1" x14ac:dyDescent="0.2"/>
    <row r="33" spans="1:11" s="99" customFormat="1" x14ac:dyDescent="0.2"/>
    <row r="34" spans="1:11" s="99" customFormat="1" x14ac:dyDescent="0.2"/>
    <row r="35" spans="1:11" s="99" customFormat="1" x14ac:dyDescent="0.2"/>
    <row r="36" spans="1:11" s="99" customFormat="1" x14ac:dyDescent="0.2"/>
    <row r="37" spans="1:11" s="99" customFormat="1" x14ac:dyDescent="0.2"/>
    <row r="39" spans="1:11" ht="23.25" customHeight="1" thickBot="1" x14ac:dyDescent="0.25">
      <c r="A39" s="10" t="s">
        <v>1966</v>
      </c>
      <c r="K39" s="12" t="s">
        <v>1967</v>
      </c>
    </row>
    <row r="40" spans="1:11" ht="30" customHeight="1" thickTop="1" x14ac:dyDescent="0.25">
      <c r="A40" s="111" t="s">
        <v>1051</v>
      </c>
      <c r="B40" s="110" t="s">
        <v>1</v>
      </c>
      <c r="C40" s="110"/>
      <c r="D40" s="110"/>
      <c r="E40" s="110" t="s">
        <v>2</v>
      </c>
      <c r="F40" s="110"/>
      <c r="G40" s="110"/>
      <c r="H40" s="110" t="s">
        <v>3</v>
      </c>
      <c r="I40" s="110"/>
      <c r="J40" s="110"/>
      <c r="K40" s="111" t="s">
        <v>1010</v>
      </c>
    </row>
    <row r="41" spans="1:11" ht="30" customHeight="1" x14ac:dyDescent="0.25">
      <c r="A41" s="112"/>
      <c r="B41" s="109" t="s">
        <v>5</v>
      </c>
      <c r="C41" s="109"/>
      <c r="D41" s="109"/>
      <c r="E41" s="109" t="s">
        <v>6</v>
      </c>
      <c r="F41" s="109"/>
      <c r="G41" s="109"/>
      <c r="H41" s="109" t="s">
        <v>7</v>
      </c>
      <c r="I41" s="109"/>
      <c r="J41" s="109"/>
      <c r="K41" s="112"/>
    </row>
    <row r="42" spans="1:11" ht="25.5" customHeight="1" x14ac:dyDescent="0.25">
      <c r="A42" s="112"/>
      <c r="B42" s="56" t="s">
        <v>8</v>
      </c>
      <c r="C42" s="56" t="s">
        <v>67</v>
      </c>
      <c r="D42" s="56" t="s">
        <v>10</v>
      </c>
      <c r="E42" s="56" t="s">
        <v>8</v>
      </c>
      <c r="F42" s="56" t="s">
        <v>67</v>
      </c>
      <c r="G42" s="56" t="s">
        <v>10</v>
      </c>
      <c r="H42" s="56" t="s">
        <v>8</v>
      </c>
      <c r="I42" s="56" t="s">
        <v>67</v>
      </c>
      <c r="J42" s="56" t="s">
        <v>10</v>
      </c>
      <c r="K42" s="112"/>
    </row>
    <row r="43" spans="1:11" ht="26.25" customHeight="1" thickBot="1" x14ac:dyDescent="0.3">
      <c r="A43" s="113"/>
      <c r="B43" s="6" t="s">
        <v>11</v>
      </c>
      <c r="C43" s="6" t="s">
        <v>12</v>
      </c>
      <c r="D43" s="6" t="s">
        <v>7</v>
      </c>
      <c r="E43" s="6" t="s">
        <v>11</v>
      </c>
      <c r="F43" s="6" t="s">
        <v>12</v>
      </c>
      <c r="G43" s="6" t="s">
        <v>7</v>
      </c>
      <c r="H43" s="6" t="s">
        <v>11</v>
      </c>
      <c r="I43" s="6" t="s">
        <v>12</v>
      </c>
      <c r="J43" s="6" t="s">
        <v>7</v>
      </c>
      <c r="K43" s="113"/>
    </row>
    <row r="44" spans="1:11" ht="23.1" customHeight="1" x14ac:dyDescent="0.2">
      <c r="A44" s="13" t="s">
        <v>58</v>
      </c>
      <c r="B44" s="13"/>
      <c r="C44" s="13"/>
      <c r="D44" s="13"/>
      <c r="E44" s="13"/>
      <c r="F44" s="13"/>
      <c r="G44" s="13"/>
      <c r="H44" s="13"/>
      <c r="I44" s="13"/>
      <c r="J44" s="13"/>
      <c r="K44" s="15" t="s">
        <v>59</v>
      </c>
    </row>
    <row r="45" spans="1:11" ht="23.1" customHeight="1" x14ac:dyDescent="0.2">
      <c r="A45" s="13" t="s">
        <v>1052</v>
      </c>
      <c r="B45" s="14">
        <v>232</v>
      </c>
      <c r="C45" s="14">
        <v>88</v>
      </c>
      <c r="D45" s="14">
        <f>SUM(B45:C45)</f>
        <v>320</v>
      </c>
      <c r="E45" s="14">
        <v>0</v>
      </c>
      <c r="F45" s="14">
        <v>0</v>
      </c>
      <c r="G45" s="14">
        <f>SUM(E45:F45)</f>
        <v>0</v>
      </c>
      <c r="H45" s="14">
        <f>SUM(B45,E45)</f>
        <v>232</v>
      </c>
      <c r="I45" s="14">
        <f t="shared" ref="I45:J54" si="10">SUM(C45,F45)</f>
        <v>88</v>
      </c>
      <c r="J45" s="14">
        <f t="shared" si="10"/>
        <v>320</v>
      </c>
      <c r="K45" s="15" t="s">
        <v>1053</v>
      </c>
    </row>
    <row r="46" spans="1:11" ht="23.1" customHeight="1" x14ac:dyDescent="0.2">
      <c r="A46" s="13" t="s">
        <v>1054</v>
      </c>
      <c r="B46" s="14">
        <v>489</v>
      </c>
      <c r="C46" s="14">
        <v>12</v>
      </c>
      <c r="D46" s="14">
        <f t="shared" ref="D46:D51" si="11">SUM(B46:C46)</f>
        <v>501</v>
      </c>
      <c r="E46" s="14">
        <v>0</v>
      </c>
      <c r="F46" s="14">
        <v>0</v>
      </c>
      <c r="G46" s="14">
        <f t="shared" ref="G46:G51" si="12">SUM(E46:F46)</f>
        <v>0</v>
      </c>
      <c r="H46" s="14">
        <f t="shared" ref="H46:H54" si="13">SUM(B46,E46)</f>
        <v>489</v>
      </c>
      <c r="I46" s="14">
        <f t="shared" si="10"/>
        <v>12</v>
      </c>
      <c r="J46" s="14">
        <f t="shared" si="10"/>
        <v>501</v>
      </c>
      <c r="K46" s="15" t="s">
        <v>1055</v>
      </c>
    </row>
    <row r="47" spans="1:11" ht="23.1" customHeight="1" x14ac:dyDescent="0.2">
      <c r="A47" s="13" t="s">
        <v>1056</v>
      </c>
      <c r="B47" s="14">
        <v>405</v>
      </c>
      <c r="C47" s="14">
        <v>485</v>
      </c>
      <c r="D47" s="14">
        <f t="shared" si="11"/>
        <v>890</v>
      </c>
      <c r="E47" s="14">
        <v>0</v>
      </c>
      <c r="F47" s="14">
        <v>0</v>
      </c>
      <c r="G47" s="14">
        <f t="shared" si="12"/>
        <v>0</v>
      </c>
      <c r="H47" s="14">
        <f t="shared" si="13"/>
        <v>405</v>
      </c>
      <c r="I47" s="14">
        <f t="shared" si="10"/>
        <v>485</v>
      </c>
      <c r="J47" s="14">
        <f t="shared" si="10"/>
        <v>890</v>
      </c>
      <c r="K47" s="15" t="s">
        <v>1057</v>
      </c>
    </row>
    <row r="48" spans="1:11" ht="23.1" customHeight="1" x14ac:dyDescent="0.2">
      <c r="A48" s="13" t="s">
        <v>1103</v>
      </c>
      <c r="B48" s="14">
        <v>13</v>
      </c>
      <c r="C48" s="14">
        <v>52</v>
      </c>
      <c r="D48" s="14">
        <f t="shared" si="11"/>
        <v>65</v>
      </c>
      <c r="E48" s="14">
        <v>1</v>
      </c>
      <c r="F48" s="14">
        <v>0</v>
      </c>
      <c r="G48" s="14">
        <f t="shared" si="12"/>
        <v>1</v>
      </c>
      <c r="H48" s="14">
        <f t="shared" si="13"/>
        <v>14</v>
      </c>
      <c r="I48" s="14">
        <f t="shared" si="10"/>
        <v>52</v>
      </c>
      <c r="J48" s="14">
        <f t="shared" si="10"/>
        <v>66</v>
      </c>
      <c r="K48" s="15" t="s">
        <v>1059</v>
      </c>
    </row>
    <row r="49" spans="1:11" ht="23.1" customHeight="1" x14ac:dyDescent="0.2">
      <c r="A49" s="13" t="s">
        <v>1060</v>
      </c>
      <c r="B49" s="14">
        <v>580</v>
      </c>
      <c r="C49" s="14">
        <v>303</v>
      </c>
      <c r="D49" s="14">
        <f t="shared" si="11"/>
        <v>883</v>
      </c>
      <c r="E49" s="14">
        <v>0</v>
      </c>
      <c r="F49" s="14">
        <v>0</v>
      </c>
      <c r="G49" s="14">
        <f t="shared" si="12"/>
        <v>0</v>
      </c>
      <c r="H49" s="14">
        <f t="shared" si="13"/>
        <v>580</v>
      </c>
      <c r="I49" s="14">
        <f t="shared" si="10"/>
        <v>303</v>
      </c>
      <c r="J49" s="14">
        <f t="shared" si="10"/>
        <v>883</v>
      </c>
      <c r="K49" s="15" t="s">
        <v>1061</v>
      </c>
    </row>
    <row r="50" spans="1:11" ht="23.1" customHeight="1" x14ac:dyDescent="0.2">
      <c r="A50" s="13" t="s">
        <v>1104</v>
      </c>
      <c r="B50" s="14">
        <v>219</v>
      </c>
      <c r="C50" s="14">
        <v>70</v>
      </c>
      <c r="D50" s="14">
        <f t="shared" si="11"/>
        <v>289</v>
      </c>
      <c r="E50" s="14">
        <v>0</v>
      </c>
      <c r="F50" s="14">
        <v>0</v>
      </c>
      <c r="G50" s="14">
        <f t="shared" si="12"/>
        <v>0</v>
      </c>
      <c r="H50" s="14">
        <f t="shared" si="13"/>
        <v>219</v>
      </c>
      <c r="I50" s="14">
        <f t="shared" si="10"/>
        <v>70</v>
      </c>
      <c r="J50" s="14">
        <f t="shared" si="10"/>
        <v>289</v>
      </c>
      <c r="K50" s="15" t="s">
        <v>1069</v>
      </c>
    </row>
    <row r="51" spans="1:11" ht="23.1" customHeight="1" x14ac:dyDescent="0.2">
      <c r="A51" s="13" t="s">
        <v>1072</v>
      </c>
      <c r="B51" s="14">
        <v>482</v>
      </c>
      <c r="C51" s="14">
        <v>98</v>
      </c>
      <c r="D51" s="14">
        <f t="shared" si="11"/>
        <v>580</v>
      </c>
      <c r="E51" s="14">
        <v>0</v>
      </c>
      <c r="F51" s="14">
        <v>0</v>
      </c>
      <c r="G51" s="14">
        <f t="shared" si="12"/>
        <v>0</v>
      </c>
      <c r="H51" s="14">
        <f t="shared" si="13"/>
        <v>482</v>
      </c>
      <c r="I51" s="14">
        <f t="shared" si="10"/>
        <v>98</v>
      </c>
      <c r="J51" s="14">
        <f t="shared" si="10"/>
        <v>580</v>
      </c>
      <c r="K51" s="15" t="s">
        <v>1073</v>
      </c>
    </row>
    <row r="52" spans="1:11" ht="23.1" customHeight="1" x14ac:dyDescent="0.2">
      <c r="A52" s="13" t="s">
        <v>1074</v>
      </c>
      <c r="B52" s="14">
        <f>SUM(B45:B51)</f>
        <v>2420</v>
      </c>
      <c r="C52" s="14">
        <f t="shared" ref="C52:J52" si="14">SUM(C45:C51)</f>
        <v>1108</v>
      </c>
      <c r="D52" s="14">
        <f t="shared" si="14"/>
        <v>3528</v>
      </c>
      <c r="E52" s="14">
        <f t="shared" si="14"/>
        <v>1</v>
      </c>
      <c r="F52" s="14">
        <f t="shared" si="14"/>
        <v>0</v>
      </c>
      <c r="G52" s="14">
        <f t="shared" si="14"/>
        <v>1</v>
      </c>
      <c r="H52" s="14">
        <f t="shared" si="14"/>
        <v>2421</v>
      </c>
      <c r="I52" s="14">
        <f t="shared" si="14"/>
        <v>1108</v>
      </c>
      <c r="J52" s="14">
        <f t="shared" si="14"/>
        <v>3529</v>
      </c>
      <c r="K52" s="15" t="s">
        <v>1075</v>
      </c>
    </row>
    <row r="53" spans="1:11" ht="25.5" customHeight="1" x14ac:dyDescent="0.2">
      <c r="A53" s="13" t="s">
        <v>1081</v>
      </c>
      <c r="B53" s="14">
        <v>388</v>
      </c>
      <c r="C53" s="14">
        <v>344</v>
      </c>
      <c r="D53" s="14">
        <f>SUM(B53:C53)</f>
        <v>732</v>
      </c>
      <c r="E53" s="14">
        <v>0</v>
      </c>
      <c r="F53" s="14">
        <v>0</v>
      </c>
      <c r="G53" s="14">
        <v>0</v>
      </c>
      <c r="H53" s="14">
        <f t="shared" si="13"/>
        <v>388</v>
      </c>
      <c r="I53" s="14">
        <f t="shared" si="10"/>
        <v>344</v>
      </c>
      <c r="J53" s="14">
        <f t="shared" si="10"/>
        <v>732</v>
      </c>
      <c r="K53" s="15" t="s">
        <v>1082</v>
      </c>
    </row>
    <row r="54" spans="1:11" ht="23.1" customHeight="1" x14ac:dyDescent="0.2">
      <c r="A54" s="13" t="s">
        <v>1083</v>
      </c>
      <c r="B54" s="14">
        <v>36</v>
      </c>
      <c r="C54" s="14">
        <v>157</v>
      </c>
      <c r="D54" s="14">
        <f>SUM(B54:C54)</f>
        <v>193</v>
      </c>
      <c r="E54" s="14">
        <v>0</v>
      </c>
      <c r="F54" s="14">
        <v>0</v>
      </c>
      <c r="G54" s="14">
        <v>0</v>
      </c>
      <c r="H54" s="14">
        <f t="shared" si="13"/>
        <v>36</v>
      </c>
      <c r="I54" s="14">
        <f t="shared" si="10"/>
        <v>157</v>
      </c>
      <c r="J54" s="14">
        <f t="shared" si="10"/>
        <v>193</v>
      </c>
      <c r="K54" s="15" t="s">
        <v>1084</v>
      </c>
    </row>
    <row r="55" spans="1:11" ht="23.1" customHeight="1" x14ac:dyDescent="0.2">
      <c r="A55" s="13" t="s">
        <v>1085</v>
      </c>
      <c r="B55" s="14">
        <f>SUM(B53:B54)</f>
        <v>424</v>
      </c>
      <c r="C55" s="14">
        <f t="shared" ref="C55:J55" si="15">SUM(C53:C54)</f>
        <v>501</v>
      </c>
      <c r="D55" s="14">
        <f t="shared" si="15"/>
        <v>925</v>
      </c>
      <c r="E55" s="14">
        <f t="shared" si="15"/>
        <v>0</v>
      </c>
      <c r="F55" s="14">
        <f t="shared" si="15"/>
        <v>0</v>
      </c>
      <c r="G55" s="14">
        <f t="shared" si="15"/>
        <v>0</v>
      </c>
      <c r="H55" s="14">
        <f t="shared" si="15"/>
        <v>424</v>
      </c>
      <c r="I55" s="14">
        <f t="shared" si="15"/>
        <v>501</v>
      </c>
      <c r="J55" s="14">
        <f t="shared" si="15"/>
        <v>925</v>
      </c>
      <c r="K55" s="15" t="s">
        <v>1032</v>
      </c>
    </row>
    <row r="56" spans="1:11" ht="23.1" customHeight="1" thickBot="1" x14ac:dyDescent="0.25">
      <c r="A56" s="13" t="s">
        <v>61</v>
      </c>
      <c r="B56" s="14">
        <f>SUM(B55,B52)</f>
        <v>2844</v>
      </c>
      <c r="C56" s="14">
        <f t="shared" ref="C56:J56" si="16">SUM(C55,C52)</f>
        <v>1609</v>
      </c>
      <c r="D56" s="14">
        <f t="shared" si="16"/>
        <v>4453</v>
      </c>
      <c r="E56" s="14">
        <f t="shared" si="16"/>
        <v>1</v>
      </c>
      <c r="F56" s="14">
        <f t="shared" si="16"/>
        <v>0</v>
      </c>
      <c r="G56" s="14">
        <f t="shared" si="16"/>
        <v>1</v>
      </c>
      <c r="H56" s="14">
        <f t="shared" si="16"/>
        <v>2845</v>
      </c>
      <c r="I56" s="14">
        <f t="shared" si="16"/>
        <v>1609</v>
      </c>
      <c r="J56" s="14">
        <f t="shared" si="16"/>
        <v>4454</v>
      </c>
      <c r="K56" s="15" t="s">
        <v>59</v>
      </c>
    </row>
    <row r="57" spans="1:11" ht="23.1" customHeight="1" thickBot="1" x14ac:dyDescent="0.25">
      <c r="A57" s="19" t="s">
        <v>151</v>
      </c>
      <c r="B57" s="20">
        <f>SUM(B27,B56)</f>
        <v>15348</v>
      </c>
      <c r="C57" s="20">
        <f t="shared" ref="C57:J57" si="17">SUM(C27,C56)</f>
        <v>11945</v>
      </c>
      <c r="D57" s="20">
        <f t="shared" si="17"/>
        <v>27293</v>
      </c>
      <c r="E57" s="20">
        <f t="shared" si="17"/>
        <v>8</v>
      </c>
      <c r="F57" s="20">
        <f t="shared" si="17"/>
        <v>8</v>
      </c>
      <c r="G57" s="20">
        <f t="shared" si="17"/>
        <v>16</v>
      </c>
      <c r="H57" s="20">
        <f t="shared" si="17"/>
        <v>15356</v>
      </c>
      <c r="I57" s="20">
        <f t="shared" si="17"/>
        <v>11953</v>
      </c>
      <c r="J57" s="20">
        <f t="shared" si="17"/>
        <v>27309</v>
      </c>
      <c r="K57" s="61" t="s">
        <v>771</v>
      </c>
    </row>
    <row r="58" spans="1:11" ht="23.1" customHeight="1" thickTop="1" x14ac:dyDescent="0.2"/>
    <row r="59" spans="1:11" ht="23.1" customHeight="1" x14ac:dyDescent="0.2"/>
    <row r="60" spans="1:11" ht="23.1" customHeight="1" x14ac:dyDescent="0.2"/>
    <row r="61" spans="1:11" ht="16.5" customHeight="1" x14ac:dyDescent="0.2"/>
    <row r="62" spans="1:11" s="99" customFormat="1" ht="16.5" customHeight="1" x14ac:dyDescent="0.2"/>
    <row r="63" spans="1:11" s="99" customFormat="1" ht="16.5" customHeight="1" x14ac:dyDescent="0.2"/>
    <row r="64" spans="1:11" s="99" customFormat="1" ht="16.5" customHeight="1" x14ac:dyDescent="0.2"/>
    <row r="65" spans="1:11" s="99" customFormat="1" ht="16.5" customHeight="1" x14ac:dyDescent="0.2"/>
    <row r="66" spans="1:11" s="99" customFormat="1" ht="16.5" customHeight="1" x14ac:dyDescent="0.2"/>
    <row r="67" spans="1:11" s="99" customFormat="1" ht="16.5" customHeight="1" x14ac:dyDescent="0.2"/>
    <row r="68" spans="1:11" s="99" customFormat="1" ht="16.5" customHeight="1" x14ac:dyDescent="0.2"/>
    <row r="69" spans="1:11" s="99" customFormat="1" ht="16.5" customHeight="1" x14ac:dyDescent="0.2"/>
    <row r="70" spans="1:11" s="99" customFormat="1" ht="16.5" customHeight="1" x14ac:dyDescent="0.2"/>
    <row r="71" spans="1:11" ht="16.5" customHeight="1" x14ac:dyDescent="0.2"/>
    <row r="72" spans="1:11" ht="16.5" customHeight="1" x14ac:dyDescent="0.2"/>
    <row r="73" spans="1:11" ht="17.25" customHeight="1" x14ac:dyDescent="0.2">
      <c r="A73" s="128" t="s">
        <v>2058</v>
      </c>
      <c r="B73" s="128"/>
      <c r="C73" s="128"/>
      <c r="D73" s="128"/>
      <c r="E73" s="128"/>
      <c r="F73" s="128"/>
      <c r="G73" s="128"/>
      <c r="H73" s="128"/>
      <c r="I73" s="128"/>
      <c r="J73" s="128"/>
      <c r="K73" s="128"/>
    </row>
    <row r="74" spans="1:11" ht="18.75" customHeight="1" x14ac:dyDescent="0.2">
      <c r="A74" s="128" t="s">
        <v>1105</v>
      </c>
      <c r="B74" s="128"/>
      <c r="C74" s="128"/>
      <c r="D74" s="128"/>
      <c r="E74" s="128"/>
      <c r="F74" s="128"/>
      <c r="G74" s="128"/>
      <c r="H74" s="128"/>
      <c r="I74" s="128"/>
      <c r="J74" s="128"/>
      <c r="K74" s="128"/>
    </row>
    <row r="75" spans="1:11" ht="15" customHeight="1" thickBot="1" x14ac:dyDescent="0.25">
      <c r="A75" s="10" t="s">
        <v>1968</v>
      </c>
      <c r="K75" s="12" t="s">
        <v>1193</v>
      </c>
    </row>
    <row r="76" spans="1:11" ht="21" customHeight="1" thickTop="1" x14ac:dyDescent="0.25">
      <c r="A76" s="111" t="s">
        <v>1051</v>
      </c>
      <c r="B76" s="110" t="s">
        <v>1</v>
      </c>
      <c r="C76" s="110"/>
      <c r="D76" s="110"/>
      <c r="E76" s="110" t="s">
        <v>2</v>
      </c>
      <c r="F76" s="110"/>
      <c r="G76" s="110"/>
      <c r="H76" s="110" t="s">
        <v>3</v>
      </c>
      <c r="I76" s="110"/>
      <c r="J76" s="110"/>
      <c r="K76" s="111" t="s">
        <v>1010</v>
      </c>
    </row>
    <row r="77" spans="1:11" ht="17.25" customHeight="1" x14ac:dyDescent="0.25">
      <c r="A77" s="112"/>
      <c r="B77" s="109" t="s">
        <v>5</v>
      </c>
      <c r="C77" s="109"/>
      <c r="D77" s="109"/>
      <c r="E77" s="109" t="s">
        <v>6</v>
      </c>
      <c r="F77" s="109"/>
      <c r="G77" s="109"/>
      <c r="H77" s="109" t="s">
        <v>7</v>
      </c>
      <c r="I77" s="109"/>
      <c r="J77" s="109"/>
      <c r="K77" s="112"/>
    </row>
    <row r="78" spans="1:11" ht="12.75" customHeight="1" x14ac:dyDescent="0.25">
      <c r="A78" s="112"/>
      <c r="B78" s="56" t="s">
        <v>8</v>
      </c>
      <c r="C78" s="56" t="s">
        <v>67</v>
      </c>
      <c r="D78" s="56" t="s">
        <v>10</v>
      </c>
      <c r="E78" s="56" t="s">
        <v>8</v>
      </c>
      <c r="F78" s="56" t="s">
        <v>67</v>
      </c>
      <c r="G78" s="56" t="s">
        <v>10</v>
      </c>
      <c r="H78" s="56" t="s">
        <v>8</v>
      </c>
      <c r="I78" s="56" t="s">
        <v>67</v>
      </c>
      <c r="J78" s="56" t="s">
        <v>10</v>
      </c>
      <c r="K78" s="112"/>
    </row>
    <row r="79" spans="1:11" ht="15" customHeight="1" thickBot="1" x14ac:dyDescent="0.3">
      <c r="A79" s="113"/>
      <c r="B79" s="6" t="s">
        <v>11</v>
      </c>
      <c r="C79" s="6" t="s">
        <v>12</v>
      </c>
      <c r="D79" s="6" t="s">
        <v>7</v>
      </c>
      <c r="E79" s="6" t="s">
        <v>11</v>
      </c>
      <c r="F79" s="6" t="s">
        <v>12</v>
      </c>
      <c r="G79" s="6" t="s">
        <v>7</v>
      </c>
      <c r="H79" s="6" t="s">
        <v>11</v>
      </c>
      <c r="I79" s="6" t="s">
        <v>12</v>
      </c>
      <c r="J79" s="6" t="s">
        <v>7</v>
      </c>
      <c r="K79" s="113"/>
    </row>
    <row r="80" spans="1:11" ht="20.100000000000001" customHeight="1" x14ac:dyDescent="0.2">
      <c r="A80" s="13" t="s">
        <v>13</v>
      </c>
      <c r="B80" s="15"/>
      <c r="C80" s="15"/>
      <c r="D80" s="15"/>
      <c r="E80" s="15"/>
      <c r="F80" s="15"/>
      <c r="G80" s="15"/>
      <c r="H80" s="15"/>
      <c r="I80" s="15"/>
      <c r="J80" s="15"/>
      <c r="K80" s="15" t="s">
        <v>14</v>
      </c>
    </row>
    <row r="81" spans="1:11" ht="20.100000000000001" customHeight="1" x14ac:dyDescent="0.2">
      <c r="A81" s="13" t="s">
        <v>1052</v>
      </c>
      <c r="B81" s="14">
        <v>206</v>
      </c>
      <c r="C81" s="14">
        <v>751</v>
      </c>
      <c r="D81" s="14">
        <f>SUM(B81:C81)</f>
        <v>957</v>
      </c>
      <c r="E81" s="14">
        <v>0</v>
      </c>
      <c r="F81" s="14">
        <v>0</v>
      </c>
      <c r="G81" s="14">
        <f>SUM(E81:F81)</f>
        <v>0</v>
      </c>
      <c r="H81" s="14">
        <f>SUM(B81,E81)</f>
        <v>206</v>
      </c>
      <c r="I81" s="14">
        <f t="shared" ref="I81:J91" si="18">SUM(C81,F81)</f>
        <v>751</v>
      </c>
      <c r="J81" s="14">
        <f t="shared" si="18"/>
        <v>957</v>
      </c>
      <c r="K81" s="15" t="s">
        <v>1053</v>
      </c>
    </row>
    <row r="82" spans="1:11" ht="20.100000000000001" customHeight="1" x14ac:dyDescent="0.2">
      <c r="A82" s="13" t="s">
        <v>1054</v>
      </c>
      <c r="B82" s="14">
        <v>1210</v>
      </c>
      <c r="C82" s="14">
        <v>416</v>
      </c>
      <c r="D82" s="14">
        <f t="shared" ref="D82:D97" si="19">SUM(B82:C82)</f>
        <v>1626</v>
      </c>
      <c r="E82" s="14">
        <v>0</v>
      </c>
      <c r="F82" s="14">
        <v>0</v>
      </c>
      <c r="G82" s="14">
        <f t="shared" ref="G82:G97" si="20">SUM(E82:F82)</f>
        <v>0</v>
      </c>
      <c r="H82" s="14">
        <f t="shared" ref="H82:H91" si="21">SUM(B82,E82)</f>
        <v>1210</v>
      </c>
      <c r="I82" s="14">
        <f t="shared" si="18"/>
        <v>416</v>
      </c>
      <c r="J82" s="14">
        <f t="shared" si="18"/>
        <v>1626</v>
      </c>
      <c r="K82" s="15" t="s">
        <v>1055</v>
      </c>
    </row>
    <row r="83" spans="1:11" ht="20.100000000000001" customHeight="1" x14ac:dyDescent="0.2">
      <c r="A83" s="13" t="s">
        <v>1056</v>
      </c>
      <c r="B83" s="14">
        <v>993</v>
      </c>
      <c r="C83" s="14">
        <v>1701</v>
      </c>
      <c r="D83" s="14">
        <f t="shared" si="19"/>
        <v>2694</v>
      </c>
      <c r="E83" s="14">
        <v>1</v>
      </c>
      <c r="F83" s="14">
        <v>2</v>
      </c>
      <c r="G83" s="14">
        <f t="shared" si="20"/>
        <v>3</v>
      </c>
      <c r="H83" s="14">
        <f t="shared" si="21"/>
        <v>994</v>
      </c>
      <c r="I83" s="14">
        <f t="shared" si="18"/>
        <v>1703</v>
      </c>
      <c r="J83" s="14">
        <f t="shared" si="18"/>
        <v>2697</v>
      </c>
      <c r="K83" s="15" t="s">
        <v>1057</v>
      </c>
    </row>
    <row r="84" spans="1:11" ht="20.100000000000001" customHeight="1" x14ac:dyDescent="0.2">
      <c r="A84" s="13" t="s">
        <v>1058</v>
      </c>
      <c r="B84" s="14">
        <v>116</v>
      </c>
      <c r="C84" s="14">
        <v>332</v>
      </c>
      <c r="D84" s="14">
        <f t="shared" si="19"/>
        <v>448</v>
      </c>
      <c r="E84" s="14">
        <v>0</v>
      </c>
      <c r="F84" s="14">
        <v>0</v>
      </c>
      <c r="G84" s="14">
        <f t="shared" si="20"/>
        <v>0</v>
      </c>
      <c r="H84" s="14">
        <f t="shared" si="21"/>
        <v>116</v>
      </c>
      <c r="I84" s="14">
        <f t="shared" si="18"/>
        <v>332</v>
      </c>
      <c r="J84" s="14">
        <f t="shared" si="18"/>
        <v>448</v>
      </c>
      <c r="K84" s="15" t="s">
        <v>1059</v>
      </c>
    </row>
    <row r="85" spans="1:11" ht="20.100000000000001" customHeight="1" x14ac:dyDescent="0.2">
      <c r="A85" s="13" t="s">
        <v>1060</v>
      </c>
      <c r="B85" s="14">
        <v>459</v>
      </c>
      <c r="C85" s="14">
        <v>324</v>
      </c>
      <c r="D85" s="14">
        <f t="shared" si="19"/>
        <v>783</v>
      </c>
      <c r="E85" s="14">
        <v>0</v>
      </c>
      <c r="F85" s="14">
        <v>0</v>
      </c>
      <c r="G85" s="14">
        <f t="shared" si="20"/>
        <v>0</v>
      </c>
      <c r="H85" s="14">
        <f t="shared" si="21"/>
        <v>459</v>
      </c>
      <c r="I85" s="14">
        <f t="shared" si="18"/>
        <v>324</v>
      </c>
      <c r="J85" s="14">
        <f t="shared" si="18"/>
        <v>783</v>
      </c>
      <c r="K85" s="15" t="s">
        <v>1061</v>
      </c>
    </row>
    <row r="86" spans="1:11" ht="20.100000000000001" customHeight="1" x14ac:dyDescent="0.2">
      <c r="A86" s="13" t="s">
        <v>1062</v>
      </c>
      <c r="B86" s="14">
        <v>718</v>
      </c>
      <c r="C86" s="14">
        <v>725</v>
      </c>
      <c r="D86" s="14">
        <f t="shared" si="19"/>
        <v>1443</v>
      </c>
      <c r="E86" s="14">
        <v>1</v>
      </c>
      <c r="F86" s="14">
        <v>3</v>
      </c>
      <c r="G86" s="14">
        <f t="shared" si="20"/>
        <v>4</v>
      </c>
      <c r="H86" s="14">
        <f t="shared" si="21"/>
        <v>719</v>
      </c>
      <c r="I86" s="14">
        <f t="shared" si="18"/>
        <v>728</v>
      </c>
      <c r="J86" s="14">
        <f t="shared" si="18"/>
        <v>1447</v>
      </c>
      <c r="K86" s="15" t="s">
        <v>1063</v>
      </c>
    </row>
    <row r="87" spans="1:11" ht="20.100000000000001" customHeight="1" x14ac:dyDescent="0.2">
      <c r="A87" s="13" t="s">
        <v>1064</v>
      </c>
      <c r="B87" s="14">
        <v>415</v>
      </c>
      <c r="C87" s="14">
        <v>138</v>
      </c>
      <c r="D87" s="14">
        <f t="shared" si="19"/>
        <v>553</v>
      </c>
      <c r="E87" s="14">
        <v>0</v>
      </c>
      <c r="F87" s="14">
        <v>0</v>
      </c>
      <c r="G87" s="14">
        <f t="shared" si="20"/>
        <v>0</v>
      </c>
      <c r="H87" s="14">
        <f t="shared" si="21"/>
        <v>415</v>
      </c>
      <c r="I87" s="14">
        <f t="shared" si="18"/>
        <v>138</v>
      </c>
      <c r="J87" s="14">
        <f t="shared" si="18"/>
        <v>553</v>
      </c>
      <c r="K87" s="15" t="s">
        <v>1065</v>
      </c>
    </row>
    <row r="88" spans="1:11" ht="20.100000000000001" customHeight="1" x14ac:dyDescent="0.2">
      <c r="A88" s="13" t="s">
        <v>1066</v>
      </c>
      <c r="B88" s="14">
        <v>354</v>
      </c>
      <c r="C88" s="14">
        <v>71</v>
      </c>
      <c r="D88" s="14">
        <f t="shared" si="19"/>
        <v>425</v>
      </c>
      <c r="E88" s="14">
        <v>0</v>
      </c>
      <c r="F88" s="14">
        <v>0</v>
      </c>
      <c r="G88" s="14">
        <f t="shared" si="20"/>
        <v>0</v>
      </c>
      <c r="H88" s="14">
        <f t="shared" si="21"/>
        <v>354</v>
      </c>
      <c r="I88" s="14">
        <f t="shared" si="18"/>
        <v>71</v>
      </c>
      <c r="J88" s="14">
        <f t="shared" si="18"/>
        <v>425</v>
      </c>
      <c r="K88" s="15" t="s">
        <v>1096</v>
      </c>
    </row>
    <row r="89" spans="1:11" ht="20.100000000000001" customHeight="1" x14ac:dyDescent="0.2">
      <c r="A89" s="13" t="s">
        <v>1068</v>
      </c>
      <c r="B89" s="14">
        <v>848</v>
      </c>
      <c r="C89" s="14">
        <v>567</v>
      </c>
      <c r="D89" s="14">
        <f t="shared" si="19"/>
        <v>1415</v>
      </c>
      <c r="E89" s="14">
        <v>0</v>
      </c>
      <c r="F89" s="14">
        <v>0</v>
      </c>
      <c r="G89" s="14">
        <f t="shared" si="20"/>
        <v>0</v>
      </c>
      <c r="H89" s="14">
        <f t="shared" si="21"/>
        <v>848</v>
      </c>
      <c r="I89" s="14">
        <f t="shared" si="18"/>
        <v>567</v>
      </c>
      <c r="J89" s="14">
        <f t="shared" si="18"/>
        <v>1415</v>
      </c>
      <c r="K89" s="15" t="s">
        <v>1069</v>
      </c>
    </row>
    <row r="90" spans="1:11" ht="20.100000000000001" customHeight="1" x14ac:dyDescent="0.2">
      <c r="A90" s="13" t="s">
        <v>1070</v>
      </c>
      <c r="B90" s="14">
        <v>379</v>
      </c>
      <c r="C90" s="14">
        <v>216</v>
      </c>
      <c r="D90" s="14">
        <f t="shared" si="19"/>
        <v>595</v>
      </c>
      <c r="E90" s="14">
        <v>0</v>
      </c>
      <c r="F90" s="14">
        <v>0</v>
      </c>
      <c r="G90" s="14">
        <f t="shared" si="20"/>
        <v>0</v>
      </c>
      <c r="H90" s="14">
        <f t="shared" si="21"/>
        <v>379</v>
      </c>
      <c r="I90" s="14">
        <f t="shared" si="18"/>
        <v>216</v>
      </c>
      <c r="J90" s="14">
        <f t="shared" si="18"/>
        <v>595</v>
      </c>
      <c r="K90" s="15" t="s">
        <v>1097</v>
      </c>
    </row>
    <row r="91" spans="1:11" ht="20.100000000000001" customHeight="1" x14ac:dyDescent="0.2">
      <c r="A91" s="13" t="s">
        <v>1072</v>
      </c>
      <c r="B91" s="14">
        <v>1561</v>
      </c>
      <c r="C91" s="14">
        <v>1597</v>
      </c>
      <c r="D91" s="14">
        <f t="shared" si="19"/>
        <v>3158</v>
      </c>
      <c r="E91" s="14">
        <v>0</v>
      </c>
      <c r="F91" s="14">
        <v>0</v>
      </c>
      <c r="G91" s="14">
        <f t="shared" si="20"/>
        <v>0</v>
      </c>
      <c r="H91" s="14">
        <f t="shared" si="21"/>
        <v>1561</v>
      </c>
      <c r="I91" s="14">
        <f t="shared" si="18"/>
        <v>1597</v>
      </c>
      <c r="J91" s="14">
        <f t="shared" si="18"/>
        <v>3158</v>
      </c>
      <c r="K91" s="15" t="s">
        <v>1073</v>
      </c>
    </row>
    <row r="92" spans="1:11" ht="20.100000000000001" customHeight="1" x14ac:dyDescent="0.2">
      <c r="A92" s="13" t="s">
        <v>1074</v>
      </c>
      <c r="B92" s="14">
        <f>SUM(B81:B91)</f>
        <v>7259</v>
      </c>
      <c r="C92" s="14">
        <f t="shared" ref="C92:J92" si="22">SUM(C81:C91)</f>
        <v>6838</v>
      </c>
      <c r="D92" s="14">
        <f t="shared" si="22"/>
        <v>14097</v>
      </c>
      <c r="E92" s="14">
        <f t="shared" si="22"/>
        <v>2</v>
      </c>
      <c r="F92" s="14">
        <f t="shared" si="22"/>
        <v>5</v>
      </c>
      <c r="G92" s="14">
        <f t="shared" si="22"/>
        <v>7</v>
      </c>
      <c r="H92" s="14">
        <f t="shared" si="22"/>
        <v>7261</v>
      </c>
      <c r="I92" s="14">
        <f t="shared" si="22"/>
        <v>6843</v>
      </c>
      <c r="J92" s="14">
        <f t="shared" si="22"/>
        <v>14104</v>
      </c>
      <c r="K92" s="15" t="s">
        <v>1075</v>
      </c>
    </row>
    <row r="93" spans="1:11" ht="20.100000000000001" customHeight="1" x14ac:dyDescent="0.2">
      <c r="A93" s="13" t="s">
        <v>1076</v>
      </c>
      <c r="B93" s="14">
        <v>307</v>
      </c>
      <c r="C93" s="14">
        <v>186</v>
      </c>
      <c r="D93" s="14">
        <f t="shared" si="19"/>
        <v>493</v>
      </c>
      <c r="E93" s="14">
        <v>0</v>
      </c>
      <c r="F93" s="14">
        <v>0</v>
      </c>
      <c r="G93" s="14">
        <f t="shared" si="20"/>
        <v>0</v>
      </c>
      <c r="H93" s="14">
        <f t="shared" ref="H93:J97" si="23">SUM(B93,E93)</f>
        <v>307</v>
      </c>
      <c r="I93" s="14">
        <f t="shared" si="23"/>
        <v>186</v>
      </c>
      <c r="J93" s="14">
        <f t="shared" si="23"/>
        <v>493</v>
      </c>
      <c r="K93" s="15" t="s">
        <v>1077</v>
      </c>
    </row>
    <row r="94" spans="1:11" ht="20.100000000000001" customHeight="1" x14ac:dyDescent="0.2">
      <c r="A94" s="13" t="s">
        <v>1078</v>
      </c>
      <c r="B94" s="14">
        <v>330</v>
      </c>
      <c r="C94" s="14">
        <v>550</v>
      </c>
      <c r="D94" s="14">
        <f t="shared" si="19"/>
        <v>880</v>
      </c>
      <c r="E94" s="14">
        <v>0</v>
      </c>
      <c r="F94" s="14">
        <v>2</v>
      </c>
      <c r="G94" s="14">
        <f t="shared" si="20"/>
        <v>2</v>
      </c>
      <c r="H94" s="14">
        <f t="shared" si="23"/>
        <v>330</v>
      </c>
      <c r="I94" s="14">
        <f t="shared" si="23"/>
        <v>552</v>
      </c>
      <c r="J94" s="14">
        <f t="shared" si="23"/>
        <v>882</v>
      </c>
      <c r="K94" s="15" t="s">
        <v>1077</v>
      </c>
    </row>
    <row r="95" spans="1:11" ht="20.100000000000001" customHeight="1" x14ac:dyDescent="0.2">
      <c r="A95" s="13" t="s">
        <v>1079</v>
      </c>
      <c r="B95" s="14">
        <v>309</v>
      </c>
      <c r="C95" s="14">
        <v>301</v>
      </c>
      <c r="D95" s="14">
        <f t="shared" si="19"/>
        <v>610</v>
      </c>
      <c r="E95" s="14">
        <v>1</v>
      </c>
      <c r="F95" s="14">
        <v>0</v>
      </c>
      <c r="G95" s="14">
        <f t="shared" si="20"/>
        <v>1</v>
      </c>
      <c r="H95" s="14">
        <f t="shared" si="23"/>
        <v>310</v>
      </c>
      <c r="I95" s="14">
        <f t="shared" si="23"/>
        <v>301</v>
      </c>
      <c r="J95" s="14">
        <f t="shared" si="23"/>
        <v>611</v>
      </c>
      <c r="K95" s="15" t="s">
        <v>1080</v>
      </c>
    </row>
    <row r="96" spans="1:11" ht="20.100000000000001" customHeight="1" x14ac:dyDescent="0.2">
      <c r="A96" s="13" t="s">
        <v>1081</v>
      </c>
      <c r="B96" s="14">
        <v>565</v>
      </c>
      <c r="C96" s="14">
        <v>708</v>
      </c>
      <c r="D96" s="14">
        <f t="shared" si="19"/>
        <v>1273</v>
      </c>
      <c r="E96" s="14">
        <v>0</v>
      </c>
      <c r="F96" s="14">
        <v>0</v>
      </c>
      <c r="G96" s="14">
        <f t="shared" si="20"/>
        <v>0</v>
      </c>
      <c r="H96" s="14">
        <f t="shared" si="23"/>
        <v>565</v>
      </c>
      <c r="I96" s="14">
        <f t="shared" si="23"/>
        <v>708</v>
      </c>
      <c r="J96" s="14">
        <f t="shared" si="23"/>
        <v>1273</v>
      </c>
      <c r="K96" s="15" t="s">
        <v>1082</v>
      </c>
    </row>
    <row r="97" spans="1:11" ht="20.100000000000001" customHeight="1" x14ac:dyDescent="0.2">
      <c r="A97" s="13" t="s">
        <v>1083</v>
      </c>
      <c r="B97" s="14">
        <v>130</v>
      </c>
      <c r="C97" s="14">
        <v>142</v>
      </c>
      <c r="D97" s="14">
        <f t="shared" si="19"/>
        <v>272</v>
      </c>
      <c r="E97" s="14">
        <v>0</v>
      </c>
      <c r="F97" s="14">
        <v>0</v>
      </c>
      <c r="G97" s="14">
        <f t="shared" si="20"/>
        <v>0</v>
      </c>
      <c r="H97" s="14">
        <f t="shared" si="23"/>
        <v>130</v>
      </c>
      <c r="I97" s="14">
        <f t="shared" si="23"/>
        <v>142</v>
      </c>
      <c r="J97" s="14">
        <f t="shared" si="23"/>
        <v>272</v>
      </c>
      <c r="K97" s="15" t="s">
        <v>1084</v>
      </c>
    </row>
    <row r="98" spans="1:11" ht="20.100000000000001" customHeight="1" x14ac:dyDescent="0.2">
      <c r="A98" s="13" t="s">
        <v>1085</v>
      </c>
      <c r="B98" s="14">
        <f>SUM(B93:B97)</f>
        <v>1641</v>
      </c>
      <c r="C98" s="14">
        <f t="shared" ref="C98:J98" si="24">SUM(C93:C97)</f>
        <v>1887</v>
      </c>
      <c r="D98" s="14">
        <f t="shared" si="24"/>
        <v>3528</v>
      </c>
      <c r="E98" s="14">
        <f t="shared" si="24"/>
        <v>1</v>
      </c>
      <c r="F98" s="14">
        <f t="shared" si="24"/>
        <v>2</v>
      </c>
      <c r="G98" s="14">
        <f t="shared" si="24"/>
        <v>3</v>
      </c>
      <c r="H98" s="14">
        <f t="shared" si="24"/>
        <v>1642</v>
      </c>
      <c r="I98" s="14">
        <f t="shared" si="24"/>
        <v>1889</v>
      </c>
      <c r="J98" s="14">
        <f t="shared" si="24"/>
        <v>3531</v>
      </c>
      <c r="K98" s="15" t="s">
        <v>1086</v>
      </c>
    </row>
    <row r="99" spans="1:11" ht="20.100000000000001" customHeight="1" thickBot="1" x14ac:dyDescent="0.25">
      <c r="A99" s="22" t="s">
        <v>56</v>
      </c>
      <c r="B99" s="23">
        <f>SUM(B98,B92)</f>
        <v>8900</v>
      </c>
      <c r="C99" s="23">
        <f t="shared" ref="C99:J99" si="25">SUM(C98,C92)</f>
        <v>8725</v>
      </c>
      <c r="D99" s="23">
        <f t="shared" si="25"/>
        <v>17625</v>
      </c>
      <c r="E99" s="23">
        <f t="shared" si="25"/>
        <v>3</v>
      </c>
      <c r="F99" s="23">
        <f t="shared" si="25"/>
        <v>7</v>
      </c>
      <c r="G99" s="23">
        <f t="shared" si="25"/>
        <v>10</v>
      </c>
      <c r="H99" s="23">
        <f t="shared" si="25"/>
        <v>8903</v>
      </c>
      <c r="I99" s="23">
        <f t="shared" si="25"/>
        <v>8732</v>
      </c>
      <c r="J99" s="23">
        <f t="shared" si="25"/>
        <v>17635</v>
      </c>
      <c r="K99" s="24" t="s">
        <v>57</v>
      </c>
    </row>
    <row r="100" spans="1:11" ht="15" thickTop="1" x14ac:dyDescent="0.2"/>
    <row r="104" spans="1:11" s="99" customFormat="1" x14ac:dyDescent="0.2"/>
    <row r="105" spans="1:11" s="99" customFormat="1" x14ac:dyDescent="0.2"/>
    <row r="106" spans="1:11" s="99" customFormat="1" x14ac:dyDescent="0.2"/>
    <row r="107" spans="1:11" s="99" customFormat="1" x14ac:dyDescent="0.2"/>
    <row r="108" spans="1:11" s="99" customFormat="1" x14ac:dyDescent="0.2"/>
    <row r="109" spans="1:11" s="99" customFormat="1" x14ac:dyDescent="0.2"/>
    <row r="111" spans="1:11" ht="23.25" customHeight="1" thickBot="1" x14ac:dyDescent="0.25">
      <c r="A111" s="10" t="s">
        <v>1969</v>
      </c>
      <c r="K111" s="12" t="s">
        <v>1970</v>
      </c>
    </row>
    <row r="112" spans="1:11" ht="23.25" customHeight="1" thickTop="1" x14ac:dyDescent="0.25">
      <c r="A112" s="111" t="s">
        <v>1051</v>
      </c>
      <c r="B112" s="110" t="s">
        <v>1</v>
      </c>
      <c r="C112" s="110"/>
      <c r="D112" s="110"/>
      <c r="E112" s="110" t="s">
        <v>2</v>
      </c>
      <c r="F112" s="110"/>
      <c r="G112" s="110"/>
      <c r="H112" s="110" t="s">
        <v>3</v>
      </c>
      <c r="I112" s="110"/>
      <c r="J112" s="110"/>
      <c r="K112" s="111" t="s">
        <v>1010</v>
      </c>
    </row>
    <row r="113" spans="1:11" ht="23.25" customHeight="1" x14ac:dyDescent="0.25">
      <c r="A113" s="112"/>
      <c r="B113" s="109" t="s">
        <v>5</v>
      </c>
      <c r="C113" s="109"/>
      <c r="D113" s="109"/>
      <c r="E113" s="109" t="s">
        <v>6</v>
      </c>
      <c r="F113" s="109"/>
      <c r="G113" s="109"/>
      <c r="H113" s="109" t="s">
        <v>7</v>
      </c>
      <c r="I113" s="109"/>
      <c r="J113" s="109"/>
      <c r="K113" s="112"/>
    </row>
    <row r="114" spans="1:11" ht="23.25" customHeight="1" x14ac:dyDescent="0.25">
      <c r="A114" s="112"/>
      <c r="B114" s="56" t="s">
        <v>8</v>
      </c>
      <c r="C114" s="56" t="s">
        <v>67</v>
      </c>
      <c r="D114" s="56" t="s">
        <v>10</v>
      </c>
      <c r="E114" s="56" t="s">
        <v>8</v>
      </c>
      <c r="F114" s="56" t="s">
        <v>67</v>
      </c>
      <c r="G114" s="56" t="s">
        <v>10</v>
      </c>
      <c r="H114" s="56" t="s">
        <v>8</v>
      </c>
      <c r="I114" s="56" t="s">
        <v>67</v>
      </c>
      <c r="J114" s="56" t="s">
        <v>10</v>
      </c>
      <c r="K114" s="112"/>
    </row>
    <row r="115" spans="1:11" ht="23.25" customHeight="1" thickBot="1" x14ac:dyDescent="0.3">
      <c r="A115" s="113"/>
      <c r="B115" s="6" t="s">
        <v>11</v>
      </c>
      <c r="C115" s="6" t="s">
        <v>12</v>
      </c>
      <c r="D115" s="6" t="s">
        <v>7</v>
      </c>
      <c r="E115" s="6" t="s">
        <v>11</v>
      </c>
      <c r="F115" s="6" t="s">
        <v>12</v>
      </c>
      <c r="G115" s="6" t="s">
        <v>7</v>
      </c>
      <c r="H115" s="6" t="s">
        <v>11</v>
      </c>
      <c r="I115" s="6" t="s">
        <v>12</v>
      </c>
      <c r="J115" s="6" t="s">
        <v>7</v>
      </c>
      <c r="K115" s="113"/>
    </row>
    <row r="116" spans="1:11" ht="20.100000000000001" customHeight="1" x14ac:dyDescent="0.2">
      <c r="A116" s="13" t="s">
        <v>58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5" t="s">
        <v>59</v>
      </c>
    </row>
    <row r="117" spans="1:11" ht="20.100000000000001" customHeight="1" x14ac:dyDescent="0.2">
      <c r="A117" s="13" t="s">
        <v>1052</v>
      </c>
      <c r="B117" s="67">
        <v>226</v>
      </c>
      <c r="C117" s="67">
        <v>88</v>
      </c>
      <c r="D117" s="67">
        <f>SUM(B117:C117)</f>
        <v>314</v>
      </c>
      <c r="E117" s="67">
        <v>0</v>
      </c>
      <c r="F117" s="67">
        <v>0</v>
      </c>
      <c r="G117" s="67">
        <f>SUM(E117:F117)</f>
        <v>0</v>
      </c>
      <c r="H117" s="67">
        <f>SUM(B117,E117)</f>
        <v>226</v>
      </c>
      <c r="I117" s="67">
        <f t="shared" ref="I117:J123" si="26">SUM(C117,F117)</f>
        <v>88</v>
      </c>
      <c r="J117" s="67">
        <f t="shared" si="26"/>
        <v>314</v>
      </c>
      <c r="K117" s="15" t="s">
        <v>1053</v>
      </c>
    </row>
    <row r="118" spans="1:11" ht="20.100000000000001" customHeight="1" x14ac:dyDescent="0.2">
      <c r="A118" s="13" t="s">
        <v>1054</v>
      </c>
      <c r="B118" s="67">
        <v>323</v>
      </c>
      <c r="C118" s="67">
        <v>9</v>
      </c>
      <c r="D118" s="67">
        <f t="shared" ref="D118:D123" si="27">SUM(B118:C118)</f>
        <v>332</v>
      </c>
      <c r="E118" s="67">
        <v>0</v>
      </c>
      <c r="F118" s="67">
        <v>0</v>
      </c>
      <c r="G118" s="67">
        <f t="shared" ref="G118:G126" si="28">SUM(E118:F118)</f>
        <v>0</v>
      </c>
      <c r="H118" s="67">
        <f t="shared" ref="H118:H123" si="29">SUM(B118,E118)</f>
        <v>323</v>
      </c>
      <c r="I118" s="67">
        <f t="shared" si="26"/>
        <v>9</v>
      </c>
      <c r="J118" s="67">
        <f t="shared" si="26"/>
        <v>332</v>
      </c>
      <c r="K118" s="15" t="s">
        <v>1055</v>
      </c>
    </row>
    <row r="119" spans="1:11" ht="20.100000000000001" customHeight="1" x14ac:dyDescent="0.2">
      <c r="A119" s="13" t="s">
        <v>1056</v>
      </c>
      <c r="B119" s="67">
        <v>317</v>
      </c>
      <c r="C119" s="67">
        <v>414</v>
      </c>
      <c r="D119" s="67">
        <f t="shared" si="27"/>
        <v>731</v>
      </c>
      <c r="E119" s="67">
        <v>0</v>
      </c>
      <c r="F119" s="67">
        <v>0</v>
      </c>
      <c r="G119" s="67">
        <f t="shared" si="28"/>
        <v>0</v>
      </c>
      <c r="H119" s="67">
        <f t="shared" si="29"/>
        <v>317</v>
      </c>
      <c r="I119" s="67">
        <f t="shared" si="26"/>
        <v>414</v>
      </c>
      <c r="J119" s="67">
        <f t="shared" si="26"/>
        <v>731</v>
      </c>
      <c r="K119" s="15" t="s">
        <v>1057</v>
      </c>
    </row>
    <row r="120" spans="1:11" ht="20.100000000000001" customHeight="1" x14ac:dyDescent="0.2">
      <c r="A120" s="13" t="s">
        <v>1058</v>
      </c>
      <c r="B120" s="67">
        <v>13</v>
      </c>
      <c r="C120" s="67">
        <v>52</v>
      </c>
      <c r="D120" s="67">
        <f t="shared" si="27"/>
        <v>65</v>
      </c>
      <c r="E120" s="67">
        <v>1</v>
      </c>
      <c r="F120" s="67">
        <v>0</v>
      </c>
      <c r="G120" s="67">
        <f t="shared" si="28"/>
        <v>1</v>
      </c>
      <c r="H120" s="67">
        <f t="shared" si="29"/>
        <v>14</v>
      </c>
      <c r="I120" s="67">
        <f t="shared" si="26"/>
        <v>52</v>
      </c>
      <c r="J120" s="67">
        <f t="shared" si="26"/>
        <v>66</v>
      </c>
      <c r="K120" s="15" t="s">
        <v>1059</v>
      </c>
    </row>
    <row r="121" spans="1:11" ht="20.100000000000001" customHeight="1" x14ac:dyDescent="0.2">
      <c r="A121" s="13" t="s">
        <v>1060</v>
      </c>
      <c r="B121" s="67">
        <v>529</v>
      </c>
      <c r="C121" s="67">
        <v>293</v>
      </c>
      <c r="D121" s="67">
        <f t="shared" si="27"/>
        <v>822</v>
      </c>
      <c r="E121" s="67">
        <v>0</v>
      </c>
      <c r="F121" s="67">
        <v>0</v>
      </c>
      <c r="G121" s="67">
        <f t="shared" si="28"/>
        <v>0</v>
      </c>
      <c r="H121" s="67">
        <f t="shared" si="29"/>
        <v>529</v>
      </c>
      <c r="I121" s="67">
        <f t="shared" si="26"/>
        <v>293</v>
      </c>
      <c r="J121" s="67">
        <f t="shared" si="26"/>
        <v>822</v>
      </c>
      <c r="K121" s="15" t="s">
        <v>1061</v>
      </c>
    </row>
    <row r="122" spans="1:11" ht="20.100000000000001" customHeight="1" x14ac:dyDescent="0.2">
      <c r="A122" s="13" t="s">
        <v>1068</v>
      </c>
      <c r="B122" s="67">
        <v>216</v>
      </c>
      <c r="C122" s="67">
        <v>69</v>
      </c>
      <c r="D122" s="67">
        <f t="shared" si="27"/>
        <v>285</v>
      </c>
      <c r="E122" s="67">
        <v>0</v>
      </c>
      <c r="F122" s="67">
        <v>0</v>
      </c>
      <c r="G122" s="67">
        <f t="shared" si="28"/>
        <v>0</v>
      </c>
      <c r="H122" s="67">
        <f t="shared" si="29"/>
        <v>216</v>
      </c>
      <c r="I122" s="67">
        <f t="shared" si="26"/>
        <v>69</v>
      </c>
      <c r="J122" s="67">
        <f t="shared" si="26"/>
        <v>285</v>
      </c>
      <c r="K122" s="15" t="s">
        <v>1069</v>
      </c>
    </row>
    <row r="123" spans="1:11" ht="20.100000000000001" customHeight="1" x14ac:dyDescent="0.2">
      <c r="A123" s="13" t="s">
        <v>1072</v>
      </c>
      <c r="B123" s="67">
        <v>431</v>
      </c>
      <c r="C123" s="67">
        <v>98</v>
      </c>
      <c r="D123" s="67">
        <f t="shared" si="27"/>
        <v>529</v>
      </c>
      <c r="E123" s="67">
        <v>0</v>
      </c>
      <c r="F123" s="67">
        <v>0</v>
      </c>
      <c r="G123" s="67">
        <f t="shared" si="28"/>
        <v>0</v>
      </c>
      <c r="H123" s="67">
        <f t="shared" si="29"/>
        <v>431</v>
      </c>
      <c r="I123" s="67">
        <f t="shared" si="26"/>
        <v>98</v>
      </c>
      <c r="J123" s="67">
        <f t="shared" si="26"/>
        <v>529</v>
      </c>
      <c r="K123" s="15" t="s">
        <v>1073</v>
      </c>
    </row>
    <row r="124" spans="1:11" ht="20.100000000000001" customHeight="1" x14ac:dyDescent="0.2">
      <c r="A124" s="13" t="s">
        <v>1074</v>
      </c>
      <c r="B124" s="67">
        <f>SUM(B117:B123)</f>
        <v>2055</v>
      </c>
      <c r="C124" s="67">
        <f t="shared" ref="C124:J124" si="30">SUM(C117:C123)</f>
        <v>1023</v>
      </c>
      <c r="D124" s="67">
        <f t="shared" si="30"/>
        <v>3078</v>
      </c>
      <c r="E124" s="67">
        <f t="shared" si="30"/>
        <v>1</v>
      </c>
      <c r="F124" s="67">
        <f t="shared" si="30"/>
        <v>0</v>
      </c>
      <c r="G124" s="67">
        <f t="shared" si="30"/>
        <v>1</v>
      </c>
      <c r="H124" s="67">
        <f t="shared" si="30"/>
        <v>2056</v>
      </c>
      <c r="I124" s="67">
        <f t="shared" si="30"/>
        <v>1023</v>
      </c>
      <c r="J124" s="67">
        <f t="shared" si="30"/>
        <v>3079</v>
      </c>
      <c r="K124" s="15" t="s">
        <v>1075</v>
      </c>
    </row>
    <row r="125" spans="1:11" ht="20.100000000000001" customHeight="1" x14ac:dyDescent="0.2">
      <c r="A125" s="13" t="s">
        <v>1081</v>
      </c>
      <c r="B125" s="67">
        <v>292</v>
      </c>
      <c r="C125" s="67">
        <v>278</v>
      </c>
      <c r="D125" s="67">
        <f>SUM(B125:C125)</f>
        <v>570</v>
      </c>
      <c r="E125" s="67">
        <v>0</v>
      </c>
      <c r="F125" s="67">
        <v>0</v>
      </c>
      <c r="G125" s="67">
        <f t="shared" si="28"/>
        <v>0</v>
      </c>
      <c r="H125" s="67">
        <f t="shared" ref="H125:J126" si="31">SUM(B125,E125)</f>
        <v>292</v>
      </c>
      <c r="I125" s="67">
        <f t="shared" si="31"/>
        <v>278</v>
      </c>
      <c r="J125" s="67">
        <f t="shared" si="31"/>
        <v>570</v>
      </c>
      <c r="K125" s="15" t="s">
        <v>1082</v>
      </c>
    </row>
    <row r="126" spans="1:11" ht="20.100000000000001" customHeight="1" x14ac:dyDescent="0.2">
      <c r="A126" s="13" t="s">
        <v>1083</v>
      </c>
      <c r="B126" s="67">
        <v>35</v>
      </c>
      <c r="C126" s="67">
        <v>151</v>
      </c>
      <c r="D126" s="67">
        <f>SUM(B126:C126)</f>
        <v>186</v>
      </c>
      <c r="E126" s="67">
        <v>0</v>
      </c>
      <c r="F126" s="67">
        <v>0</v>
      </c>
      <c r="G126" s="67">
        <f t="shared" si="28"/>
        <v>0</v>
      </c>
      <c r="H126" s="67">
        <f t="shared" si="31"/>
        <v>35</v>
      </c>
      <c r="I126" s="67">
        <f t="shared" si="31"/>
        <v>151</v>
      </c>
      <c r="J126" s="67">
        <f t="shared" si="31"/>
        <v>186</v>
      </c>
      <c r="K126" s="15" t="s">
        <v>1084</v>
      </c>
    </row>
    <row r="127" spans="1:11" ht="20.100000000000001" customHeight="1" x14ac:dyDescent="0.2">
      <c r="A127" s="13" t="s">
        <v>1085</v>
      </c>
      <c r="B127" s="67">
        <f>SUM(B125:B126)</f>
        <v>327</v>
      </c>
      <c r="C127" s="67">
        <f t="shared" ref="C127:J127" si="32">SUM(C125:C126)</f>
        <v>429</v>
      </c>
      <c r="D127" s="67">
        <f t="shared" si="32"/>
        <v>756</v>
      </c>
      <c r="E127" s="67">
        <f t="shared" si="32"/>
        <v>0</v>
      </c>
      <c r="F127" s="67">
        <f t="shared" si="32"/>
        <v>0</v>
      </c>
      <c r="G127" s="67">
        <f t="shared" si="32"/>
        <v>0</v>
      </c>
      <c r="H127" s="67">
        <f t="shared" si="32"/>
        <v>327</v>
      </c>
      <c r="I127" s="67">
        <f t="shared" si="32"/>
        <v>429</v>
      </c>
      <c r="J127" s="67">
        <f t="shared" si="32"/>
        <v>756</v>
      </c>
      <c r="K127" s="15" t="s">
        <v>1032</v>
      </c>
    </row>
    <row r="128" spans="1:11" ht="20.100000000000001" customHeight="1" thickBot="1" x14ac:dyDescent="0.25">
      <c r="A128" s="13" t="s">
        <v>61</v>
      </c>
      <c r="B128" s="67">
        <f>SUM(B127,B124)</f>
        <v>2382</v>
      </c>
      <c r="C128" s="67">
        <f t="shared" ref="C128:J128" si="33">SUM(C127,C124)</f>
        <v>1452</v>
      </c>
      <c r="D128" s="67">
        <f t="shared" si="33"/>
        <v>3834</v>
      </c>
      <c r="E128" s="67">
        <f t="shared" si="33"/>
        <v>1</v>
      </c>
      <c r="F128" s="67">
        <f t="shared" si="33"/>
        <v>0</v>
      </c>
      <c r="G128" s="67">
        <f t="shared" si="33"/>
        <v>1</v>
      </c>
      <c r="H128" s="67">
        <f t="shared" si="33"/>
        <v>2383</v>
      </c>
      <c r="I128" s="67">
        <f t="shared" si="33"/>
        <v>1452</v>
      </c>
      <c r="J128" s="67">
        <f t="shared" si="33"/>
        <v>3835</v>
      </c>
      <c r="K128" s="15" t="s">
        <v>59</v>
      </c>
    </row>
    <row r="129" spans="1:11" ht="20.100000000000001" customHeight="1" thickBot="1" x14ac:dyDescent="0.25">
      <c r="A129" s="19" t="s">
        <v>151</v>
      </c>
      <c r="B129" s="20">
        <f t="shared" ref="B129:J129" si="34">SUM(B99,B128)</f>
        <v>11282</v>
      </c>
      <c r="C129" s="20">
        <f t="shared" si="34"/>
        <v>10177</v>
      </c>
      <c r="D129" s="20">
        <f t="shared" si="34"/>
        <v>21459</v>
      </c>
      <c r="E129" s="20">
        <f t="shared" si="34"/>
        <v>4</v>
      </c>
      <c r="F129" s="20">
        <f t="shared" si="34"/>
        <v>7</v>
      </c>
      <c r="G129" s="20">
        <f t="shared" si="34"/>
        <v>11</v>
      </c>
      <c r="H129" s="20">
        <f t="shared" si="34"/>
        <v>11286</v>
      </c>
      <c r="I129" s="20">
        <f t="shared" si="34"/>
        <v>10184</v>
      </c>
      <c r="J129" s="20">
        <f t="shared" si="34"/>
        <v>21470</v>
      </c>
      <c r="K129" s="61" t="s">
        <v>771</v>
      </c>
    </row>
    <row r="130" spans="1:11" ht="15" thickTop="1" x14ac:dyDescent="0.2"/>
    <row r="405" spans="4:10" x14ac:dyDescent="0.2">
      <c r="D405">
        <f>SUM(B405:C405)</f>
        <v>0</v>
      </c>
      <c r="E405">
        <v>0</v>
      </c>
      <c r="F405">
        <v>0</v>
      </c>
      <c r="G405">
        <f>SUM(E405:F405)</f>
        <v>0</v>
      </c>
      <c r="H405">
        <f>SUM(E405,B405)</f>
        <v>0</v>
      </c>
      <c r="I405">
        <f t="shared" ref="I405:J405" si="35">SUM(F405,C405)</f>
        <v>0</v>
      </c>
      <c r="J405">
        <f t="shared" si="35"/>
        <v>0</v>
      </c>
    </row>
    <row r="406" spans="4:10" x14ac:dyDescent="0.2">
      <c r="D406">
        <f t="shared" ref="D406:D419" si="36">SUM(B406:C406)</f>
        <v>0</v>
      </c>
      <c r="E406">
        <v>0</v>
      </c>
      <c r="F406">
        <v>0</v>
      </c>
      <c r="G406">
        <f t="shared" ref="G406:G419" si="37">SUM(E406:F406)</f>
        <v>0</v>
      </c>
      <c r="H406">
        <f t="shared" ref="H406:H419" si="38">SUM(E406,B406)</f>
        <v>0</v>
      </c>
      <c r="I406">
        <f t="shared" ref="I406:I419" si="39">SUM(F406,C406)</f>
        <v>0</v>
      </c>
      <c r="J406">
        <f t="shared" ref="J406:J419" si="40">SUM(G406,D406)</f>
        <v>0</v>
      </c>
    </row>
    <row r="407" spans="4:10" x14ac:dyDescent="0.2">
      <c r="D407">
        <f t="shared" si="36"/>
        <v>0</v>
      </c>
      <c r="E407">
        <v>0</v>
      </c>
      <c r="G407">
        <f t="shared" si="37"/>
        <v>0</v>
      </c>
      <c r="H407">
        <f t="shared" si="38"/>
        <v>0</v>
      </c>
      <c r="I407">
        <f t="shared" si="39"/>
        <v>0</v>
      </c>
      <c r="J407">
        <f t="shared" si="40"/>
        <v>0</v>
      </c>
    </row>
    <row r="408" spans="4:10" x14ac:dyDescent="0.2">
      <c r="D408">
        <f t="shared" si="36"/>
        <v>0</v>
      </c>
      <c r="E408">
        <v>0</v>
      </c>
      <c r="G408">
        <f t="shared" si="37"/>
        <v>0</v>
      </c>
      <c r="H408">
        <f t="shared" si="38"/>
        <v>0</v>
      </c>
      <c r="I408">
        <f t="shared" si="39"/>
        <v>0</v>
      </c>
      <c r="J408">
        <f t="shared" si="40"/>
        <v>0</v>
      </c>
    </row>
    <row r="409" spans="4:10" x14ac:dyDescent="0.2">
      <c r="D409">
        <f t="shared" si="36"/>
        <v>0</v>
      </c>
      <c r="E409">
        <v>0</v>
      </c>
      <c r="F409">
        <v>0</v>
      </c>
      <c r="G409">
        <f t="shared" si="37"/>
        <v>0</v>
      </c>
      <c r="H409">
        <f t="shared" si="38"/>
        <v>0</v>
      </c>
      <c r="I409">
        <f t="shared" si="39"/>
        <v>0</v>
      </c>
      <c r="J409">
        <f t="shared" si="40"/>
        <v>0</v>
      </c>
    </row>
    <row r="410" spans="4:10" x14ac:dyDescent="0.2">
      <c r="D410">
        <f t="shared" si="36"/>
        <v>0</v>
      </c>
      <c r="E410">
        <v>0</v>
      </c>
      <c r="F410">
        <v>0</v>
      </c>
      <c r="G410">
        <f t="shared" si="37"/>
        <v>0</v>
      </c>
      <c r="H410">
        <f t="shared" si="38"/>
        <v>0</v>
      </c>
      <c r="I410">
        <f t="shared" si="39"/>
        <v>0</v>
      </c>
      <c r="J410">
        <f t="shared" si="40"/>
        <v>0</v>
      </c>
    </row>
    <row r="411" spans="4:10" x14ac:dyDescent="0.2">
      <c r="D411">
        <f t="shared" si="36"/>
        <v>0</v>
      </c>
      <c r="E411">
        <v>0</v>
      </c>
      <c r="F411">
        <v>0</v>
      </c>
      <c r="G411">
        <f t="shared" si="37"/>
        <v>0</v>
      </c>
      <c r="H411">
        <f t="shared" si="38"/>
        <v>0</v>
      </c>
      <c r="I411">
        <f t="shared" si="39"/>
        <v>0</v>
      </c>
      <c r="J411">
        <f t="shared" si="40"/>
        <v>0</v>
      </c>
    </row>
    <row r="412" spans="4:10" x14ac:dyDescent="0.2">
      <c r="D412">
        <f t="shared" si="36"/>
        <v>0</v>
      </c>
      <c r="F412">
        <v>0</v>
      </c>
      <c r="G412">
        <f t="shared" si="37"/>
        <v>0</v>
      </c>
      <c r="H412">
        <f t="shared" si="38"/>
        <v>0</v>
      </c>
      <c r="I412">
        <f t="shared" si="39"/>
        <v>0</v>
      </c>
      <c r="J412">
        <f t="shared" si="40"/>
        <v>0</v>
      </c>
    </row>
    <row r="413" spans="4:10" x14ac:dyDescent="0.2">
      <c r="D413">
        <f t="shared" si="36"/>
        <v>0</v>
      </c>
      <c r="E413">
        <v>0</v>
      </c>
      <c r="F413">
        <v>0</v>
      </c>
      <c r="G413">
        <f t="shared" si="37"/>
        <v>0</v>
      </c>
      <c r="H413">
        <f t="shared" si="38"/>
        <v>0</v>
      </c>
      <c r="I413">
        <f t="shared" si="39"/>
        <v>0</v>
      </c>
      <c r="J413">
        <f t="shared" si="40"/>
        <v>0</v>
      </c>
    </row>
    <row r="414" spans="4:10" x14ac:dyDescent="0.2">
      <c r="D414">
        <f t="shared" si="36"/>
        <v>0</v>
      </c>
      <c r="E414">
        <v>0</v>
      </c>
      <c r="F414">
        <v>0</v>
      </c>
      <c r="G414">
        <f t="shared" si="37"/>
        <v>0</v>
      </c>
      <c r="H414">
        <f t="shared" si="38"/>
        <v>0</v>
      </c>
      <c r="I414">
        <f t="shared" si="39"/>
        <v>0</v>
      </c>
      <c r="J414">
        <f t="shared" si="40"/>
        <v>0</v>
      </c>
    </row>
    <row r="415" spans="4:10" x14ac:dyDescent="0.2">
      <c r="D415">
        <f t="shared" si="36"/>
        <v>0</v>
      </c>
      <c r="E415">
        <v>0</v>
      </c>
      <c r="F415">
        <v>0</v>
      </c>
      <c r="G415">
        <f t="shared" si="37"/>
        <v>0</v>
      </c>
      <c r="H415">
        <f t="shared" si="38"/>
        <v>0</v>
      </c>
      <c r="I415">
        <f t="shared" si="39"/>
        <v>0</v>
      </c>
      <c r="J415">
        <f t="shared" si="40"/>
        <v>0</v>
      </c>
    </row>
    <row r="416" spans="4:10" x14ac:dyDescent="0.2">
      <c r="D416">
        <f t="shared" si="36"/>
        <v>0</v>
      </c>
      <c r="E416">
        <v>0</v>
      </c>
      <c r="F416">
        <v>0</v>
      </c>
      <c r="G416">
        <f t="shared" si="37"/>
        <v>0</v>
      </c>
      <c r="H416">
        <f t="shared" si="38"/>
        <v>0</v>
      </c>
      <c r="I416">
        <f t="shared" si="39"/>
        <v>0</v>
      </c>
      <c r="J416">
        <f t="shared" si="40"/>
        <v>0</v>
      </c>
    </row>
    <row r="417" spans="4:10" x14ac:dyDescent="0.2">
      <c r="D417">
        <f t="shared" si="36"/>
        <v>0</v>
      </c>
      <c r="E417">
        <v>0</v>
      </c>
      <c r="F417">
        <v>0</v>
      </c>
      <c r="G417">
        <f t="shared" si="37"/>
        <v>0</v>
      </c>
      <c r="H417">
        <f t="shared" si="38"/>
        <v>0</v>
      </c>
      <c r="I417">
        <f t="shared" si="39"/>
        <v>0</v>
      </c>
      <c r="J417">
        <f t="shared" si="40"/>
        <v>0</v>
      </c>
    </row>
    <row r="418" spans="4:10" x14ac:dyDescent="0.2">
      <c r="D418">
        <f t="shared" si="36"/>
        <v>0</v>
      </c>
      <c r="E418">
        <v>0</v>
      </c>
      <c r="F418">
        <v>0</v>
      </c>
      <c r="G418">
        <f t="shared" si="37"/>
        <v>0</v>
      </c>
      <c r="H418">
        <f t="shared" si="38"/>
        <v>0</v>
      </c>
      <c r="I418">
        <f t="shared" si="39"/>
        <v>0</v>
      </c>
      <c r="J418">
        <f t="shared" si="40"/>
        <v>0</v>
      </c>
    </row>
    <row r="419" spans="4:10" x14ac:dyDescent="0.2">
      <c r="D419">
        <f t="shared" si="36"/>
        <v>0</v>
      </c>
      <c r="E419">
        <v>0</v>
      </c>
      <c r="F419">
        <v>0</v>
      </c>
      <c r="G419">
        <f t="shared" si="37"/>
        <v>0</v>
      </c>
      <c r="H419">
        <f t="shared" si="38"/>
        <v>0</v>
      </c>
      <c r="I419">
        <f t="shared" si="39"/>
        <v>0</v>
      </c>
      <c r="J419">
        <f t="shared" si="40"/>
        <v>0</v>
      </c>
    </row>
    <row r="433" spans="4:10" x14ac:dyDescent="0.2">
      <c r="D433">
        <f>SUM(B433:C433)</f>
        <v>0</v>
      </c>
      <c r="G433">
        <f>SUM(E433:F433)</f>
        <v>0</v>
      </c>
      <c r="H433">
        <f>SUM(E433,B433)</f>
        <v>0</v>
      </c>
      <c r="I433">
        <f t="shared" ref="I433:J433" si="41">SUM(F433,C433)</f>
        <v>0</v>
      </c>
      <c r="J433">
        <f t="shared" si="41"/>
        <v>0</v>
      </c>
    </row>
    <row r="435" spans="4:10" x14ac:dyDescent="0.2">
      <c r="D435">
        <f>SUM(B435:C435)</f>
        <v>0</v>
      </c>
      <c r="F435">
        <v>0</v>
      </c>
      <c r="G435">
        <f>SUM(E435:F435)</f>
        <v>0</v>
      </c>
      <c r="H435">
        <f>SUM(E435,B435)</f>
        <v>0</v>
      </c>
      <c r="I435">
        <f t="shared" ref="I435:J435" si="42">SUM(F435,C435)</f>
        <v>0</v>
      </c>
      <c r="J435">
        <f t="shared" si="42"/>
        <v>0</v>
      </c>
    </row>
    <row r="436" spans="4:10" x14ac:dyDescent="0.2">
      <c r="D436">
        <f t="shared" ref="D436:D456" si="43">SUM(B436:C436)</f>
        <v>0</v>
      </c>
      <c r="F436">
        <v>0</v>
      </c>
      <c r="G436">
        <f t="shared" ref="G436:G437" si="44">SUM(E436:F436)</f>
        <v>0</v>
      </c>
      <c r="H436">
        <f t="shared" ref="H436:H437" si="45">SUM(E436,B436)</f>
        <v>0</v>
      </c>
      <c r="I436">
        <f t="shared" ref="I436:I439" si="46">SUM(F436,C436)</f>
        <v>0</v>
      </c>
      <c r="J436">
        <f t="shared" ref="J436:J439" si="47">SUM(G436,D436)</f>
        <v>0</v>
      </c>
    </row>
    <row r="437" spans="4:10" x14ac:dyDescent="0.2">
      <c r="D437">
        <f t="shared" si="43"/>
        <v>0</v>
      </c>
      <c r="F437">
        <v>0</v>
      </c>
      <c r="G437">
        <f t="shared" si="44"/>
        <v>0</v>
      </c>
      <c r="H437">
        <f t="shared" si="45"/>
        <v>0</v>
      </c>
      <c r="I437">
        <f t="shared" si="46"/>
        <v>0</v>
      </c>
      <c r="J437">
        <f t="shared" si="47"/>
        <v>0</v>
      </c>
    </row>
    <row r="438" spans="4:10" x14ac:dyDescent="0.2">
      <c r="D438">
        <f t="shared" si="43"/>
        <v>0</v>
      </c>
      <c r="F438">
        <v>0</v>
      </c>
      <c r="G438">
        <f>SUM(E438:F438)</f>
        <v>0</v>
      </c>
      <c r="H438">
        <f>SUM(E438,B438)</f>
        <v>0</v>
      </c>
      <c r="I438">
        <f t="shared" si="46"/>
        <v>0</v>
      </c>
      <c r="J438">
        <f t="shared" si="47"/>
        <v>0</v>
      </c>
    </row>
    <row r="439" spans="4:10" x14ac:dyDescent="0.2">
      <c r="D439">
        <f t="shared" si="43"/>
        <v>0</v>
      </c>
      <c r="F439">
        <v>0</v>
      </c>
      <c r="G439">
        <f>SUM(E439:F439)</f>
        <v>0</v>
      </c>
      <c r="H439">
        <f t="shared" ref="H439:H453" si="48">SUM(E439,B439)</f>
        <v>0</v>
      </c>
      <c r="I439">
        <f t="shared" si="46"/>
        <v>0</v>
      </c>
      <c r="J439">
        <f t="shared" si="47"/>
        <v>0</v>
      </c>
    </row>
    <row r="440" spans="4:10" x14ac:dyDescent="0.2">
      <c r="D440">
        <f t="shared" si="43"/>
        <v>0</v>
      </c>
      <c r="F440">
        <v>0</v>
      </c>
      <c r="G440">
        <f t="shared" ref="G440" si="49">SUM(E440:F440)</f>
        <v>0</v>
      </c>
      <c r="H440">
        <f t="shared" si="48"/>
        <v>0</v>
      </c>
      <c r="I440">
        <f t="shared" ref="I440:I456" si="50">SUM(F440,C440)</f>
        <v>0</v>
      </c>
      <c r="J440">
        <f t="shared" ref="J440:J456" si="51">SUM(G440,D440)</f>
        <v>0</v>
      </c>
    </row>
    <row r="441" spans="4:10" x14ac:dyDescent="0.2">
      <c r="D441">
        <f t="shared" si="43"/>
        <v>0</v>
      </c>
      <c r="E441">
        <v>0</v>
      </c>
      <c r="F441">
        <v>0</v>
      </c>
      <c r="G441">
        <f>SUM(E441:F441)</f>
        <v>0</v>
      </c>
      <c r="H441">
        <f t="shared" si="48"/>
        <v>0</v>
      </c>
      <c r="I441">
        <f t="shared" si="50"/>
        <v>0</v>
      </c>
      <c r="J441">
        <f t="shared" si="51"/>
        <v>0</v>
      </c>
    </row>
    <row r="442" spans="4:10" x14ac:dyDescent="0.2">
      <c r="D442">
        <f t="shared" si="43"/>
        <v>0</v>
      </c>
      <c r="E442">
        <v>0</v>
      </c>
      <c r="F442">
        <v>0</v>
      </c>
      <c r="G442">
        <f t="shared" ref="G442:G443" si="52">SUM(E442:F442)</f>
        <v>0</v>
      </c>
      <c r="H442">
        <f t="shared" si="48"/>
        <v>0</v>
      </c>
      <c r="I442">
        <f t="shared" si="50"/>
        <v>0</v>
      </c>
      <c r="J442">
        <f t="shared" si="51"/>
        <v>0</v>
      </c>
    </row>
    <row r="443" spans="4:10" x14ac:dyDescent="0.2">
      <c r="D443">
        <f t="shared" si="43"/>
        <v>0</v>
      </c>
      <c r="E443">
        <v>0</v>
      </c>
      <c r="F443">
        <v>0</v>
      </c>
      <c r="G443">
        <f t="shared" si="52"/>
        <v>0</v>
      </c>
      <c r="H443">
        <f t="shared" si="48"/>
        <v>0</v>
      </c>
      <c r="I443">
        <f t="shared" si="50"/>
        <v>0</v>
      </c>
      <c r="J443">
        <f t="shared" si="51"/>
        <v>0</v>
      </c>
    </row>
    <row r="444" spans="4:10" x14ac:dyDescent="0.2">
      <c r="D444">
        <f t="shared" si="43"/>
        <v>0</v>
      </c>
      <c r="E444">
        <v>0</v>
      </c>
      <c r="F444">
        <v>0</v>
      </c>
      <c r="G444">
        <f>SUM(E444:F444)</f>
        <v>0</v>
      </c>
      <c r="H444">
        <f t="shared" si="48"/>
        <v>0</v>
      </c>
      <c r="I444">
        <f t="shared" si="50"/>
        <v>0</v>
      </c>
      <c r="J444">
        <f t="shared" si="51"/>
        <v>0</v>
      </c>
    </row>
    <row r="445" spans="4:10" x14ac:dyDescent="0.2">
      <c r="D445">
        <f t="shared" si="43"/>
        <v>0</v>
      </c>
      <c r="E445">
        <v>0</v>
      </c>
      <c r="F445">
        <v>0</v>
      </c>
      <c r="G445">
        <f>SUM(E445:F445)</f>
        <v>0</v>
      </c>
      <c r="H445">
        <f t="shared" si="48"/>
        <v>0</v>
      </c>
      <c r="I445">
        <f t="shared" si="50"/>
        <v>0</v>
      </c>
      <c r="J445">
        <f t="shared" si="51"/>
        <v>0</v>
      </c>
    </row>
    <row r="446" spans="4:10" x14ac:dyDescent="0.2">
      <c r="D446">
        <f t="shared" si="43"/>
        <v>0</v>
      </c>
      <c r="E446">
        <v>0</v>
      </c>
      <c r="F446">
        <v>0</v>
      </c>
      <c r="G446">
        <f>SUM(E446:F446)</f>
        <v>0</v>
      </c>
      <c r="H446">
        <f t="shared" si="48"/>
        <v>0</v>
      </c>
      <c r="I446">
        <f t="shared" si="50"/>
        <v>0</v>
      </c>
      <c r="J446">
        <f t="shared" si="51"/>
        <v>0</v>
      </c>
    </row>
    <row r="447" spans="4:10" x14ac:dyDescent="0.2">
      <c r="D447">
        <f t="shared" si="43"/>
        <v>0</v>
      </c>
      <c r="F447">
        <v>0</v>
      </c>
      <c r="G447">
        <f t="shared" ref="G447" si="53">SUM(E447:F447)</f>
        <v>0</v>
      </c>
      <c r="H447">
        <f t="shared" si="48"/>
        <v>0</v>
      </c>
      <c r="I447">
        <f t="shared" si="50"/>
        <v>0</v>
      </c>
      <c r="J447">
        <f t="shared" si="51"/>
        <v>0</v>
      </c>
    </row>
    <row r="448" spans="4:10" x14ac:dyDescent="0.2">
      <c r="D448">
        <f t="shared" si="43"/>
        <v>0</v>
      </c>
      <c r="E448">
        <v>0</v>
      </c>
      <c r="F448">
        <v>0</v>
      </c>
      <c r="G448">
        <f>SUM(E448:F448)</f>
        <v>0</v>
      </c>
      <c r="H448">
        <f t="shared" si="48"/>
        <v>0</v>
      </c>
      <c r="I448">
        <f t="shared" si="50"/>
        <v>0</v>
      </c>
      <c r="J448">
        <f t="shared" si="51"/>
        <v>0</v>
      </c>
    </row>
    <row r="449" spans="4:10" x14ac:dyDescent="0.2">
      <c r="D449">
        <f t="shared" si="43"/>
        <v>0</v>
      </c>
      <c r="E449">
        <v>0</v>
      </c>
      <c r="F449">
        <v>0</v>
      </c>
      <c r="G449">
        <f t="shared" ref="G449:G450" si="54">SUM(E449:F449)</f>
        <v>0</v>
      </c>
      <c r="H449">
        <f t="shared" si="48"/>
        <v>0</v>
      </c>
      <c r="I449">
        <f t="shared" si="50"/>
        <v>0</v>
      </c>
      <c r="J449">
        <f t="shared" si="51"/>
        <v>0</v>
      </c>
    </row>
    <row r="450" spans="4:10" x14ac:dyDescent="0.2">
      <c r="D450">
        <f t="shared" si="43"/>
        <v>0</v>
      </c>
      <c r="E450">
        <v>0</v>
      </c>
      <c r="F450">
        <v>0</v>
      </c>
      <c r="G450">
        <f t="shared" si="54"/>
        <v>0</v>
      </c>
      <c r="H450">
        <f t="shared" si="48"/>
        <v>0</v>
      </c>
      <c r="I450">
        <f t="shared" si="50"/>
        <v>0</v>
      </c>
      <c r="J450">
        <f t="shared" si="51"/>
        <v>0</v>
      </c>
    </row>
    <row r="451" spans="4:10" x14ac:dyDescent="0.2">
      <c r="D451">
        <f t="shared" si="43"/>
        <v>0</v>
      </c>
      <c r="E451">
        <v>0</v>
      </c>
      <c r="F451">
        <v>0</v>
      </c>
      <c r="G451">
        <f>SUM(E451:F451)</f>
        <v>0</v>
      </c>
      <c r="H451">
        <f t="shared" si="48"/>
        <v>0</v>
      </c>
      <c r="I451">
        <f t="shared" si="50"/>
        <v>0</v>
      </c>
      <c r="J451">
        <f t="shared" si="51"/>
        <v>0</v>
      </c>
    </row>
    <row r="452" spans="4:10" x14ac:dyDescent="0.2">
      <c r="D452">
        <f t="shared" si="43"/>
        <v>0</v>
      </c>
      <c r="F452">
        <v>0</v>
      </c>
      <c r="G452">
        <f>SUM(E452:F452)</f>
        <v>0</v>
      </c>
      <c r="H452">
        <f t="shared" si="48"/>
        <v>0</v>
      </c>
      <c r="I452">
        <f t="shared" si="50"/>
        <v>0</v>
      </c>
      <c r="J452">
        <f t="shared" si="51"/>
        <v>0</v>
      </c>
    </row>
    <row r="453" spans="4:10" x14ac:dyDescent="0.2">
      <c r="D453">
        <f t="shared" si="43"/>
        <v>0</v>
      </c>
      <c r="E453">
        <v>0</v>
      </c>
      <c r="F453">
        <v>0</v>
      </c>
      <c r="G453">
        <f>SUM(E453:F453)</f>
        <v>0</v>
      </c>
      <c r="H453">
        <f t="shared" si="48"/>
        <v>0</v>
      </c>
      <c r="I453">
        <f t="shared" si="50"/>
        <v>0</v>
      </c>
      <c r="J453">
        <f t="shared" si="51"/>
        <v>0</v>
      </c>
    </row>
    <row r="454" spans="4:10" x14ac:dyDescent="0.2">
      <c r="D454">
        <f t="shared" si="43"/>
        <v>0</v>
      </c>
      <c r="E454">
        <v>0</v>
      </c>
      <c r="F454">
        <v>0</v>
      </c>
      <c r="G454">
        <f t="shared" ref="G454:G455" si="55">SUM(E454:F454)</f>
        <v>0</v>
      </c>
      <c r="H454">
        <f>SUM(E454,B454)</f>
        <v>0</v>
      </c>
      <c r="I454">
        <f t="shared" si="50"/>
        <v>0</v>
      </c>
      <c r="J454">
        <f t="shared" si="51"/>
        <v>0</v>
      </c>
    </row>
    <row r="455" spans="4:10" x14ac:dyDescent="0.2">
      <c r="D455">
        <f t="shared" si="43"/>
        <v>0</v>
      </c>
      <c r="E455">
        <v>0</v>
      </c>
      <c r="F455">
        <v>0</v>
      </c>
      <c r="G455">
        <f t="shared" si="55"/>
        <v>0</v>
      </c>
      <c r="H455">
        <f>SUM(E455,B455)</f>
        <v>0</v>
      </c>
      <c r="I455">
        <f t="shared" si="50"/>
        <v>0</v>
      </c>
      <c r="J455">
        <f t="shared" si="51"/>
        <v>0</v>
      </c>
    </row>
    <row r="456" spans="4:10" x14ac:dyDescent="0.2">
      <c r="D456">
        <f t="shared" si="43"/>
        <v>0</v>
      </c>
      <c r="E456">
        <v>0</v>
      </c>
      <c r="F456">
        <v>0</v>
      </c>
      <c r="G456">
        <f>SUM(E456:F456)</f>
        <v>0</v>
      </c>
      <c r="H456">
        <f t="shared" ref="H456" si="56">SUM(E456,B456)</f>
        <v>0</v>
      </c>
      <c r="I456">
        <f t="shared" si="50"/>
        <v>0</v>
      </c>
      <c r="J456">
        <f t="shared" si="51"/>
        <v>0</v>
      </c>
    </row>
    <row r="465" spans="1:10" x14ac:dyDescent="0.2">
      <c r="D465">
        <f>SUM(B465:C465)</f>
        <v>0</v>
      </c>
      <c r="E465">
        <v>0</v>
      </c>
      <c r="F465">
        <v>0</v>
      </c>
      <c r="G465">
        <f>SUM(E465:F465)</f>
        <v>0</v>
      </c>
      <c r="H465">
        <f>SUM(E465,B465)</f>
        <v>0</v>
      </c>
      <c r="I465">
        <f t="shared" ref="I465:J465" si="57">SUM(F465,C465)</f>
        <v>0</v>
      </c>
      <c r="J465">
        <f t="shared" si="57"/>
        <v>0</v>
      </c>
    </row>
    <row r="466" spans="1:10" x14ac:dyDescent="0.2">
      <c r="D466">
        <f t="shared" ref="D466:D471" si="58">SUM(B466:C466)</f>
        <v>0</v>
      </c>
      <c r="E466">
        <v>0</v>
      </c>
      <c r="F466">
        <v>0</v>
      </c>
      <c r="G466">
        <f>SUM(E466:F466)</f>
        <v>0</v>
      </c>
      <c r="H466">
        <f>SUM(E466,B466)</f>
        <v>0</v>
      </c>
      <c r="I466">
        <f t="shared" ref="I466:I491" si="59">SUM(F466,C466)</f>
        <v>0</v>
      </c>
      <c r="J466">
        <f t="shared" ref="J466" si="60">SUM(G466,D466)</f>
        <v>0</v>
      </c>
    </row>
    <row r="467" spans="1:10" x14ac:dyDescent="0.2">
      <c r="D467">
        <f t="shared" si="58"/>
        <v>0</v>
      </c>
      <c r="E467">
        <v>0</v>
      </c>
      <c r="F467">
        <v>0</v>
      </c>
      <c r="G467">
        <f t="shared" ref="G467:G469" si="61">SUM(E467:F467)</f>
        <v>0</v>
      </c>
      <c r="H467">
        <f t="shared" ref="H467:H491" si="62">SUM(E467,B467)</f>
        <v>0</v>
      </c>
      <c r="I467">
        <f t="shared" si="59"/>
        <v>0</v>
      </c>
    </row>
    <row r="468" spans="1:10" x14ac:dyDescent="0.2">
      <c r="D468">
        <f t="shared" si="58"/>
        <v>0</v>
      </c>
      <c r="E468">
        <v>0</v>
      </c>
      <c r="F468">
        <v>0</v>
      </c>
      <c r="G468">
        <f t="shared" si="61"/>
        <v>0</v>
      </c>
      <c r="H468">
        <f t="shared" si="62"/>
        <v>0</v>
      </c>
      <c r="I468">
        <f t="shared" si="59"/>
        <v>0</v>
      </c>
    </row>
    <row r="469" spans="1:10" x14ac:dyDescent="0.2">
      <c r="D469">
        <f t="shared" si="58"/>
        <v>0</v>
      </c>
      <c r="E469">
        <v>0</v>
      </c>
      <c r="F469">
        <v>0</v>
      </c>
      <c r="G469">
        <f t="shared" si="61"/>
        <v>0</v>
      </c>
      <c r="H469">
        <f t="shared" si="62"/>
        <v>0</v>
      </c>
      <c r="I469">
        <f t="shared" si="59"/>
        <v>0</v>
      </c>
    </row>
    <row r="470" spans="1:10" x14ac:dyDescent="0.2">
      <c r="D470">
        <f t="shared" si="58"/>
        <v>0</v>
      </c>
      <c r="F470">
        <v>0</v>
      </c>
      <c r="G470">
        <f>SUM(E470:F470)</f>
        <v>0</v>
      </c>
      <c r="H470">
        <f t="shared" si="62"/>
        <v>0</v>
      </c>
      <c r="I470">
        <f t="shared" si="59"/>
        <v>0</v>
      </c>
    </row>
    <row r="471" spans="1:10" x14ac:dyDescent="0.2">
      <c r="D471">
        <f t="shared" si="58"/>
        <v>0</v>
      </c>
      <c r="F471">
        <v>0</v>
      </c>
      <c r="G471">
        <f>SUM(E471:F471)</f>
        <v>0</v>
      </c>
      <c r="H471">
        <f t="shared" si="62"/>
        <v>0</v>
      </c>
      <c r="I471">
        <f t="shared" si="59"/>
        <v>0</v>
      </c>
    </row>
    <row r="472" spans="1:10" x14ac:dyDescent="0.2">
      <c r="A472" t="s">
        <v>1294</v>
      </c>
    </row>
    <row r="473" spans="1:10" x14ac:dyDescent="0.2">
      <c r="A473" t="s">
        <v>18</v>
      </c>
      <c r="B473">
        <v>13</v>
      </c>
      <c r="C473">
        <v>13</v>
      </c>
      <c r="D473">
        <v>26</v>
      </c>
      <c r="E473">
        <v>0</v>
      </c>
      <c r="F473">
        <v>0</v>
      </c>
      <c r="G473">
        <f t="shared" ref="G473:G491" si="63">SUM(E473:F473)</f>
        <v>0</v>
      </c>
      <c r="H473">
        <f t="shared" si="62"/>
        <v>13</v>
      </c>
      <c r="I473">
        <f t="shared" si="59"/>
        <v>13</v>
      </c>
    </row>
    <row r="474" spans="1:10" x14ac:dyDescent="0.2">
      <c r="A474" t="s">
        <v>490</v>
      </c>
      <c r="B474">
        <v>14</v>
      </c>
      <c r="C474">
        <v>7</v>
      </c>
      <c r="D474">
        <v>21</v>
      </c>
      <c r="E474">
        <v>0</v>
      </c>
      <c r="F474">
        <v>0</v>
      </c>
      <c r="G474">
        <f t="shared" si="63"/>
        <v>0</v>
      </c>
      <c r="H474">
        <f t="shared" si="62"/>
        <v>14</v>
      </c>
      <c r="I474">
        <f t="shared" si="59"/>
        <v>7</v>
      </c>
    </row>
    <row r="475" spans="1:10" x14ac:dyDescent="0.2">
      <c r="A475" t="s">
        <v>64</v>
      </c>
      <c r="B475">
        <v>19</v>
      </c>
      <c r="C475">
        <v>10</v>
      </c>
      <c r="D475">
        <v>29</v>
      </c>
      <c r="E475">
        <v>0</v>
      </c>
      <c r="F475">
        <v>0</v>
      </c>
      <c r="G475">
        <f t="shared" si="63"/>
        <v>0</v>
      </c>
      <c r="H475">
        <f t="shared" si="62"/>
        <v>19</v>
      </c>
      <c r="I475">
        <f t="shared" si="59"/>
        <v>10</v>
      </c>
    </row>
    <row r="476" spans="1:10" x14ac:dyDescent="0.2">
      <c r="A476" t="s">
        <v>298</v>
      </c>
      <c r="B476">
        <v>8</v>
      </c>
      <c r="C476">
        <v>1</v>
      </c>
      <c r="D476">
        <v>9</v>
      </c>
      <c r="E476">
        <v>0</v>
      </c>
      <c r="F476">
        <v>0</v>
      </c>
      <c r="G476">
        <f t="shared" si="63"/>
        <v>0</v>
      </c>
      <c r="H476">
        <f t="shared" si="62"/>
        <v>8</v>
      </c>
      <c r="I476">
        <f t="shared" si="59"/>
        <v>1</v>
      </c>
    </row>
    <row r="477" spans="1:10" x14ac:dyDescent="0.2">
      <c r="A477" t="s">
        <v>94</v>
      </c>
      <c r="B477">
        <v>0</v>
      </c>
      <c r="C477">
        <v>2</v>
      </c>
      <c r="D477">
        <v>2</v>
      </c>
      <c r="E477">
        <v>0</v>
      </c>
      <c r="F477">
        <v>0</v>
      </c>
      <c r="G477">
        <f t="shared" si="63"/>
        <v>0</v>
      </c>
      <c r="H477">
        <f t="shared" si="62"/>
        <v>0</v>
      </c>
      <c r="I477">
        <f t="shared" si="59"/>
        <v>2</v>
      </c>
    </row>
    <row r="478" spans="1:10" x14ac:dyDescent="0.2">
      <c r="A478" t="s">
        <v>1296</v>
      </c>
      <c r="B478">
        <f>SUM(B473:B477)</f>
        <v>54</v>
      </c>
      <c r="C478">
        <f t="shared" ref="C478:D478" si="64">SUM(C473:C477)</f>
        <v>33</v>
      </c>
      <c r="D478">
        <f t="shared" si="64"/>
        <v>87</v>
      </c>
      <c r="E478">
        <v>0</v>
      </c>
      <c r="F478">
        <v>0</v>
      </c>
      <c r="G478">
        <f t="shared" si="63"/>
        <v>0</v>
      </c>
      <c r="H478">
        <f t="shared" si="62"/>
        <v>54</v>
      </c>
      <c r="I478">
        <f t="shared" si="59"/>
        <v>33</v>
      </c>
    </row>
    <row r="479" spans="1:10" x14ac:dyDescent="0.2">
      <c r="A479" t="s">
        <v>1344</v>
      </c>
      <c r="B479">
        <v>27</v>
      </c>
      <c r="C479">
        <v>4</v>
      </c>
      <c r="D479">
        <v>31</v>
      </c>
      <c r="E479">
        <v>0</v>
      </c>
      <c r="F479">
        <v>0</v>
      </c>
      <c r="G479">
        <f t="shared" si="63"/>
        <v>0</v>
      </c>
      <c r="H479">
        <f t="shared" si="62"/>
        <v>27</v>
      </c>
      <c r="I479">
        <f t="shared" si="59"/>
        <v>4</v>
      </c>
    </row>
    <row r="480" spans="1:10" x14ac:dyDescent="0.2">
      <c r="A480" t="s">
        <v>1300</v>
      </c>
    </row>
    <row r="481" spans="1:11" x14ac:dyDescent="0.2">
      <c r="A481" t="s">
        <v>693</v>
      </c>
      <c r="B481">
        <v>11</v>
      </c>
      <c r="C481">
        <v>13</v>
      </c>
      <c r="D481">
        <v>24</v>
      </c>
      <c r="E481">
        <v>0</v>
      </c>
      <c r="F481">
        <v>0</v>
      </c>
      <c r="G481">
        <f t="shared" si="63"/>
        <v>0</v>
      </c>
      <c r="H481">
        <f t="shared" si="62"/>
        <v>11</v>
      </c>
      <c r="I481">
        <f t="shared" si="59"/>
        <v>13</v>
      </c>
    </row>
    <row r="482" spans="1:11" x14ac:dyDescent="0.2">
      <c r="A482" t="s">
        <v>490</v>
      </c>
      <c r="B482">
        <v>9</v>
      </c>
      <c r="C482">
        <v>9</v>
      </c>
      <c r="D482">
        <v>18</v>
      </c>
      <c r="E482">
        <v>0</v>
      </c>
      <c r="F482">
        <v>0</v>
      </c>
      <c r="G482">
        <f t="shared" si="63"/>
        <v>0</v>
      </c>
      <c r="H482">
        <f t="shared" si="62"/>
        <v>9</v>
      </c>
      <c r="I482">
        <f t="shared" si="59"/>
        <v>9</v>
      </c>
    </row>
    <row r="483" spans="1:11" x14ac:dyDescent="0.2">
      <c r="A483" t="s">
        <v>144</v>
      </c>
      <c r="B483">
        <v>5</v>
      </c>
      <c r="C483">
        <v>2</v>
      </c>
      <c r="D483">
        <v>7</v>
      </c>
      <c r="E483">
        <v>0</v>
      </c>
      <c r="F483">
        <v>0</v>
      </c>
      <c r="G483">
        <f t="shared" si="63"/>
        <v>0</v>
      </c>
      <c r="H483">
        <f t="shared" si="62"/>
        <v>5</v>
      </c>
      <c r="I483">
        <f t="shared" si="59"/>
        <v>2</v>
      </c>
    </row>
    <row r="484" spans="1:11" x14ac:dyDescent="0.2">
      <c r="A484" t="s">
        <v>1302</v>
      </c>
      <c r="B484">
        <v>25</v>
      </c>
      <c r="C484">
        <v>24</v>
      </c>
      <c r="D484">
        <v>49</v>
      </c>
      <c r="E484">
        <v>0</v>
      </c>
      <c r="F484">
        <v>0</v>
      </c>
      <c r="G484">
        <f t="shared" si="63"/>
        <v>0</v>
      </c>
      <c r="H484">
        <f t="shared" si="62"/>
        <v>25</v>
      </c>
      <c r="I484">
        <f t="shared" si="59"/>
        <v>24</v>
      </c>
    </row>
    <row r="485" spans="1:11" x14ac:dyDescent="0.2">
      <c r="A485" t="s">
        <v>1304</v>
      </c>
      <c r="B485">
        <v>30</v>
      </c>
      <c r="C485">
        <v>17</v>
      </c>
      <c r="D485">
        <v>47</v>
      </c>
      <c r="E485">
        <v>0</v>
      </c>
      <c r="F485">
        <v>0</v>
      </c>
      <c r="G485">
        <f t="shared" si="63"/>
        <v>0</v>
      </c>
      <c r="H485">
        <f t="shared" si="62"/>
        <v>30</v>
      </c>
      <c r="I485">
        <f t="shared" si="59"/>
        <v>17</v>
      </c>
    </row>
    <row r="486" spans="1:11" x14ac:dyDescent="0.2">
      <c r="A486" t="s">
        <v>1306</v>
      </c>
      <c r="F486">
        <v>0</v>
      </c>
      <c r="G486">
        <f t="shared" si="63"/>
        <v>0</v>
      </c>
      <c r="H486">
        <f t="shared" si="62"/>
        <v>0</v>
      </c>
      <c r="I486">
        <f t="shared" si="59"/>
        <v>0</v>
      </c>
    </row>
    <row r="487" spans="1:11" x14ac:dyDescent="0.2">
      <c r="A487" t="s">
        <v>490</v>
      </c>
      <c r="B487">
        <v>10</v>
      </c>
      <c r="C487">
        <v>6</v>
      </c>
      <c r="D487">
        <v>16</v>
      </c>
      <c r="E487">
        <v>0</v>
      </c>
      <c r="F487">
        <v>0</v>
      </c>
      <c r="G487">
        <f t="shared" si="63"/>
        <v>0</v>
      </c>
      <c r="H487">
        <f t="shared" si="62"/>
        <v>10</v>
      </c>
      <c r="I487">
        <f t="shared" si="59"/>
        <v>6</v>
      </c>
    </row>
    <row r="488" spans="1:11" x14ac:dyDescent="0.2">
      <c r="A488" t="s">
        <v>1308</v>
      </c>
      <c r="B488">
        <v>11</v>
      </c>
      <c r="C488">
        <v>8</v>
      </c>
      <c r="D488">
        <v>19</v>
      </c>
      <c r="E488">
        <v>0</v>
      </c>
      <c r="F488">
        <v>0</v>
      </c>
      <c r="G488">
        <f t="shared" si="63"/>
        <v>0</v>
      </c>
      <c r="H488">
        <f t="shared" si="62"/>
        <v>11</v>
      </c>
      <c r="I488">
        <f t="shared" si="59"/>
        <v>8</v>
      </c>
    </row>
    <row r="489" spans="1:11" x14ac:dyDescent="0.2">
      <c r="A489" t="s">
        <v>298</v>
      </c>
      <c r="B489">
        <v>7</v>
      </c>
      <c r="C489">
        <v>2</v>
      </c>
      <c r="D489">
        <v>9</v>
      </c>
      <c r="E489">
        <v>0</v>
      </c>
      <c r="F489">
        <v>0</v>
      </c>
      <c r="G489">
        <f t="shared" si="63"/>
        <v>0</v>
      </c>
      <c r="H489">
        <f t="shared" si="62"/>
        <v>7</v>
      </c>
      <c r="I489">
        <f t="shared" si="59"/>
        <v>2</v>
      </c>
    </row>
    <row r="490" spans="1:11" x14ac:dyDescent="0.2">
      <c r="A490" t="s">
        <v>1310</v>
      </c>
      <c r="B490">
        <v>8</v>
      </c>
      <c r="C490">
        <v>3</v>
      </c>
      <c r="D490">
        <v>11</v>
      </c>
      <c r="E490">
        <v>0</v>
      </c>
      <c r="F490">
        <v>0</v>
      </c>
      <c r="G490">
        <f t="shared" si="63"/>
        <v>0</v>
      </c>
      <c r="H490">
        <f t="shared" si="62"/>
        <v>8</v>
      </c>
      <c r="I490">
        <f t="shared" si="59"/>
        <v>3</v>
      </c>
    </row>
    <row r="491" spans="1:11" x14ac:dyDescent="0.2">
      <c r="A491" t="s">
        <v>1312</v>
      </c>
      <c r="B491">
        <f>SUM(B487:B490)</f>
        <v>36</v>
      </c>
      <c r="C491">
        <f t="shared" ref="C491:D491" si="65">SUM(C487:C490)</f>
        <v>19</v>
      </c>
      <c r="D491">
        <f t="shared" si="65"/>
        <v>55</v>
      </c>
      <c r="E491">
        <v>0</v>
      </c>
      <c r="F491">
        <v>0</v>
      </c>
      <c r="G491">
        <f t="shared" si="63"/>
        <v>0</v>
      </c>
      <c r="H491">
        <f t="shared" si="62"/>
        <v>36</v>
      </c>
      <c r="I491">
        <f t="shared" si="59"/>
        <v>19</v>
      </c>
    </row>
    <row r="492" spans="1:11" ht="26.25" customHeight="1" x14ac:dyDescent="0.2">
      <c r="A492" t="s">
        <v>1472</v>
      </c>
      <c r="B492">
        <f>SUM(B405:B419,B424,B433,B439,B440:B456,B465:B471,B478,B479,B484,B485,B491)</f>
        <v>172</v>
      </c>
      <c r="C492">
        <f t="shared" ref="C492:K492" si="66">SUM(C405:C419,C424,C433,C439,C440:C456,C465:C471,C478,C479,C484,C485,C491)</f>
        <v>97</v>
      </c>
      <c r="D492">
        <f t="shared" si="66"/>
        <v>269</v>
      </c>
      <c r="E492">
        <f t="shared" si="66"/>
        <v>0</v>
      </c>
      <c r="F492">
        <f t="shared" si="66"/>
        <v>0</v>
      </c>
      <c r="G492">
        <f t="shared" si="66"/>
        <v>0</v>
      </c>
      <c r="H492">
        <f t="shared" si="66"/>
        <v>172</v>
      </c>
      <c r="I492">
        <f t="shared" si="66"/>
        <v>97</v>
      </c>
      <c r="J492">
        <f t="shared" si="66"/>
        <v>0</v>
      </c>
      <c r="K492">
        <f t="shared" si="66"/>
        <v>0</v>
      </c>
    </row>
    <row r="493" spans="1:11" ht="27" customHeight="1" x14ac:dyDescent="0.2"/>
    <row r="494" spans="1:11" ht="27" customHeight="1" x14ac:dyDescent="0.2">
      <c r="A494" t="s">
        <v>1436</v>
      </c>
      <c r="B494">
        <v>25</v>
      </c>
      <c r="C494">
        <v>1</v>
      </c>
      <c r="D494">
        <v>26</v>
      </c>
      <c r="E494">
        <v>0</v>
      </c>
      <c r="F494">
        <v>0</v>
      </c>
      <c r="G494">
        <f>SUM(E494:F494)</f>
        <v>0</v>
      </c>
      <c r="H494">
        <f>SUM(E494,B494)</f>
        <v>25</v>
      </c>
      <c r="I494">
        <f>SUM(F494,C494)</f>
        <v>1</v>
      </c>
      <c r="J494">
        <f>SUM(G494,D494)</f>
        <v>26</v>
      </c>
    </row>
    <row r="495" spans="1:11" ht="27" customHeight="1" x14ac:dyDescent="0.2">
      <c r="A495" t="s">
        <v>1363</v>
      </c>
      <c r="B495">
        <v>0</v>
      </c>
      <c r="C495">
        <v>0</v>
      </c>
      <c r="D495">
        <v>0</v>
      </c>
      <c r="E495">
        <v>0</v>
      </c>
      <c r="F495">
        <v>0</v>
      </c>
      <c r="G495">
        <f t="shared" ref="G495:G498" si="67">SUM(E495:F495)</f>
        <v>0</v>
      </c>
      <c r="H495">
        <f t="shared" ref="H495:H499" si="68">SUM(E495,B495)</f>
        <v>0</v>
      </c>
      <c r="I495">
        <f t="shared" ref="I495:I499" si="69">SUM(F495,C495)</f>
        <v>0</v>
      </c>
      <c r="J495">
        <f t="shared" ref="J495:J499" si="70">SUM(G495,D495)</f>
        <v>0</v>
      </c>
    </row>
    <row r="496" spans="1:11" ht="27" customHeight="1" x14ac:dyDescent="0.2">
      <c r="A496" t="s">
        <v>1353</v>
      </c>
      <c r="B496">
        <v>13</v>
      </c>
      <c r="C496">
        <v>2</v>
      </c>
      <c r="D496">
        <v>15</v>
      </c>
      <c r="E496">
        <v>0</v>
      </c>
      <c r="F496">
        <v>0</v>
      </c>
      <c r="G496">
        <f t="shared" si="67"/>
        <v>0</v>
      </c>
      <c r="H496">
        <f t="shared" si="68"/>
        <v>13</v>
      </c>
      <c r="I496">
        <f t="shared" si="69"/>
        <v>2</v>
      </c>
      <c r="J496">
        <f t="shared" si="70"/>
        <v>15</v>
      </c>
    </row>
    <row r="497" spans="1:10" ht="27" customHeight="1" x14ac:dyDescent="0.2">
      <c r="A497" t="s">
        <v>1365</v>
      </c>
      <c r="B497">
        <v>0</v>
      </c>
      <c r="C497">
        <v>0</v>
      </c>
      <c r="D497">
        <v>0</v>
      </c>
      <c r="E497">
        <v>0</v>
      </c>
      <c r="F497">
        <v>0</v>
      </c>
      <c r="G497">
        <f t="shared" si="67"/>
        <v>0</v>
      </c>
      <c r="H497">
        <f t="shared" si="68"/>
        <v>0</v>
      </c>
      <c r="I497">
        <f t="shared" si="69"/>
        <v>0</v>
      </c>
      <c r="J497">
        <f t="shared" si="70"/>
        <v>0</v>
      </c>
    </row>
    <row r="498" spans="1:10" ht="27" customHeight="1" x14ac:dyDescent="0.2">
      <c r="A498" t="s">
        <v>1473</v>
      </c>
      <c r="B498">
        <v>16</v>
      </c>
      <c r="C498">
        <v>5</v>
      </c>
      <c r="D498">
        <v>21</v>
      </c>
      <c r="E498">
        <v>0</v>
      </c>
      <c r="F498">
        <v>0</v>
      </c>
      <c r="G498">
        <f t="shared" si="67"/>
        <v>0</v>
      </c>
      <c r="H498">
        <f t="shared" si="68"/>
        <v>16</v>
      </c>
      <c r="I498">
        <f t="shared" si="69"/>
        <v>5</v>
      </c>
      <c r="J498">
        <f t="shared" si="70"/>
        <v>21</v>
      </c>
    </row>
    <row r="499" spans="1:10" ht="27" customHeight="1" x14ac:dyDescent="0.2">
      <c r="A499" t="s">
        <v>1470</v>
      </c>
      <c r="B499">
        <v>54</v>
      </c>
      <c r="C499">
        <v>8</v>
      </c>
      <c r="D499">
        <v>62</v>
      </c>
      <c r="E499">
        <v>0</v>
      </c>
      <c r="F499">
        <v>0</v>
      </c>
      <c r="G499">
        <f>SUM(E499:F499)</f>
        <v>0</v>
      </c>
      <c r="H499">
        <f t="shared" si="68"/>
        <v>54</v>
      </c>
      <c r="I499">
        <f t="shared" si="69"/>
        <v>8</v>
      </c>
      <c r="J499">
        <f t="shared" si="70"/>
        <v>62</v>
      </c>
    </row>
    <row r="500" spans="1:10" ht="27" customHeight="1" x14ac:dyDescent="0.2">
      <c r="B500">
        <f>SUM(B492,B499)</f>
        <v>226</v>
      </c>
      <c r="C500">
        <f t="shared" ref="C500:J500" si="71">SUM(C492,C499)</f>
        <v>105</v>
      </c>
      <c r="D500">
        <f t="shared" si="71"/>
        <v>331</v>
      </c>
      <c r="E500">
        <f t="shared" si="71"/>
        <v>0</v>
      </c>
      <c r="F500">
        <f t="shared" si="71"/>
        <v>0</v>
      </c>
      <c r="G500">
        <f t="shared" si="71"/>
        <v>0</v>
      </c>
      <c r="H500">
        <f t="shared" si="71"/>
        <v>226</v>
      </c>
      <c r="I500">
        <f t="shared" si="71"/>
        <v>105</v>
      </c>
      <c r="J500">
        <f t="shared" si="71"/>
        <v>62</v>
      </c>
    </row>
  </sheetData>
  <mergeCells count="36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73:K73"/>
    <mergeCell ref="K40:K43"/>
    <mergeCell ref="B41:D41"/>
    <mergeCell ref="E41:G41"/>
    <mergeCell ref="H41:J41"/>
    <mergeCell ref="A40:A43"/>
    <mergeCell ref="B40:D40"/>
    <mergeCell ref="E40:G40"/>
    <mergeCell ref="H40:J40"/>
    <mergeCell ref="A74:K74"/>
    <mergeCell ref="A76:A79"/>
    <mergeCell ref="B76:D76"/>
    <mergeCell ref="E76:G76"/>
    <mergeCell ref="H76:J76"/>
    <mergeCell ref="K76:K79"/>
    <mergeCell ref="B77:D77"/>
    <mergeCell ref="E77:G77"/>
    <mergeCell ref="H77:J77"/>
    <mergeCell ref="A112:A115"/>
    <mergeCell ref="B112:D112"/>
    <mergeCell ref="E112:G112"/>
    <mergeCell ref="H112:J112"/>
    <mergeCell ref="K112:K115"/>
    <mergeCell ref="B113:D113"/>
    <mergeCell ref="E113:G113"/>
    <mergeCell ref="H113:J113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87"/>
  <sheetViews>
    <sheetView rightToLeft="1" view="pageBreakPreview" topLeftCell="A166" zoomScale="80" zoomScaleSheetLayoutView="80" workbookViewId="0">
      <selection sqref="A1:K1"/>
    </sheetView>
  </sheetViews>
  <sheetFormatPr defaultRowHeight="14.25" x14ac:dyDescent="0.2"/>
  <cols>
    <col min="1" max="1" width="26.5" customWidth="1"/>
    <col min="2" max="2" width="8.25" customWidth="1"/>
    <col min="3" max="3" width="9.625" customWidth="1"/>
    <col min="4" max="4" width="8.625" customWidth="1"/>
    <col min="5" max="5" width="8" customWidth="1"/>
    <col min="6" max="10" width="9.625" customWidth="1"/>
    <col min="11" max="11" width="40.875" customWidth="1"/>
  </cols>
  <sheetData>
    <row r="1" spans="1:11" ht="37.5" customHeight="1" x14ac:dyDescent="0.2">
      <c r="A1" s="128" t="s">
        <v>2061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43.5" customHeight="1" x14ac:dyDescent="0.2">
      <c r="A2" s="128" t="s">
        <v>1106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16.5" thickBot="1" x14ac:dyDescent="0.25">
      <c r="A3" s="10" t="s">
        <v>1688</v>
      </c>
      <c r="B3" s="70"/>
      <c r="C3" s="70"/>
      <c r="D3" s="70"/>
      <c r="E3" s="70"/>
      <c r="F3" s="70"/>
      <c r="G3" s="70"/>
      <c r="H3" s="70"/>
      <c r="I3" s="70"/>
      <c r="J3" s="70"/>
      <c r="K3" s="12" t="s">
        <v>1971</v>
      </c>
    </row>
    <row r="4" spans="1:11" ht="16.5" thickTop="1" x14ac:dyDescent="0.25">
      <c r="A4" s="111" t="s">
        <v>1051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1010</v>
      </c>
    </row>
    <row r="5" spans="1:11" ht="15.75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5.75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16.5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1.95" customHeight="1" x14ac:dyDescent="0.2">
      <c r="A8" s="13" t="s">
        <v>13</v>
      </c>
      <c r="B8" s="13"/>
      <c r="C8" s="13"/>
      <c r="D8" s="13"/>
      <c r="E8" s="13"/>
      <c r="F8" s="13"/>
      <c r="G8" s="13"/>
      <c r="H8" s="13"/>
      <c r="I8" s="13"/>
      <c r="J8" s="13"/>
      <c r="K8" s="15" t="s">
        <v>14</v>
      </c>
    </row>
    <row r="9" spans="1:11" ht="21.95" customHeight="1" x14ac:dyDescent="0.2">
      <c r="A9" s="13" t="s">
        <v>1107</v>
      </c>
      <c r="B9" s="14">
        <v>900</v>
      </c>
      <c r="C9" s="14">
        <v>735</v>
      </c>
      <c r="D9" s="14">
        <f>SUM(B9:C9)</f>
        <v>1635</v>
      </c>
      <c r="E9" s="14">
        <v>0</v>
      </c>
      <c r="F9" s="14">
        <v>0</v>
      </c>
      <c r="G9" s="14">
        <v>0</v>
      </c>
      <c r="H9" s="14">
        <f>SUM(B9,E9)</f>
        <v>900</v>
      </c>
      <c r="I9" s="14">
        <f t="shared" ref="I9:J20" si="0">SUM(C9,F9)</f>
        <v>735</v>
      </c>
      <c r="J9" s="14">
        <f t="shared" si="0"/>
        <v>1635</v>
      </c>
      <c r="K9" s="15" t="s">
        <v>1108</v>
      </c>
    </row>
    <row r="10" spans="1:11" ht="21.95" customHeight="1" x14ac:dyDescent="0.2">
      <c r="A10" s="13" t="s">
        <v>1109</v>
      </c>
      <c r="B10" s="14">
        <v>945</v>
      </c>
      <c r="C10" s="14">
        <v>545</v>
      </c>
      <c r="D10" s="14">
        <f t="shared" ref="D10:D20" si="1">SUM(B10:C10)</f>
        <v>1490</v>
      </c>
      <c r="E10" s="14">
        <v>0</v>
      </c>
      <c r="F10" s="14">
        <v>0</v>
      </c>
      <c r="G10" s="14">
        <v>0</v>
      </c>
      <c r="H10" s="14">
        <f t="shared" ref="H10:H20" si="2">SUM(B10,E10)</f>
        <v>945</v>
      </c>
      <c r="I10" s="14">
        <f t="shared" si="0"/>
        <v>545</v>
      </c>
      <c r="J10" s="14">
        <f t="shared" si="0"/>
        <v>1490</v>
      </c>
      <c r="K10" s="15" t="s">
        <v>1110</v>
      </c>
    </row>
    <row r="11" spans="1:11" ht="21.95" customHeight="1" x14ac:dyDescent="0.2">
      <c r="A11" s="13" t="s">
        <v>1111</v>
      </c>
      <c r="B11" s="14">
        <v>857</v>
      </c>
      <c r="C11" s="14">
        <v>505</v>
      </c>
      <c r="D11" s="14">
        <f t="shared" si="1"/>
        <v>1362</v>
      </c>
      <c r="E11" s="14">
        <v>0</v>
      </c>
      <c r="F11" s="14">
        <v>0</v>
      </c>
      <c r="G11" s="14">
        <v>0</v>
      </c>
      <c r="H11" s="14">
        <f t="shared" si="2"/>
        <v>857</v>
      </c>
      <c r="I11" s="14">
        <f t="shared" si="0"/>
        <v>505</v>
      </c>
      <c r="J11" s="14">
        <f t="shared" si="0"/>
        <v>1362</v>
      </c>
      <c r="K11" s="15" t="s">
        <v>1112</v>
      </c>
    </row>
    <row r="12" spans="1:11" ht="21.95" customHeight="1" x14ac:dyDescent="0.2">
      <c r="A12" s="13" t="s">
        <v>1113</v>
      </c>
      <c r="B12" s="14">
        <v>379</v>
      </c>
      <c r="C12" s="14">
        <v>545</v>
      </c>
      <c r="D12" s="14">
        <f t="shared" si="1"/>
        <v>924</v>
      </c>
      <c r="E12" s="14">
        <v>0</v>
      </c>
      <c r="F12" s="14">
        <v>0</v>
      </c>
      <c r="G12" s="14">
        <v>0</v>
      </c>
      <c r="H12" s="14">
        <f t="shared" si="2"/>
        <v>379</v>
      </c>
      <c r="I12" s="14">
        <f t="shared" si="0"/>
        <v>545</v>
      </c>
      <c r="J12" s="14">
        <f t="shared" si="0"/>
        <v>924</v>
      </c>
      <c r="K12" s="15" t="s">
        <v>1114</v>
      </c>
    </row>
    <row r="13" spans="1:11" ht="21.95" customHeight="1" x14ac:dyDescent="0.2">
      <c r="A13" s="13" t="s">
        <v>1115</v>
      </c>
      <c r="B13" s="14">
        <v>440</v>
      </c>
      <c r="C13" s="14">
        <v>361</v>
      </c>
      <c r="D13" s="14">
        <f t="shared" si="1"/>
        <v>801</v>
      </c>
      <c r="E13" s="14">
        <v>0</v>
      </c>
      <c r="F13" s="14">
        <v>0</v>
      </c>
      <c r="G13" s="14">
        <v>0</v>
      </c>
      <c r="H13" s="14">
        <f t="shared" si="2"/>
        <v>440</v>
      </c>
      <c r="I13" s="14">
        <f t="shared" si="0"/>
        <v>361</v>
      </c>
      <c r="J13" s="14">
        <f t="shared" si="0"/>
        <v>801</v>
      </c>
      <c r="K13" s="15" t="s">
        <v>1116</v>
      </c>
    </row>
    <row r="14" spans="1:11" ht="21.95" customHeight="1" x14ac:dyDescent="0.2">
      <c r="A14" s="13" t="s">
        <v>1117</v>
      </c>
      <c r="B14" s="14">
        <v>646</v>
      </c>
      <c r="C14" s="14">
        <v>619</v>
      </c>
      <c r="D14" s="14">
        <f t="shared" si="1"/>
        <v>1265</v>
      </c>
      <c r="E14" s="14">
        <v>0</v>
      </c>
      <c r="F14" s="14">
        <v>0</v>
      </c>
      <c r="G14" s="14">
        <v>0</v>
      </c>
      <c r="H14" s="14">
        <f t="shared" si="2"/>
        <v>646</v>
      </c>
      <c r="I14" s="14">
        <f t="shared" si="0"/>
        <v>619</v>
      </c>
      <c r="J14" s="14">
        <f t="shared" si="0"/>
        <v>1265</v>
      </c>
      <c r="K14" s="15" t="s">
        <v>1118</v>
      </c>
    </row>
    <row r="15" spans="1:11" ht="21.95" customHeight="1" x14ac:dyDescent="0.2">
      <c r="A15" s="13" t="s">
        <v>1119</v>
      </c>
      <c r="B15" s="14">
        <v>621</v>
      </c>
      <c r="C15" s="14">
        <v>413</v>
      </c>
      <c r="D15" s="14">
        <f t="shared" si="1"/>
        <v>1034</v>
      </c>
      <c r="E15" s="14">
        <v>0</v>
      </c>
      <c r="F15" s="14">
        <v>0</v>
      </c>
      <c r="G15" s="14">
        <v>0</v>
      </c>
      <c r="H15" s="14">
        <f t="shared" si="2"/>
        <v>621</v>
      </c>
      <c r="I15" s="14">
        <f t="shared" si="0"/>
        <v>413</v>
      </c>
      <c r="J15" s="14">
        <f t="shared" si="0"/>
        <v>1034</v>
      </c>
      <c r="K15" s="15" t="s">
        <v>1120</v>
      </c>
    </row>
    <row r="16" spans="1:11" ht="21.95" customHeight="1" x14ac:dyDescent="0.2">
      <c r="A16" s="13" t="s">
        <v>1074</v>
      </c>
      <c r="B16" s="14">
        <f>SUM(B9:B15)</f>
        <v>4788</v>
      </c>
      <c r="C16" s="14">
        <f t="shared" ref="C16:J16" si="3">SUM(C9:C15)</f>
        <v>3723</v>
      </c>
      <c r="D16" s="14">
        <f t="shared" si="3"/>
        <v>8511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14">
        <f t="shared" si="3"/>
        <v>4788</v>
      </c>
      <c r="I16" s="14">
        <f t="shared" si="3"/>
        <v>3723</v>
      </c>
      <c r="J16" s="14">
        <f t="shared" si="3"/>
        <v>8511</v>
      </c>
      <c r="K16" s="15" t="s">
        <v>1022</v>
      </c>
    </row>
    <row r="17" spans="1:11" ht="21.95" customHeight="1" x14ac:dyDescent="0.2">
      <c r="A17" s="13" t="s">
        <v>1121</v>
      </c>
      <c r="B17" s="14">
        <v>18</v>
      </c>
      <c r="C17" s="14">
        <v>101</v>
      </c>
      <c r="D17" s="14">
        <f t="shared" si="1"/>
        <v>119</v>
      </c>
      <c r="E17" s="14">
        <v>0</v>
      </c>
      <c r="F17" s="14">
        <v>0</v>
      </c>
      <c r="G17" s="14">
        <v>0</v>
      </c>
      <c r="H17" s="14">
        <f t="shared" si="2"/>
        <v>18</v>
      </c>
      <c r="I17" s="14">
        <f t="shared" si="0"/>
        <v>101</v>
      </c>
      <c r="J17" s="14">
        <f t="shared" si="0"/>
        <v>119</v>
      </c>
      <c r="K17" s="15" t="s">
        <v>1122</v>
      </c>
    </row>
    <row r="18" spans="1:11" ht="21.95" customHeight="1" x14ac:dyDescent="0.2">
      <c r="A18" s="13" t="s">
        <v>1123</v>
      </c>
      <c r="B18" s="14">
        <v>207</v>
      </c>
      <c r="C18" s="14">
        <v>119</v>
      </c>
      <c r="D18" s="14">
        <f t="shared" si="1"/>
        <v>326</v>
      </c>
      <c r="E18" s="14">
        <v>0</v>
      </c>
      <c r="F18" s="14">
        <v>0</v>
      </c>
      <c r="G18" s="14">
        <v>0</v>
      </c>
      <c r="H18" s="14">
        <f t="shared" si="2"/>
        <v>207</v>
      </c>
      <c r="I18" s="14">
        <f t="shared" si="0"/>
        <v>119</v>
      </c>
      <c r="J18" s="14">
        <f t="shared" si="0"/>
        <v>326</v>
      </c>
      <c r="K18" s="15" t="s">
        <v>1124</v>
      </c>
    </row>
    <row r="19" spans="1:11" ht="21.95" customHeight="1" x14ac:dyDescent="0.2">
      <c r="A19" s="13" t="s">
        <v>1125</v>
      </c>
      <c r="B19" s="14">
        <v>347</v>
      </c>
      <c r="C19" s="14">
        <v>183</v>
      </c>
      <c r="D19" s="14">
        <f t="shared" si="1"/>
        <v>530</v>
      </c>
      <c r="E19" s="14">
        <v>0</v>
      </c>
      <c r="F19" s="14">
        <v>0</v>
      </c>
      <c r="G19" s="14">
        <v>0</v>
      </c>
      <c r="H19" s="14">
        <f t="shared" si="2"/>
        <v>347</v>
      </c>
      <c r="I19" s="14">
        <f t="shared" si="0"/>
        <v>183</v>
      </c>
      <c r="J19" s="14">
        <f t="shared" si="0"/>
        <v>530</v>
      </c>
      <c r="K19" s="15" t="s">
        <v>1126</v>
      </c>
    </row>
    <row r="20" spans="1:11" ht="21.95" customHeight="1" x14ac:dyDescent="0.2">
      <c r="A20" s="13" t="s">
        <v>1127</v>
      </c>
      <c r="B20" s="14">
        <v>110</v>
      </c>
      <c r="C20" s="14">
        <v>104</v>
      </c>
      <c r="D20" s="14">
        <f t="shared" si="1"/>
        <v>214</v>
      </c>
      <c r="E20" s="14">
        <v>0</v>
      </c>
      <c r="F20" s="14">
        <v>0</v>
      </c>
      <c r="G20" s="14">
        <v>0</v>
      </c>
      <c r="H20" s="14">
        <f t="shared" si="2"/>
        <v>110</v>
      </c>
      <c r="I20" s="14">
        <f t="shared" si="0"/>
        <v>104</v>
      </c>
      <c r="J20" s="14">
        <f t="shared" si="0"/>
        <v>214</v>
      </c>
      <c r="K20" s="15" t="s">
        <v>1128</v>
      </c>
    </row>
    <row r="21" spans="1:11" ht="21.95" customHeight="1" x14ac:dyDescent="0.2">
      <c r="A21" s="13" t="s">
        <v>1085</v>
      </c>
      <c r="B21" s="14">
        <f>SUM(B17:B20)</f>
        <v>682</v>
      </c>
      <c r="C21" s="14">
        <f t="shared" ref="C21:J21" si="4">SUM(C17:C20)</f>
        <v>507</v>
      </c>
      <c r="D21" s="14">
        <f t="shared" si="4"/>
        <v>1189</v>
      </c>
      <c r="E21" s="14">
        <f t="shared" si="4"/>
        <v>0</v>
      </c>
      <c r="F21" s="14">
        <f t="shared" si="4"/>
        <v>0</v>
      </c>
      <c r="G21" s="14">
        <f t="shared" si="4"/>
        <v>0</v>
      </c>
      <c r="H21" s="14">
        <f t="shared" si="4"/>
        <v>682</v>
      </c>
      <c r="I21" s="14">
        <f t="shared" si="4"/>
        <v>507</v>
      </c>
      <c r="J21" s="14">
        <f t="shared" si="4"/>
        <v>1189</v>
      </c>
      <c r="K21" s="15" t="s">
        <v>1086</v>
      </c>
    </row>
    <row r="22" spans="1:11" ht="21.95" customHeight="1" thickBot="1" x14ac:dyDescent="0.25">
      <c r="A22" s="22" t="s">
        <v>56</v>
      </c>
      <c r="B22" s="23">
        <f>SUM(B21,B16)</f>
        <v>5470</v>
      </c>
      <c r="C22" s="23">
        <f t="shared" ref="C22:J22" si="5">SUM(C21,C16)</f>
        <v>4230</v>
      </c>
      <c r="D22" s="23">
        <f t="shared" si="5"/>
        <v>9700</v>
      </c>
      <c r="E22" s="23">
        <f t="shared" si="5"/>
        <v>0</v>
      </c>
      <c r="F22" s="23">
        <f t="shared" si="5"/>
        <v>0</v>
      </c>
      <c r="G22" s="23">
        <f t="shared" si="5"/>
        <v>0</v>
      </c>
      <c r="H22" s="23">
        <f t="shared" si="5"/>
        <v>5470</v>
      </c>
      <c r="I22" s="23">
        <f t="shared" si="5"/>
        <v>4230</v>
      </c>
      <c r="J22" s="23">
        <f t="shared" si="5"/>
        <v>9700</v>
      </c>
      <c r="K22" s="24" t="s">
        <v>57</v>
      </c>
    </row>
    <row r="23" spans="1:11" ht="15" thickTop="1" x14ac:dyDescent="0.2"/>
    <row r="25" spans="1:11" ht="18.95" customHeight="1" x14ac:dyDescent="0.2"/>
    <row r="26" spans="1:11" ht="18.95" customHeight="1" x14ac:dyDescent="0.2"/>
    <row r="27" spans="1:11" ht="18.95" customHeight="1" x14ac:dyDescent="0.2"/>
    <row r="28" spans="1:11" s="99" customFormat="1" ht="18.95" customHeight="1" x14ac:dyDescent="0.2"/>
    <row r="29" spans="1:11" s="99" customFormat="1" ht="18.95" customHeight="1" x14ac:dyDescent="0.2"/>
    <row r="30" spans="1:11" s="99" customFormat="1" ht="18.95" customHeight="1" x14ac:dyDescent="0.2"/>
    <row r="31" spans="1:11" s="99" customFormat="1" ht="18.95" customHeight="1" x14ac:dyDescent="0.2"/>
    <row r="32" spans="1:11" s="99" customFormat="1" ht="18.95" customHeight="1" x14ac:dyDescent="0.2"/>
    <row r="33" spans="1:11" s="99" customFormat="1" ht="18.95" customHeight="1" x14ac:dyDescent="0.2"/>
    <row r="34" spans="1:11" s="99" customFormat="1" ht="18.95" customHeight="1" x14ac:dyDescent="0.2"/>
    <row r="35" spans="1:11" ht="18.95" customHeight="1" x14ac:dyDescent="0.2"/>
    <row r="36" spans="1:11" ht="18.95" customHeight="1" x14ac:dyDescent="0.2"/>
    <row r="37" spans="1:11" ht="26.25" customHeight="1" thickBot="1" x14ac:dyDescent="0.25">
      <c r="A37" s="10" t="s">
        <v>1972</v>
      </c>
      <c r="K37" s="12" t="s">
        <v>1973</v>
      </c>
    </row>
    <row r="38" spans="1:11" ht="18.95" customHeight="1" thickTop="1" x14ac:dyDescent="0.25">
      <c r="A38" s="111" t="s">
        <v>1051</v>
      </c>
      <c r="B38" s="110" t="s">
        <v>1</v>
      </c>
      <c r="C38" s="110"/>
      <c r="D38" s="110"/>
      <c r="E38" s="110" t="s">
        <v>2</v>
      </c>
      <c r="F38" s="110"/>
      <c r="G38" s="110"/>
      <c r="H38" s="110" t="s">
        <v>3</v>
      </c>
      <c r="I38" s="110"/>
      <c r="J38" s="110"/>
      <c r="K38" s="111" t="s">
        <v>1010</v>
      </c>
    </row>
    <row r="39" spans="1:11" ht="18.95" customHeight="1" x14ac:dyDescent="0.25">
      <c r="A39" s="112"/>
      <c r="B39" s="109" t="s">
        <v>5</v>
      </c>
      <c r="C39" s="109"/>
      <c r="D39" s="109"/>
      <c r="E39" s="109" t="s">
        <v>6</v>
      </c>
      <c r="F39" s="109"/>
      <c r="G39" s="109"/>
      <c r="H39" s="109" t="s">
        <v>7</v>
      </c>
      <c r="I39" s="109"/>
      <c r="J39" s="109"/>
      <c r="K39" s="112"/>
    </row>
    <row r="40" spans="1:11" ht="18.95" customHeight="1" x14ac:dyDescent="0.25">
      <c r="A40" s="112"/>
      <c r="B40" s="56" t="s">
        <v>8</v>
      </c>
      <c r="C40" s="56" t="s">
        <v>67</v>
      </c>
      <c r="D40" s="56" t="s">
        <v>10</v>
      </c>
      <c r="E40" s="56" t="s">
        <v>8</v>
      </c>
      <c r="F40" s="56" t="s">
        <v>67</v>
      </c>
      <c r="G40" s="56" t="s">
        <v>10</v>
      </c>
      <c r="H40" s="56" t="s">
        <v>8</v>
      </c>
      <c r="I40" s="56" t="s">
        <v>67</v>
      </c>
      <c r="J40" s="56" t="s">
        <v>10</v>
      </c>
      <c r="K40" s="112"/>
    </row>
    <row r="41" spans="1:11" ht="18.95" customHeight="1" thickBot="1" x14ac:dyDescent="0.3">
      <c r="A41" s="113"/>
      <c r="B41" s="6" t="s">
        <v>11</v>
      </c>
      <c r="C41" s="6" t="s">
        <v>12</v>
      </c>
      <c r="D41" s="6" t="s">
        <v>7</v>
      </c>
      <c r="E41" s="6" t="s">
        <v>11</v>
      </c>
      <c r="F41" s="6" t="s">
        <v>12</v>
      </c>
      <c r="G41" s="6" t="s">
        <v>7</v>
      </c>
      <c r="H41" s="6" t="s">
        <v>11</v>
      </c>
      <c r="I41" s="6" t="s">
        <v>12</v>
      </c>
      <c r="J41" s="6" t="s">
        <v>7</v>
      </c>
      <c r="K41" s="113"/>
    </row>
    <row r="42" spans="1:11" ht="24" customHeight="1" x14ac:dyDescent="0.2">
      <c r="A42" s="13" t="s">
        <v>58</v>
      </c>
      <c r="B42" s="13"/>
      <c r="C42" s="13"/>
      <c r="D42" s="13"/>
      <c r="E42" s="13"/>
      <c r="F42" s="13"/>
      <c r="G42" s="13"/>
      <c r="H42" s="13"/>
      <c r="I42" s="13"/>
      <c r="J42" s="13"/>
      <c r="K42" s="15" t="s">
        <v>59</v>
      </c>
    </row>
    <row r="43" spans="1:11" ht="24" customHeight="1" x14ac:dyDescent="0.2">
      <c r="A43" s="13" t="s">
        <v>1107</v>
      </c>
      <c r="B43" s="14">
        <v>198</v>
      </c>
      <c r="C43" s="14">
        <v>65</v>
      </c>
      <c r="D43" s="14">
        <f>SUM(B43:C43)</f>
        <v>263</v>
      </c>
      <c r="E43" s="14">
        <v>0</v>
      </c>
      <c r="F43" s="14">
        <v>0</v>
      </c>
      <c r="G43" s="14">
        <v>0</v>
      </c>
      <c r="H43" s="14">
        <f t="shared" ref="H43:J46" si="6">SUM(B43,E43)</f>
        <v>198</v>
      </c>
      <c r="I43" s="14">
        <f t="shared" si="6"/>
        <v>65</v>
      </c>
      <c r="J43" s="14">
        <f t="shared" si="6"/>
        <v>263</v>
      </c>
      <c r="K43" s="15" t="s">
        <v>1108</v>
      </c>
    </row>
    <row r="44" spans="1:11" ht="24" customHeight="1" x14ac:dyDescent="0.2">
      <c r="A44" s="13" t="s">
        <v>1113</v>
      </c>
      <c r="B44" s="14">
        <v>112</v>
      </c>
      <c r="C44" s="14">
        <v>58</v>
      </c>
      <c r="D44" s="14">
        <f>SUM(B44:C44)</f>
        <v>170</v>
      </c>
      <c r="E44" s="14">
        <v>0</v>
      </c>
      <c r="F44" s="14">
        <v>0</v>
      </c>
      <c r="G44" s="14">
        <v>0</v>
      </c>
      <c r="H44" s="14">
        <f t="shared" si="6"/>
        <v>112</v>
      </c>
      <c r="I44" s="14">
        <f t="shared" si="6"/>
        <v>58</v>
      </c>
      <c r="J44" s="14">
        <f t="shared" si="6"/>
        <v>170</v>
      </c>
      <c r="K44" s="15" t="s">
        <v>1114</v>
      </c>
    </row>
    <row r="45" spans="1:11" ht="24" customHeight="1" x14ac:dyDescent="0.2">
      <c r="A45" s="13" t="s">
        <v>1115</v>
      </c>
      <c r="B45" s="14">
        <v>95</v>
      </c>
      <c r="C45" s="14">
        <v>30</v>
      </c>
      <c r="D45" s="14">
        <f>SUM(B45:C45)</f>
        <v>125</v>
      </c>
      <c r="E45" s="14">
        <v>0</v>
      </c>
      <c r="F45" s="14">
        <v>0</v>
      </c>
      <c r="G45" s="14">
        <v>0</v>
      </c>
      <c r="H45" s="14">
        <f t="shared" si="6"/>
        <v>95</v>
      </c>
      <c r="I45" s="14">
        <f t="shared" si="6"/>
        <v>30</v>
      </c>
      <c r="J45" s="14">
        <f t="shared" si="6"/>
        <v>125</v>
      </c>
      <c r="K45" s="15" t="s">
        <v>1116</v>
      </c>
    </row>
    <row r="46" spans="1:11" ht="24" customHeight="1" x14ac:dyDescent="0.2">
      <c r="A46" s="13" t="s">
        <v>1117</v>
      </c>
      <c r="B46" s="14">
        <v>127</v>
      </c>
      <c r="C46" s="14">
        <v>30</v>
      </c>
      <c r="D46" s="14">
        <f>SUM(B46:C46)</f>
        <v>157</v>
      </c>
      <c r="E46" s="14">
        <v>0</v>
      </c>
      <c r="F46" s="14">
        <v>0</v>
      </c>
      <c r="G46" s="14">
        <v>0</v>
      </c>
      <c r="H46" s="14">
        <f t="shared" si="6"/>
        <v>127</v>
      </c>
      <c r="I46" s="14">
        <f t="shared" si="6"/>
        <v>30</v>
      </c>
      <c r="J46" s="14">
        <f t="shared" si="6"/>
        <v>157</v>
      </c>
      <c r="K46" s="15" t="s">
        <v>1118</v>
      </c>
    </row>
    <row r="47" spans="1:11" ht="24" customHeight="1" x14ac:dyDescent="0.2">
      <c r="A47" s="13" t="s">
        <v>1074</v>
      </c>
      <c r="B47" s="14">
        <f t="shared" ref="B47:G47" si="7">SUM(B43:B46)</f>
        <v>532</v>
      </c>
      <c r="C47" s="14">
        <f t="shared" si="7"/>
        <v>183</v>
      </c>
      <c r="D47" s="14">
        <f t="shared" si="7"/>
        <v>715</v>
      </c>
      <c r="E47" s="14">
        <f t="shared" si="7"/>
        <v>0</v>
      </c>
      <c r="F47" s="14">
        <f t="shared" si="7"/>
        <v>0</v>
      </c>
      <c r="G47" s="14">
        <f t="shared" si="7"/>
        <v>0</v>
      </c>
      <c r="H47" s="14">
        <f>SUM(B47,E47)</f>
        <v>532</v>
      </c>
      <c r="I47" s="14">
        <f>SUM(C47,F47)</f>
        <v>183</v>
      </c>
      <c r="J47" s="14">
        <f>SUM(J43:J46)</f>
        <v>715</v>
      </c>
      <c r="K47" s="15" t="s">
        <v>1128</v>
      </c>
    </row>
    <row r="48" spans="1:11" ht="24" customHeight="1" x14ac:dyDescent="0.2">
      <c r="A48" s="13" t="s">
        <v>58</v>
      </c>
      <c r="B48" s="14"/>
      <c r="C48" s="14"/>
      <c r="D48" s="14"/>
      <c r="E48" s="14"/>
      <c r="F48" s="14"/>
      <c r="G48" s="14"/>
      <c r="H48" s="14"/>
      <c r="I48" s="14"/>
      <c r="J48" s="14"/>
      <c r="K48" s="15" t="s">
        <v>59</v>
      </c>
    </row>
    <row r="49" spans="1:11" ht="24" customHeight="1" x14ac:dyDescent="0.2">
      <c r="A49" s="13" t="s">
        <v>1129</v>
      </c>
      <c r="B49" s="14">
        <v>39</v>
      </c>
      <c r="C49" s="14">
        <v>6</v>
      </c>
      <c r="D49" s="14">
        <f>SUM(B49:C49)</f>
        <v>45</v>
      </c>
      <c r="E49" s="14">
        <v>0</v>
      </c>
      <c r="F49" s="14">
        <v>0</v>
      </c>
      <c r="G49" s="14">
        <v>0</v>
      </c>
      <c r="H49" s="14">
        <f>SUM(B49)</f>
        <v>39</v>
      </c>
      <c r="I49" s="14">
        <f>SUM(C49)</f>
        <v>6</v>
      </c>
      <c r="J49" s="14">
        <f>SUM(D49)</f>
        <v>45</v>
      </c>
      <c r="K49" s="15" t="s">
        <v>1124</v>
      </c>
    </row>
    <row r="50" spans="1:11" ht="24" customHeight="1" x14ac:dyDescent="0.2">
      <c r="A50" s="13" t="s">
        <v>1085</v>
      </c>
      <c r="B50" s="14">
        <f>SUM(B48:B49)</f>
        <v>39</v>
      </c>
      <c r="C50" s="14">
        <f>SUM(C48:C49)</f>
        <v>6</v>
      </c>
      <c r="D50" s="14">
        <f>SUM(B50:C50)</f>
        <v>45</v>
      </c>
      <c r="E50" s="14">
        <f>SUM(E48:E49)</f>
        <v>0</v>
      </c>
      <c r="F50" s="14">
        <f>SUM(F48:F49)</f>
        <v>0</v>
      </c>
      <c r="G50" s="14">
        <f>SUM(E50:F50)</f>
        <v>0</v>
      </c>
      <c r="H50" s="14">
        <f>SUM(B50,E50)</f>
        <v>39</v>
      </c>
      <c r="I50" s="14">
        <f>SUM(C50,F50)</f>
        <v>6</v>
      </c>
      <c r="J50" s="14">
        <f>SUM(D50,G50)</f>
        <v>45</v>
      </c>
      <c r="K50" s="15" t="s">
        <v>1086</v>
      </c>
    </row>
    <row r="51" spans="1:11" ht="24" customHeight="1" thickBot="1" x14ac:dyDescent="0.25">
      <c r="A51" s="13" t="s">
        <v>61</v>
      </c>
      <c r="B51" s="14">
        <f t="shared" ref="B51:J51" si="8">SUM(B50,B47)</f>
        <v>571</v>
      </c>
      <c r="C51" s="14">
        <f t="shared" si="8"/>
        <v>189</v>
      </c>
      <c r="D51" s="14">
        <f t="shared" si="8"/>
        <v>760</v>
      </c>
      <c r="E51" s="14">
        <f t="shared" si="8"/>
        <v>0</v>
      </c>
      <c r="F51" s="14">
        <f t="shared" si="8"/>
        <v>0</v>
      </c>
      <c r="G51" s="14">
        <f t="shared" si="8"/>
        <v>0</v>
      </c>
      <c r="H51" s="14">
        <f t="shared" si="8"/>
        <v>571</v>
      </c>
      <c r="I51" s="14">
        <f t="shared" si="8"/>
        <v>189</v>
      </c>
      <c r="J51" s="14">
        <f t="shared" si="8"/>
        <v>760</v>
      </c>
      <c r="K51" s="15" t="s">
        <v>59</v>
      </c>
    </row>
    <row r="52" spans="1:11" ht="24" customHeight="1" thickBot="1" x14ac:dyDescent="0.25">
      <c r="A52" s="19" t="s">
        <v>151</v>
      </c>
      <c r="B52" s="20">
        <f t="shared" ref="B52:J52" si="9">SUM(B22,B51)</f>
        <v>6041</v>
      </c>
      <c r="C52" s="20">
        <f t="shared" si="9"/>
        <v>4419</v>
      </c>
      <c r="D52" s="20">
        <f t="shared" si="9"/>
        <v>10460</v>
      </c>
      <c r="E52" s="20">
        <f t="shared" si="9"/>
        <v>0</v>
      </c>
      <c r="F52" s="20">
        <f t="shared" si="9"/>
        <v>0</v>
      </c>
      <c r="G52" s="20">
        <f t="shared" si="9"/>
        <v>0</v>
      </c>
      <c r="H52" s="20">
        <f t="shared" si="9"/>
        <v>6041</v>
      </c>
      <c r="I52" s="20">
        <f t="shared" si="9"/>
        <v>4419</v>
      </c>
      <c r="J52" s="20">
        <f t="shared" si="9"/>
        <v>10460</v>
      </c>
      <c r="K52" s="61" t="s">
        <v>63</v>
      </c>
    </row>
    <row r="53" spans="1:11" ht="18.95" customHeight="1" thickTop="1" x14ac:dyDescent="0.2"/>
    <row r="54" spans="1:11" ht="21.95" customHeight="1" x14ac:dyDescent="0.2"/>
    <row r="55" spans="1:11" ht="21.95" customHeight="1" x14ac:dyDescent="0.2"/>
    <row r="56" spans="1:11" ht="21.95" customHeight="1" x14ac:dyDescent="0.2"/>
    <row r="57" spans="1:11" ht="21.95" customHeight="1" x14ac:dyDescent="0.2"/>
    <row r="58" spans="1:11" ht="21.95" customHeight="1" x14ac:dyDescent="0.2"/>
    <row r="59" spans="1:11" ht="21.95" customHeight="1" x14ac:dyDescent="0.2"/>
    <row r="60" spans="1:11" s="99" customFormat="1" ht="21.95" customHeight="1" x14ac:dyDescent="0.2"/>
    <row r="61" spans="1:11" s="99" customFormat="1" ht="21.95" customHeight="1" x14ac:dyDescent="0.2"/>
    <row r="62" spans="1:11" s="99" customFormat="1" ht="21.95" customHeight="1" x14ac:dyDescent="0.2"/>
    <row r="63" spans="1:11" s="99" customFormat="1" ht="21.95" customHeight="1" x14ac:dyDescent="0.2"/>
    <row r="64" spans="1:11" s="99" customFormat="1" ht="21.95" customHeight="1" x14ac:dyDescent="0.2"/>
    <row r="65" spans="1:11" s="99" customFormat="1" ht="21.95" customHeight="1" x14ac:dyDescent="0.2"/>
    <row r="66" spans="1:11" ht="21.95" customHeight="1" x14ac:dyDescent="0.2"/>
    <row r="67" spans="1:11" ht="21.95" customHeight="1" x14ac:dyDescent="0.2"/>
    <row r="68" spans="1:11" ht="33.75" customHeight="1" x14ac:dyDescent="0.2">
      <c r="A68" s="128" t="s">
        <v>1130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</row>
    <row r="69" spans="1:11" ht="42" customHeight="1" x14ac:dyDescent="0.2">
      <c r="A69" s="128" t="s">
        <v>1131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</row>
    <row r="70" spans="1:11" ht="21.95" customHeight="1" x14ac:dyDescent="0.2"/>
    <row r="71" spans="1:11" ht="21.95" customHeight="1" thickBot="1" x14ac:dyDescent="0.25">
      <c r="A71" s="10" t="s">
        <v>1333</v>
      </c>
      <c r="K71" s="12" t="s">
        <v>1689</v>
      </c>
    </row>
    <row r="72" spans="1:11" ht="21.95" customHeight="1" thickTop="1" x14ac:dyDescent="0.25">
      <c r="A72" s="111" t="s">
        <v>1051</v>
      </c>
      <c r="B72" s="110" t="s">
        <v>1</v>
      </c>
      <c r="C72" s="110"/>
      <c r="D72" s="110"/>
      <c r="E72" s="110" t="s">
        <v>2</v>
      </c>
      <c r="F72" s="110"/>
      <c r="G72" s="110"/>
      <c r="H72" s="110" t="s">
        <v>3</v>
      </c>
      <c r="I72" s="110"/>
      <c r="J72" s="110"/>
      <c r="K72" s="111" t="s">
        <v>1010</v>
      </c>
    </row>
    <row r="73" spans="1:11" ht="21.95" customHeight="1" x14ac:dyDescent="0.25">
      <c r="A73" s="112"/>
      <c r="B73" s="109" t="s">
        <v>5</v>
      </c>
      <c r="C73" s="109"/>
      <c r="D73" s="109"/>
      <c r="E73" s="109" t="s">
        <v>6</v>
      </c>
      <c r="F73" s="109"/>
      <c r="G73" s="109"/>
      <c r="H73" s="109" t="s">
        <v>7</v>
      </c>
      <c r="I73" s="109"/>
      <c r="J73" s="109"/>
      <c r="K73" s="112"/>
    </row>
    <row r="74" spans="1:11" ht="21.95" customHeight="1" x14ac:dyDescent="0.25">
      <c r="A74" s="112"/>
      <c r="B74" s="56" t="s">
        <v>8</v>
      </c>
      <c r="C74" s="56" t="s">
        <v>67</v>
      </c>
      <c r="D74" s="56" t="s">
        <v>10</v>
      </c>
      <c r="E74" s="56" t="s">
        <v>8</v>
      </c>
      <c r="F74" s="56" t="s">
        <v>67</v>
      </c>
      <c r="G74" s="56" t="s">
        <v>10</v>
      </c>
      <c r="H74" s="56" t="s">
        <v>8</v>
      </c>
      <c r="I74" s="56" t="s">
        <v>67</v>
      </c>
      <c r="J74" s="56" t="s">
        <v>10</v>
      </c>
      <c r="K74" s="112"/>
    </row>
    <row r="75" spans="1:11" ht="21.95" customHeight="1" thickBot="1" x14ac:dyDescent="0.3">
      <c r="A75" s="113"/>
      <c r="B75" s="6" t="s">
        <v>11</v>
      </c>
      <c r="C75" s="6" t="s">
        <v>12</v>
      </c>
      <c r="D75" s="6" t="s">
        <v>7</v>
      </c>
      <c r="E75" s="6" t="s">
        <v>11</v>
      </c>
      <c r="F75" s="6" t="s">
        <v>12</v>
      </c>
      <c r="G75" s="6" t="s">
        <v>7</v>
      </c>
      <c r="H75" s="6" t="s">
        <v>11</v>
      </c>
      <c r="I75" s="6" t="s">
        <v>12</v>
      </c>
      <c r="J75" s="6" t="s">
        <v>7</v>
      </c>
      <c r="K75" s="113"/>
    </row>
    <row r="76" spans="1:11" ht="30" customHeight="1" x14ac:dyDescent="0.2">
      <c r="A76" s="13" t="s">
        <v>13</v>
      </c>
      <c r="B76" s="13"/>
      <c r="C76" s="13"/>
      <c r="D76" s="13"/>
      <c r="E76" s="13"/>
      <c r="F76" s="13"/>
      <c r="G76" s="13"/>
      <c r="H76" s="13"/>
      <c r="I76" s="13"/>
      <c r="J76" s="13"/>
      <c r="K76" s="15" t="s">
        <v>14</v>
      </c>
    </row>
    <row r="77" spans="1:11" ht="30" customHeight="1" x14ac:dyDescent="0.2">
      <c r="A77" s="13" t="s">
        <v>1123</v>
      </c>
      <c r="B77" s="14">
        <v>1</v>
      </c>
      <c r="C77" s="14">
        <v>1</v>
      </c>
      <c r="D77" s="14">
        <f t="shared" ref="D77:D79" si="10">SUM(B77:C77)</f>
        <v>2</v>
      </c>
      <c r="E77" s="14">
        <v>0</v>
      </c>
      <c r="F77" s="14">
        <v>0</v>
      </c>
      <c r="G77" s="14">
        <v>0</v>
      </c>
      <c r="H77" s="14">
        <f t="shared" ref="H77:J79" si="11">SUM(B77,E77)</f>
        <v>1</v>
      </c>
      <c r="I77" s="14">
        <f t="shared" si="11"/>
        <v>1</v>
      </c>
      <c r="J77" s="14">
        <f t="shared" si="11"/>
        <v>2</v>
      </c>
      <c r="K77" s="15" t="s">
        <v>1124</v>
      </c>
    </row>
    <row r="78" spans="1:11" ht="30" customHeight="1" x14ac:dyDescent="0.2">
      <c r="A78" s="13" t="s">
        <v>1125</v>
      </c>
      <c r="B78" s="14">
        <v>4</v>
      </c>
      <c r="C78" s="14">
        <v>1</v>
      </c>
      <c r="D78" s="14">
        <f t="shared" si="10"/>
        <v>5</v>
      </c>
      <c r="E78" s="14">
        <v>0</v>
      </c>
      <c r="F78" s="14">
        <v>0</v>
      </c>
      <c r="G78" s="14">
        <v>0</v>
      </c>
      <c r="H78" s="14">
        <f t="shared" si="11"/>
        <v>4</v>
      </c>
      <c r="I78" s="14">
        <f t="shared" si="11"/>
        <v>1</v>
      </c>
      <c r="J78" s="14">
        <f t="shared" si="11"/>
        <v>5</v>
      </c>
      <c r="K78" s="15" t="s">
        <v>1126</v>
      </c>
    </row>
    <row r="79" spans="1:11" ht="30" customHeight="1" x14ac:dyDescent="0.2">
      <c r="A79" s="13" t="s">
        <v>1127</v>
      </c>
      <c r="B79" s="14">
        <v>1</v>
      </c>
      <c r="C79" s="14">
        <v>0</v>
      </c>
      <c r="D79" s="14">
        <f t="shared" si="10"/>
        <v>1</v>
      </c>
      <c r="E79" s="14">
        <v>0</v>
      </c>
      <c r="F79" s="14">
        <v>0</v>
      </c>
      <c r="G79" s="14">
        <v>0</v>
      </c>
      <c r="H79" s="14">
        <f t="shared" si="11"/>
        <v>1</v>
      </c>
      <c r="I79" s="14">
        <f t="shared" si="11"/>
        <v>0</v>
      </c>
      <c r="J79" s="14">
        <f t="shared" si="11"/>
        <v>1</v>
      </c>
      <c r="K79" s="15" t="s">
        <v>1128</v>
      </c>
    </row>
    <row r="80" spans="1:11" ht="30" customHeight="1" x14ac:dyDescent="0.2">
      <c r="A80" s="13" t="s">
        <v>1085</v>
      </c>
      <c r="B80" s="14">
        <f>SUM(B77:B79)</f>
        <v>6</v>
      </c>
      <c r="C80" s="14">
        <f t="shared" ref="C80:J80" si="12">SUM(C77:C79)</f>
        <v>2</v>
      </c>
      <c r="D80" s="14">
        <f t="shared" si="12"/>
        <v>8</v>
      </c>
      <c r="E80" s="14">
        <f t="shared" si="12"/>
        <v>0</v>
      </c>
      <c r="F80" s="14">
        <f t="shared" si="12"/>
        <v>0</v>
      </c>
      <c r="G80" s="14">
        <f t="shared" si="12"/>
        <v>0</v>
      </c>
      <c r="H80" s="14">
        <f t="shared" si="12"/>
        <v>6</v>
      </c>
      <c r="I80" s="14">
        <f t="shared" si="12"/>
        <v>2</v>
      </c>
      <c r="J80" s="14">
        <f t="shared" si="12"/>
        <v>8</v>
      </c>
      <c r="K80" s="15" t="s">
        <v>1086</v>
      </c>
    </row>
    <row r="81" spans="1:11" ht="30" customHeight="1" thickBot="1" x14ac:dyDescent="0.25">
      <c r="A81" s="22" t="s">
        <v>56</v>
      </c>
      <c r="B81" s="23">
        <f>SUM(B80)</f>
        <v>6</v>
      </c>
      <c r="C81" s="23">
        <f t="shared" ref="C81:J81" si="13">SUM(C80)</f>
        <v>2</v>
      </c>
      <c r="D81" s="23">
        <f t="shared" si="13"/>
        <v>8</v>
      </c>
      <c r="E81" s="23">
        <f t="shared" si="13"/>
        <v>0</v>
      </c>
      <c r="F81" s="23">
        <f t="shared" si="13"/>
        <v>0</v>
      </c>
      <c r="G81" s="23">
        <f t="shared" si="13"/>
        <v>0</v>
      </c>
      <c r="H81" s="23">
        <f t="shared" si="13"/>
        <v>6</v>
      </c>
      <c r="I81" s="23">
        <f t="shared" si="13"/>
        <v>2</v>
      </c>
      <c r="J81" s="23">
        <f t="shared" si="13"/>
        <v>8</v>
      </c>
      <c r="K81" s="24" t="s">
        <v>57</v>
      </c>
    </row>
    <row r="82" spans="1:11" ht="30" customHeight="1" thickTop="1" x14ac:dyDescent="0.2"/>
    <row r="83" spans="1:11" ht="30" customHeight="1" x14ac:dyDescent="0.2"/>
    <row r="84" spans="1:11" ht="30" customHeight="1" x14ac:dyDescent="0.2"/>
    <row r="85" spans="1:11" ht="30" customHeight="1" x14ac:dyDescent="0.2"/>
    <row r="86" spans="1:11" ht="30" customHeight="1" x14ac:dyDescent="0.2"/>
    <row r="87" spans="1:11" s="99" customFormat="1" ht="30" customHeight="1" x14ac:dyDescent="0.2"/>
    <row r="88" spans="1:11" s="99" customFormat="1" ht="30" customHeight="1" x14ac:dyDescent="0.2"/>
    <row r="89" spans="1:11" s="99" customFormat="1" ht="30" customHeight="1" x14ac:dyDescent="0.2"/>
    <row r="90" spans="1:11" s="99" customFormat="1" ht="30" customHeight="1" x14ac:dyDescent="0.2"/>
    <row r="91" spans="1:11" s="99" customFormat="1" ht="30" customHeight="1" x14ac:dyDescent="0.2"/>
    <row r="92" spans="1:11" s="99" customFormat="1" ht="30" customHeight="1" x14ac:dyDescent="0.2"/>
    <row r="93" spans="1:11" s="99" customFormat="1" ht="30" customHeight="1" x14ac:dyDescent="0.2"/>
    <row r="94" spans="1:11" ht="30" customHeight="1" x14ac:dyDescent="0.2"/>
    <row r="95" spans="1:11" ht="15.75" customHeight="1" x14ac:dyDescent="0.2"/>
    <row r="96" spans="1:11" ht="31.5" customHeight="1" x14ac:dyDescent="0.2">
      <c r="A96" s="128" t="s">
        <v>2060</v>
      </c>
      <c r="B96" s="128"/>
      <c r="C96" s="128"/>
      <c r="D96" s="128"/>
      <c r="E96" s="128"/>
      <c r="F96" s="128"/>
      <c r="G96" s="128"/>
      <c r="H96" s="128"/>
      <c r="I96" s="128"/>
      <c r="J96" s="128"/>
      <c r="K96" s="128"/>
    </row>
    <row r="97" spans="1:11" ht="43.5" customHeight="1" x14ac:dyDescent="0.2">
      <c r="A97" s="128" t="s">
        <v>1132</v>
      </c>
      <c r="B97" s="128"/>
      <c r="C97" s="128"/>
      <c r="D97" s="128"/>
      <c r="E97" s="128"/>
      <c r="F97" s="128"/>
      <c r="G97" s="128"/>
      <c r="H97" s="128"/>
      <c r="I97" s="128"/>
      <c r="J97" s="128"/>
      <c r="K97" s="128"/>
    </row>
    <row r="98" spans="1:11" ht="24.75" customHeight="1" thickBot="1" x14ac:dyDescent="0.25">
      <c r="A98" s="10" t="s">
        <v>1690</v>
      </c>
      <c r="K98" s="12" t="s">
        <v>1691</v>
      </c>
    </row>
    <row r="99" spans="1:11" ht="16.5" thickTop="1" x14ac:dyDescent="0.25">
      <c r="A99" s="111" t="s">
        <v>1051</v>
      </c>
      <c r="B99" s="110" t="s">
        <v>1</v>
      </c>
      <c r="C99" s="110"/>
      <c r="D99" s="110"/>
      <c r="E99" s="110" t="s">
        <v>2</v>
      </c>
      <c r="F99" s="110"/>
      <c r="G99" s="110"/>
      <c r="H99" s="110" t="s">
        <v>3</v>
      </c>
      <c r="I99" s="110"/>
      <c r="J99" s="110"/>
      <c r="K99" s="111" t="s">
        <v>1010</v>
      </c>
    </row>
    <row r="100" spans="1:11" ht="15.75" x14ac:dyDescent="0.25">
      <c r="A100" s="112"/>
      <c r="B100" s="109" t="s">
        <v>5</v>
      </c>
      <c r="C100" s="109"/>
      <c r="D100" s="109"/>
      <c r="E100" s="109" t="s">
        <v>6</v>
      </c>
      <c r="F100" s="109"/>
      <c r="G100" s="109"/>
      <c r="H100" s="109" t="s">
        <v>7</v>
      </c>
      <c r="I100" s="109"/>
      <c r="J100" s="109"/>
      <c r="K100" s="112"/>
    </row>
    <row r="101" spans="1:11" ht="15.75" x14ac:dyDescent="0.25">
      <c r="A101" s="112"/>
      <c r="B101" s="56" t="s">
        <v>8</v>
      </c>
      <c r="C101" s="56" t="s">
        <v>67</v>
      </c>
      <c r="D101" s="56" t="s">
        <v>10</v>
      </c>
      <c r="E101" s="56" t="s">
        <v>8</v>
      </c>
      <c r="F101" s="56" t="s">
        <v>67</v>
      </c>
      <c r="G101" s="56" t="s">
        <v>10</v>
      </c>
      <c r="H101" s="56" t="s">
        <v>8</v>
      </c>
      <c r="I101" s="56" t="s">
        <v>67</v>
      </c>
      <c r="J101" s="56" t="s">
        <v>10</v>
      </c>
      <c r="K101" s="112"/>
    </row>
    <row r="102" spans="1:11" ht="21" customHeight="1" thickBot="1" x14ac:dyDescent="0.3">
      <c r="A102" s="113"/>
      <c r="B102" s="6" t="s">
        <v>11</v>
      </c>
      <c r="C102" s="6" t="s">
        <v>12</v>
      </c>
      <c r="D102" s="6" t="s">
        <v>7</v>
      </c>
      <c r="E102" s="6" t="s">
        <v>11</v>
      </c>
      <c r="F102" s="6" t="s">
        <v>12</v>
      </c>
      <c r="G102" s="6" t="s">
        <v>7</v>
      </c>
      <c r="H102" s="6" t="s">
        <v>11</v>
      </c>
      <c r="I102" s="6" t="s">
        <v>12</v>
      </c>
      <c r="J102" s="6" t="s">
        <v>7</v>
      </c>
      <c r="K102" s="113"/>
    </row>
    <row r="103" spans="1:11" ht="21.95" customHeight="1" x14ac:dyDescent="0.2">
      <c r="A103" s="13" t="s">
        <v>13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5" t="s">
        <v>14</v>
      </c>
    </row>
    <row r="104" spans="1:11" ht="21.95" customHeight="1" x14ac:dyDescent="0.2">
      <c r="A104" s="13" t="s">
        <v>1107</v>
      </c>
      <c r="B104" s="14">
        <v>2044</v>
      </c>
      <c r="C104" s="14">
        <v>1678</v>
      </c>
      <c r="D104" s="14">
        <f>SUM(B104:C104)</f>
        <v>3722</v>
      </c>
      <c r="E104" s="14">
        <v>0</v>
      </c>
      <c r="F104" s="14">
        <v>0</v>
      </c>
      <c r="G104" s="14">
        <v>0</v>
      </c>
      <c r="H104" s="14">
        <f>SUM(B104,E104)</f>
        <v>2044</v>
      </c>
      <c r="I104" s="14">
        <f t="shared" ref="I104:J115" si="14">SUM(C104,F104)</f>
        <v>1678</v>
      </c>
      <c r="J104" s="14">
        <f t="shared" si="14"/>
        <v>3722</v>
      </c>
      <c r="K104" s="15" t="s">
        <v>1133</v>
      </c>
    </row>
    <row r="105" spans="1:11" ht="21.95" customHeight="1" x14ac:dyDescent="0.2">
      <c r="A105" s="13" t="s">
        <v>1109</v>
      </c>
      <c r="B105" s="14">
        <v>1847</v>
      </c>
      <c r="C105" s="14">
        <v>993</v>
      </c>
      <c r="D105" s="14">
        <f t="shared" ref="D105:D110" si="15">SUM(B105:C105)</f>
        <v>2840</v>
      </c>
      <c r="E105" s="14">
        <v>0</v>
      </c>
      <c r="F105" s="14">
        <v>0</v>
      </c>
      <c r="G105" s="14">
        <v>0</v>
      </c>
      <c r="H105" s="14">
        <f t="shared" ref="H105:H115" si="16">SUM(B105,E105)</f>
        <v>1847</v>
      </c>
      <c r="I105" s="14">
        <f t="shared" si="14"/>
        <v>993</v>
      </c>
      <c r="J105" s="14">
        <f t="shared" si="14"/>
        <v>2840</v>
      </c>
      <c r="K105" s="15" t="s">
        <v>1134</v>
      </c>
    </row>
    <row r="106" spans="1:11" ht="21.95" customHeight="1" x14ac:dyDescent="0.2">
      <c r="A106" s="13" t="s">
        <v>1111</v>
      </c>
      <c r="B106" s="14">
        <v>1525</v>
      </c>
      <c r="C106" s="14">
        <v>802</v>
      </c>
      <c r="D106" s="14">
        <f t="shared" si="15"/>
        <v>2327</v>
      </c>
      <c r="E106" s="14">
        <v>0</v>
      </c>
      <c r="F106" s="14">
        <v>0</v>
      </c>
      <c r="G106" s="14">
        <v>0</v>
      </c>
      <c r="H106" s="14">
        <f t="shared" si="16"/>
        <v>1525</v>
      </c>
      <c r="I106" s="14">
        <f t="shared" si="14"/>
        <v>802</v>
      </c>
      <c r="J106" s="14">
        <f t="shared" si="14"/>
        <v>2327</v>
      </c>
      <c r="K106" s="15" t="s">
        <v>1135</v>
      </c>
    </row>
    <row r="107" spans="1:11" ht="21.95" customHeight="1" x14ac:dyDescent="0.2">
      <c r="A107" s="13" t="s">
        <v>1113</v>
      </c>
      <c r="B107" s="14">
        <v>806</v>
      </c>
      <c r="C107" s="14">
        <v>1103</v>
      </c>
      <c r="D107" s="14">
        <f t="shared" si="15"/>
        <v>1909</v>
      </c>
      <c r="E107" s="14">
        <v>0</v>
      </c>
      <c r="F107" s="14">
        <v>0</v>
      </c>
      <c r="G107" s="14">
        <v>0</v>
      </c>
      <c r="H107" s="14">
        <f t="shared" si="16"/>
        <v>806</v>
      </c>
      <c r="I107" s="14">
        <f t="shared" si="14"/>
        <v>1103</v>
      </c>
      <c r="J107" s="14">
        <f t="shared" si="14"/>
        <v>1909</v>
      </c>
      <c r="K107" s="15" t="s">
        <v>1136</v>
      </c>
    </row>
    <row r="108" spans="1:11" ht="21.95" customHeight="1" x14ac:dyDescent="0.2">
      <c r="A108" s="13" t="s">
        <v>1115</v>
      </c>
      <c r="B108" s="14">
        <v>1024</v>
      </c>
      <c r="C108" s="14">
        <v>745</v>
      </c>
      <c r="D108" s="14">
        <f t="shared" si="15"/>
        <v>1769</v>
      </c>
      <c r="E108" s="14">
        <v>0</v>
      </c>
      <c r="F108" s="14">
        <v>0</v>
      </c>
      <c r="G108" s="14">
        <v>0</v>
      </c>
      <c r="H108" s="14">
        <f t="shared" si="16"/>
        <v>1024</v>
      </c>
      <c r="I108" s="14">
        <f t="shared" si="14"/>
        <v>745</v>
      </c>
      <c r="J108" s="14">
        <f t="shared" si="14"/>
        <v>1769</v>
      </c>
      <c r="K108" s="15" t="s">
        <v>1137</v>
      </c>
    </row>
    <row r="109" spans="1:11" ht="21.95" customHeight="1" x14ac:dyDescent="0.2">
      <c r="A109" s="13" t="s">
        <v>1117</v>
      </c>
      <c r="B109" s="14">
        <v>1213</v>
      </c>
      <c r="C109" s="14">
        <v>1143</v>
      </c>
      <c r="D109" s="14">
        <f t="shared" si="15"/>
        <v>2356</v>
      </c>
      <c r="E109" s="14">
        <v>0</v>
      </c>
      <c r="F109" s="14">
        <v>0</v>
      </c>
      <c r="G109" s="14">
        <v>0</v>
      </c>
      <c r="H109" s="14">
        <f t="shared" si="16"/>
        <v>1213</v>
      </c>
      <c r="I109" s="14">
        <f t="shared" si="14"/>
        <v>1143</v>
      </c>
      <c r="J109" s="14">
        <f t="shared" si="14"/>
        <v>2356</v>
      </c>
      <c r="K109" s="15" t="s">
        <v>1138</v>
      </c>
    </row>
    <row r="110" spans="1:11" ht="21.95" customHeight="1" x14ac:dyDescent="0.2">
      <c r="A110" s="13" t="s">
        <v>1119</v>
      </c>
      <c r="B110" s="14">
        <v>1250</v>
      </c>
      <c r="C110" s="14">
        <v>729</v>
      </c>
      <c r="D110" s="14">
        <f t="shared" si="15"/>
        <v>1979</v>
      </c>
      <c r="E110" s="14">
        <v>0</v>
      </c>
      <c r="F110" s="14">
        <v>0</v>
      </c>
      <c r="G110" s="14">
        <v>0</v>
      </c>
      <c r="H110" s="14">
        <f t="shared" si="16"/>
        <v>1250</v>
      </c>
      <c r="I110" s="14">
        <f t="shared" si="14"/>
        <v>729</v>
      </c>
      <c r="J110" s="14">
        <f t="shared" si="14"/>
        <v>1979</v>
      </c>
      <c r="K110" s="15" t="s">
        <v>1139</v>
      </c>
    </row>
    <row r="111" spans="1:11" ht="21.95" customHeight="1" x14ac:dyDescent="0.2">
      <c r="A111" s="13" t="s">
        <v>1074</v>
      </c>
      <c r="B111" s="14">
        <f>SUM(B104:B110)</f>
        <v>9709</v>
      </c>
      <c r="C111" s="14">
        <f t="shared" ref="C111:G111" si="17">SUM(C104:C110)</f>
        <v>7193</v>
      </c>
      <c r="D111" s="14">
        <f t="shared" si="17"/>
        <v>16902</v>
      </c>
      <c r="E111" s="14">
        <f t="shared" si="17"/>
        <v>0</v>
      </c>
      <c r="F111" s="14">
        <f t="shared" si="17"/>
        <v>0</v>
      </c>
      <c r="G111" s="14">
        <f t="shared" si="17"/>
        <v>0</v>
      </c>
      <c r="H111" s="14">
        <f t="shared" si="16"/>
        <v>9709</v>
      </c>
      <c r="I111" s="14">
        <f t="shared" si="14"/>
        <v>7193</v>
      </c>
      <c r="J111" s="14">
        <f t="shared" si="14"/>
        <v>16902</v>
      </c>
      <c r="K111" s="15" t="s">
        <v>1022</v>
      </c>
    </row>
    <row r="112" spans="1:11" ht="21.95" customHeight="1" x14ac:dyDescent="0.2">
      <c r="A112" s="13" t="s">
        <v>1121</v>
      </c>
      <c r="B112" s="14">
        <v>166</v>
      </c>
      <c r="C112" s="14">
        <v>441</v>
      </c>
      <c r="D112" s="14">
        <f>SUM(B112:C112)</f>
        <v>607</v>
      </c>
      <c r="E112" s="14">
        <v>0</v>
      </c>
      <c r="F112" s="14">
        <v>0</v>
      </c>
      <c r="G112" s="14">
        <v>0</v>
      </c>
      <c r="H112" s="14">
        <f t="shared" si="16"/>
        <v>166</v>
      </c>
      <c r="I112" s="14">
        <f t="shared" si="14"/>
        <v>441</v>
      </c>
      <c r="J112" s="14">
        <f t="shared" si="14"/>
        <v>607</v>
      </c>
      <c r="K112" s="15" t="s">
        <v>1122</v>
      </c>
    </row>
    <row r="113" spans="1:21" ht="21.95" customHeight="1" x14ac:dyDescent="0.2">
      <c r="A113" s="13" t="s">
        <v>1123</v>
      </c>
      <c r="B113" s="14">
        <v>416</v>
      </c>
      <c r="C113" s="14">
        <v>350</v>
      </c>
      <c r="D113" s="14">
        <f t="shared" ref="D113:D115" si="18">SUM(B113:C113)</f>
        <v>766</v>
      </c>
      <c r="E113" s="14">
        <v>0</v>
      </c>
      <c r="F113" s="14">
        <v>0</v>
      </c>
      <c r="G113" s="14">
        <v>0</v>
      </c>
      <c r="H113" s="14">
        <f t="shared" si="16"/>
        <v>416</v>
      </c>
      <c r="I113" s="14">
        <f t="shared" si="14"/>
        <v>350</v>
      </c>
      <c r="J113" s="14">
        <f t="shared" si="14"/>
        <v>766</v>
      </c>
      <c r="K113" s="15" t="s">
        <v>1124</v>
      </c>
    </row>
    <row r="114" spans="1:21" ht="21.95" customHeight="1" x14ac:dyDescent="0.2">
      <c r="A114" s="13" t="s">
        <v>1125</v>
      </c>
      <c r="B114" s="14">
        <v>709</v>
      </c>
      <c r="C114" s="14">
        <v>501</v>
      </c>
      <c r="D114" s="14">
        <f t="shared" si="18"/>
        <v>1210</v>
      </c>
      <c r="E114" s="14">
        <v>0</v>
      </c>
      <c r="F114" s="14">
        <v>0</v>
      </c>
      <c r="G114" s="14">
        <v>0</v>
      </c>
      <c r="H114" s="14">
        <f t="shared" si="16"/>
        <v>709</v>
      </c>
      <c r="I114" s="14">
        <f t="shared" si="14"/>
        <v>501</v>
      </c>
      <c r="J114" s="14">
        <f t="shared" si="14"/>
        <v>1210</v>
      </c>
      <c r="K114" s="15" t="s">
        <v>1126</v>
      </c>
    </row>
    <row r="115" spans="1:21" ht="21.95" customHeight="1" x14ac:dyDescent="0.2">
      <c r="A115" s="13" t="s">
        <v>1127</v>
      </c>
      <c r="B115" s="14">
        <v>363</v>
      </c>
      <c r="C115" s="14">
        <v>287</v>
      </c>
      <c r="D115" s="14">
        <f t="shared" si="18"/>
        <v>650</v>
      </c>
      <c r="E115" s="14">
        <v>0</v>
      </c>
      <c r="F115" s="14">
        <v>0</v>
      </c>
      <c r="G115" s="14">
        <v>0</v>
      </c>
      <c r="H115" s="14">
        <f t="shared" si="16"/>
        <v>363</v>
      </c>
      <c r="I115" s="14">
        <f t="shared" si="14"/>
        <v>287</v>
      </c>
      <c r="J115" s="14">
        <f t="shared" si="14"/>
        <v>650</v>
      </c>
      <c r="K115" s="15" t="s">
        <v>1128</v>
      </c>
    </row>
    <row r="116" spans="1:21" ht="21.95" customHeight="1" x14ac:dyDescent="0.2">
      <c r="A116" s="13" t="s">
        <v>1085</v>
      </c>
      <c r="B116" s="14">
        <f>SUM(B112:B115)</f>
        <v>1654</v>
      </c>
      <c r="C116" s="14">
        <f t="shared" ref="C116:J116" si="19">SUM(C112:C115)</f>
        <v>1579</v>
      </c>
      <c r="D116" s="14">
        <f t="shared" si="19"/>
        <v>3233</v>
      </c>
      <c r="E116" s="14">
        <f t="shared" si="19"/>
        <v>0</v>
      </c>
      <c r="F116" s="14">
        <f t="shared" si="19"/>
        <v>0</v>
      </c>
      <c r="G116" s="14">
        <f t="shared" si="19"/>
        <v>0</v>
      </c>
      <c r="H116" s="14">
        <f t="shared" si="19"/>
        <v>1654</v>
      </c>
      <c r="I116" s="14">
        <f t="shared" si="19"/>
        <v>1579</v>
      </c>
      <c r="J116" s="14">
        <f t="shared" si="19"/>
        <v>3233</v>
      </c>
      <c r="K116" s="15" t="s">
        <v>1086</v>
      </c>
    </row>
    <row r="117" spans="1:21" ht="21.95" customHeight="1" thickBot="1" x14ac:dyDescent="0.25">
      <c r="A117" s="22" t="s">
        <v>56</v>
      </c>
      <c r="B117" s="23">
        <f>SUM(B116,B111)</f>
        <v>11363</v>
      </c>
      <c r="C117" s="23">
        <f t="shared" ref="C117:J117" si="20">SUM(C116,C111)</f>
        <v>8772</v>
      </c>
      <c r="D117" s="23">
        <f t="shared" si="20"/>
        <v>20135</v>
      </c>
      <c r="E117" s="23">
        <f t="shared" si="20"/>
        <v>0</v>
      </c>
      <c r="F117" s="23">
        <f t="shared" si="20"/>
        <v>0</v>
      </c>
      <c r="G117" s="23">
        <f t="shared" si="20"/>
        <v>0</v>
      </c>
      <c r="H117" s="23">
        <f t="shared" si="20"/>
        <v>11363</v>
      </c>
      <c r="I117" s="23">
        <f t="shared" si="20"/>
        <v>8772</v>
      </c>
      <c r="J117" s="23">
        <f t="shared" si="20"/>
        <v>20135</v>
      </c>
      <c r="K117" s="24" t="s">
        <v>57</v>
      </c>
    </row>
    <row r="118" spans="1:21" ht="18" customHeight="1" thickTop="1" x14ac:dyDescent="0.2"/>
    <row r="119" spans="1:21" ht="18" customHeight="1" x14ac:dyDescent="0.2"/>
    <row r="120" spans="1:21" ht="18" customHeight="1" x14ac:dyDescent="0.2"/>
    <row r="121" spans="1:21" ht="18" customHeight="1" x14ac:dyDescent="0.2"/>
    <row r="122" spans="1:21" ht="18" customHeight="1" x14ac:dyDescent="0.2"/>
    <row r="123" spans="1:21" ht="18" customHeight="1" x14ac:dyDescent="0.2"/>
    <row r="124" spans="1:21" ht="18" customHeight="1" thickBot="1" x14ac:dyDescent="0.25">
      <c r="A124" s="10" t="s">
        <v>1974</v>
      </c>
      <c r="K124" s="12" t="s">
        <v>1975</v>
      </c>
    </row>
    <row r="125" spans="1:21" ht="18" customHeight="1" thickTop="1" x14ac:dyDescent="0.25">
      <c r="A125" s="111" t="s">
        <v>1051</v>
      </c>
      <c r="B125" s="110" t="s">
        <v>1</v>
      </c>
      <c r="C125" s="110"/>
      <c r="D125" s="110"/>
      <c r="E125" s="110" t="s">
        <v>2</v>
      </c>
      <c r="F125" s="110"/>
      <c r="G125" s="110"/>
      <c r="H125" s="110" t="s">
        <v>3</v>
      </c>
      <c r="I125" s="110"/>
      <c r="J125" s="110"/>
      <c r="K125" s="111" t="s">
        <v>1010</v>
      </c>
    </row>
    <row r="126" spans="1:21" ht="18" customHeight="1" x14ac:dyDescent="0.25">
      <c r="A126" s="112"/>
      <c r="B126" s="109" t="s">
        <v>5</v>
      </c>
      <c r="C126" s="109"/>
      <c r="D126" s="109"/>
      <c r="E126" s="109" t="s">
        <v>6</v>
      </c>
      <c r="F126" s="109"/>
      <c r="G126" s="109"/>
      <c r="H126" s="109" t="s">
        <v>7</v>
      </c>
      <c r="I126" s="109"/>
      <c r="J126" s="109"/>
      <c r="K126" s="112"/>
    </row>
    <row r="127" spans="1:21" ht="18" customHeight="1" x14ac:dyDescent="0.25">
      <c r="A127" s="112"/>
      <c r="B127" s="56" t="s">
        <v>8</v>
      </c>
      <c r="C127" s="56" t="s">
        <v>67</v>
      </c>
      <c r="D127" s="56" t="s">
        <v>10</v>
      </c>
      <c r="E127" s="56" t="s">
        <v>8</v>
      </c>
      <c r="F127" s="56" t="s">
        <v>67</v>
      </c>
      <c r="G127" s="56" t="s">
        <v>10</v>
      </c>
      <c r="H127" s="56" t="s">
        <v>8</v>
      </c>
      <c r="I127" s="56" t="s">
        <v>67</v>
      </c>
      <c r="J127" s="56" t="s">
        <v>10</v>
      </c>
      <c r="K127" s="112"/>
      <c r="M127" s="60"/>
      <c r="N127" s="60"/>
      <c r="O127" s="60"/>
      <c r="P127" s="60"/>
      <c r="Q127" s="60"/>
      <c r="R127" s="60"/>
      <c r="S127" s="60"/>
      <c r="T127" s="60"/>
      <c r="U127" s="60"/>
    </row>
    <row r="128" spans="1:21" ht="18" customHeight="1" thickBot="1" x14ac:dyDescent="0.3">
      <c r="A128" s="113"/>
      <c r="B128" s="6" t="s">
        <v>11</v>
      </c>
      <c r="C128" s="6" t="s">
        <v>12</v>
      </c>
      <c r="D128" s="6" t="s">
        <v>7</v>
      </c>
      <c r="E128" s="6" t="s">
        <v>11</v>
      </c>
      <c r="F128" s="6" t="s">
        <v>12</v>
      </c>
      <c r="G128" s="6" t="s">
        <v>7</v>
      </c>
      <c r="H128" s="6" t="s">
        <v>11</v>
      </c>
      <c r="I128" s="6" t="s">
        <v>12</v>
      </c>
      <c r="J128" s="6" t="s">
        <v>7</v>
      </c>
      <c r="K128" s="113"/>
      <c r="M128" s="60"/>
      <c r="N128" s="60"/>
      <c r="O128" s="60"/>
      <c r="P128" s="60"/>
      <c r="Q128" s="60"/>
      <c r="R128" s="60"/>
      <c r="S128" s="60"/>
      <c r="T128" s="60"/>
      <c r="U128" s="60"/>
    </row>
    <row r="129" spans="1:21" ht="24.95" customHeight="1" x14ac:dyDescent="0.2">
      <c r="A129" s="13" t="s">
        <v>58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5" t="s">
        <v>59</v>
      </c>
      <c r="M129" s="60"/>
      <c r="N129" s="60"/>
      <c r="O129" s="60"/>
      <c r="P129" s="60"/>
      <c r="Q129" s="60"/>
      <c r="R129" s="60"/>
      <c r="S129" s="60"/>
      <c r="T129" s="60"/>
      <c r="U129" s="60"/>
    </row>
    <row r="130" spans="1:21" ht="24.95" customHeight="1" x14ac:dyDescent="0.2">
      <c r="A130" s="13" t="s">
        <v>1107</v>
      </c>
      <c r="B130" s="67">
        <v>481</v>
      </c>
      <c r="C130" s="67">
        <v>114</v>
      </c>
      <c r="D130" s="67">
        <f>SUM(B130:C130)</f>
        <v>595</v>
      </c>
      <c r="E130" s="67">
        <v>0</v>
      </c>
      <c r="F130" s="67">
        <v>0</v>
      </c>
      <c r="G130" s="67">
        <v>0</v>
      </c>
      <c r="H130" s="67">
        <f>SUM(B130,E130)</f>
        <v>481</v>
      </c>
      <c r="I130" s="67">
        <f t="shared" ref="I130:J133" si="21">SUM(C130,F130)</f>
        <v>114</v>
      </c>
      <c r="J130" s="67">
        <f t="shared" si="21"/>
        <v>595</v>
      </c>
      <c r="K130" s="15" t="s">
        <v>1108</v>
      </c>
      <c r="M130" s="60"/>
      <c r="N130" s="60"/>
      <c r="O130" s="60"/>
      <c r="P130" s="60"/>
      <c r="Q130" s="60"/>
      <c r="R130" s="60"/>
      <c r="S130" s="60"/>
      <c r="T130" s="60"/>
      <c r="U130" s="60"/>
    </row>
    <row r="131" spans="1:21" ht="24.95" customHeight="1" x14ac:dyDescent="0.2">
      <c r="A131" s="13" t="s">
        <v>1113</v>
      </c>
      <c r="B131" s="67">
        <v>217</v>
      </c>
      <c r="C131" s="67">
        <v>97</v>
      </c>
      <c r="D131" s="67">
        <f t="shared" ref="D131:D133" si="22">SUM(B131:C131)</f>
        <v>314</v>
      </c>
      <c r="E131" s="67">
        <v>0</v>
      </c>
      <c r="F131" s="67">
        <v>0</v>
      </c>
      <c r="G131" s="67">
        <v>0</v>
      </c>
      <c r="H131" s="67">
        <f t="shared" ref="H131:H133" si="23">SUM(B131,E131)</f>
        <v>217</v>
      </c>
      <c r="I131" s="67">
        <f t="shared" si="21"/>
        <v>97</v>
      </c>
      <c r="J131" s="67">
        <f t="shared" si="21"/>
        <v>314</v>
      </c>
      <c r="K131" s="15" t="s">
        <v>1136</v>
      </c>
      <c r="M131" s="60"/>
      <c r="N131" s="60"/>
      <c r="O131" s="60"/>
      <c r="P131" s="60"/>
      <c r="Q131" s="60"/>
      <c r="R131" s="60"/>
      <c r="S131" s="60"/>
      <c r="T131" s="60"/>
      <c r="U131" s="60"/>
    </row>
    <row r="132" spans="1:21" ht="24.95" customHeight="1" x14ac:dyDescent="0.2">
      <c r="A132" s="13" t="s">
        <v>1115</v>
      </c>
      <c r="B132" s="67">
        <v>193</v>
      </c>
      <c r="C132" s="67">
        <v>51</v>
      </c>
      <c r="D132" s="67">
        <f t="shared" si="22"/>
        <v>244</v>
      </c>
      <c r="E132" s="67">
        <v>0</v>
      </c>
      <c r="F132" s="67">
        <v>0</v>
      </c>
      <c r="G132" s="67">
        <v>0</v>
      </c>
      <c r="H132" s="67">
        <f t="shared" si="23"/>
        <v>193</v>
      </c>
      <c r="I132" s="67">
        <f t="shared" si="21"/>
        <v>51</v>
      </c>
      <c r="J132" s="67">
        <f t="shared" si="21"/>
        <v>244</v>
      </c>
      <c r="K132" s="15" t="s">
        <v>1137</v>
      </c>
      <c r="M132" s="60"/>
      <c r="N132" s="60"/>
      <c r="O132" s="60"/>
      <c r="P132" s="60"/>
      <c r="Q132" s="60"/>
      <c r="R132" s="60"/>
      <c r="S132" s="60"/>
      <c r="T132" s="60"/>
      <c r="U132" s="60"/>
    </row>
    <row r="133" spans="1:21" ht="24.95" customHeight="1" x14ac:dyDescent="0.2">
      <c r="A133" s="13" t="s">
        <v>1117</v>
      </c>
      <c r="B133" s="67">
        <v>266</v>
      </c>
      <c r="C133" s="67">
        <v>56</v>
      </c>
      <c r="D133" s="67">
        <f t="shared" si="22"/>
        <v>322</v>
      </c>
      <c r="E133" s="67">
        <v>0</v>
      </c>
      <c r="F133" s="67">
        <v>0</v>
      </c>
      <c r="G133" s="67">
        <v>0</v>
      </c>
      <c r="H133" s="67">
        <f t="shared" si="23"/>
        <v>266</v>
      </c>
      <c r="I133" s="67">
        <f t="shared" si="21"/>
        <v>56</v>
      </c>
      <c r="J133" s="67">
        <f t="shared" si="21"/>
        <v>322</v>
      </c>
      <c r="K133" s="15" t="s">
        <v>1118</v>
      </c>
      <c r="M133" s="60"/>
      <c r="N133" s="60"/>
      <c r="O133" s="60"/>
      <c r="P133" s="60"/>
      <c r="Q133" s="60"/>
      <c r="R133" s="60"/>
      <c r="S133" s="60"/>
      <c r="T133" s="60"/>
      <c r="U133" s="60"/>
    </row>
    <row r="134" spans="1:21" ht="24.95" customHeight="1" x14ac:dyDescent="0.2">
      <c r="A134" s="13" t="s">
        <v>1074</v>
      </c>
      <c r="B134" s="67">
        <f>SUM(B130:B133)</f>
        <v>1157</v>
      </c>
      <c r="C134" s="67">
        <f t="shared" ref="C134:J134" si="24">SUM(C130:C133)</f>
        <v>318</v>
      </c>
      <c r="D134" s="67">
        <f t="shared" si="24"/>
        <v>1475</v>
      </c>
      <c r="E134" s="67">
        <f t="shared" si="24"/>
        <v>0</v>
      </c>
      <c r="F134" s="67">
        <f t="shared" si="24"/>
        <v>0</v>
      </c>
      <c r="G134" s="67">
        <f t="shared" si="24"/>
        <v>0</v>
      </c>
      <c r="H134" s="67">
        <f t="shared" si="24"/>
        <v>1157</v>
      </c>
      <c r="I134" s="67">
        <f t="shared" si="24"/>
        <v>318</v>
      </c>
      <c r="J134" s="67">
        <f t="shared" si="24"/>
        <v>1475</v>
      </c>
      <c r="K134" s="15" t="s">
        <v>1128</v>
      </c>
      <c r="M134" s="60"/>
      <c r="N134" s="60"/>
      <c r="O134" s="60"/>
      <c r="P134" s="60"/>
      <c r="Q134" s="60"/>
      <c r="R134" s="60"/>
      <c r="S134" s="60"/>
      <c r="T134" s="60"/>
      <c r="U134" s="60"/>
    </row>
    <row r="135" spans="1:21" ht="24.95" customHeight="1" x14ac:dyDescent="0.2">
      <c r="A135" s="13" t="s">
        <v>58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15" t="s">
        <v>59</v>
      </c>
      <c r="M135" s="60"/>
      <c r="N135" s="60"/>
      <c r="O135" s="60"/>
      <c r="P135" s="60"/>
      <c r="Q135" s="60"/>
      <c r="R135" s="60"/>
      <c r="S135" s="60"/>
      <c r="T135" s="60"/>
      <c r="U135" s="60"/>
    </row>
    <row r="136" spans="1:21" ht="24.95" customHeight="1" x14ac:dyDescent="0.2">
      <c r="A136" s="13" t="s">
        <v>1129</v>
      </c>
      <c r="B136" s="67">
        <v>67</v>
      </c>
      <c r="C136" s="67">
        <v>12</v>
      </c>
      <c r="D136" s="67">
        <f>SUM(B136:C136)</f>
        <v>79</v>
      </c>
      <c r="E136" s="67">
        <v>0</v>
      </c>
      <c r="F136" s="67">
        <v>0</v>
      </c>
      <c r="G136" s="67">
        <v>0</v>
      </c>
      <c r="H136" s="67">
        <f>SUM(B136)</f>
        <v>67</v>
      </c>
      <c r="I136" s="67">
        <f t="shared" ref="I136:J137" si="25">SUM(C136)</f>
        <v>12</v>
      </c>
      <c r="J136" s="67">
        <f t="shared" si="25"/>
        <v>79</v>
      </c>
      <c r="K136" s="15" t="s">
        <v>1124</v>
      </c>
      <c r="M136" s="60"/>
      <c r="N136" s="60"/>
      <c r="O136" s="60"/>
      <c r="P136" s="60"/>
      <c r="Q136" s="60"/>
      <c r="R136" s="60"/>
      <c r="S136" s="60"/>
      <c r="T136" s="60"/>
      <c r="U136" s="60"/>
    </row>
    <row r="137" spans="1:21" ht="24.95" customHeight="1" x14ac:dyDescent="0.2">
      <c r="A137" s="13" t="s">
        <v>1127</v>
      </c>
      <c r="B137" s="67">
        <v>33</v>
      </c>
      <c r="C137" s="67">
        <v>15</v>
      </c>
      <c r="D137" s="67">
        <f>SUM(B137:C137)</f>
        <v>48</v>
      </c>
      <c r="E137" s="67">
        <v>0</v>
      </c>
      <c r="F137" s="67">
        <v>0</v>
      </c>
      <c r="G137" s="67">
        <v>0</v>
      </c>
      <c r="H137" s="67">
        <f>SUM(B137)</f>
        <v>33</v>
      </c>
      <c r="I137" s="67">
        <f t="shared" si="25"/>
        <v>15</v>
      </c>
      <c r="J137" s="67">
        <f t="shared" si="25"/>
        <v>48</v>
      </c>
      <c r="K137" s="15" t="s">
        <v>1128</v>
      </c>
      <c r="M137" s="60"/>
      <c r="N137" s="60"/>
      <c r="O137" s="60"/>
      <c r="P137" s="60"/>
      <c r="Q137" s="60"/>
      <c r="R137" s="60"/>
      <c r="S137" s="60"/>
      <c r="T137" s="60"/>
      <c r="U137" s="60"/>
    </row>
    <row r="138" spans="1:21" ht="24.95" customHeight="1" x14ac:dyDescent="0.2">
      <c r="A138" s="13" t="s">
        <v>1085</v>
      </c>
      <c r="B138" s="67">
        <f>SUM(B135:B137)</f>
        <v>100</v>
      </c>
      <c r="C138" s="67">
        <f>SUM(C135:C137)</f>
        <v>27</v>
      </c>
      <c r="D138" s="67">
        <f t="shared" ref="D138" si="26">SUM(B138:C138)</f>
        <v>127</v>
      </c>
      <c r="E138" s="67">
        <f>SUM(E135:E137)</f>
        <v>0</v>
      </c>
      <c r="F138" s="67">
        <f>SUM(F135:F137)</f>
        <v>0</v>
      </c>
      <c r="G138" s="67">
        <f t="shared" ref="G138" si="27">SUM(E138:F138)</f>
        <v>0</v>
      </c>
      <c r="H138" s="67">
        <f t="shared" ref="H138:J138" si="28">SUM(B138,E138)</f>
        <v>100</v>
      </c>
      <c r="I138" s="67">
        <f t="shared" si="28"/>
        <v>27</v>
      </c>
      <c r="J138" s="67">
        <f t="shared" si="28"/>
        <v>127</v>
      </c>
      <c r="K138" s="15" t="s">
        <v>1086</v>
      </c>
    </row>
    <row r="139" spans="1:21" ht="24.95" customHeight="1" thickBot="1" x14ac:dyDescent="0.25">
      <c r="A139" s="13" t="s">
        <v>61</v>
      </c>
      <c r="B139" s="67">
        <f t="shared" ref="B139:J139" si="29">SUM(B134,B138)</f>
        <v>1257</v>
      </c>
      <c r="C139" s="67">
        <f t="shared" si="29"/>
        <v>345</v>
      </c>
      <c r="D139" s="67">
        <f t="shared" si="29"/>
        <v>1602</v>
      </c>
      <c r="E139" s="67">
        <f t="shared" si="29"/>
        <v>0</v>
      </c>
      <c r="F139" s="67">
        <f t="shared" si="29"/>
        <v>0</v>
      </c>
      <c r="G139" s="67">
        <f t="shared" si="29"/>
        <v>0</v>
      </c>
      <c r="H139" s="67">
        <f t="shared" si="29"/>
        <v>1257</v>
      </c>
      <c r="I139" s="67">
        <f t="shared" si="29"/>
        <v>345</v>
      </c>
      <c r="J139" s="67">
        <f t="shared" si="29"/>
        <v>1602</v>
      </c>
      <c r="K139" s="15" t="s">
        <v>59</v>
      </c>
    </row>
    <row r="140" spans="1:21" ht="24.95" customHeight="1" thickBot="1" x14ac:dyDescent="0.25">
      <c r="A140" s="19" t="s">
        <v>151</v>
      </c>
      <c r="B140" s="20">
        <f>SUM(B139,B117)</f>
        <v>12620</v>
      </c>
      <c r="C140" s="20">
        <f t="shared" ref="C140:J140" si="30">SUM(C139,C117)</f>
        <v>9117</v>
      </c>
      <c r="D140" s="20">
        <f t="shared" si="30"/>
        <v>21737</v>
      </c>
      <c r="E140" s="20">
        <f t="shared" si="30"/>
        <v>0</v>
      </c>
      <c r="F140" s="20">
        <f t="shared" si="30"/>
        <v>0</v>
      </c>
      <c r="G140" s="20">
        <f t="shared" si="30"/>
        <v>0</v>
      </c>
      <c r="H140" s="20">
        <f t="shared" si="30"/>
        <v>12620</v>
      </c>
      <c r="I140" s="20">
        <f t="shared" si="30"/>
        <v>9117</v>
      </c>
      <c r="J140" s="20">
        <f t="shared" si="30"/>
        <v>21737</v>
      </c>
      <c r="K140" s="61" t="s">
        <v>771</v>
      </c>
    </row>
    <row r="141" spans="1:21" ht="15" thickTop="1" x14ac:dyDescent="0.2"/>
    <row r="151" s="99" customFormat="1" x14ac:dyDescent="0.2"/>
    <row r="152" s="99" customFormat="1" x14ac:dyDescent="0.2"/>
    <row r="153" s="99" customFormat="1" x14ac:dyDescent="0.2"/>
    <row r="154" s="99" customFormat="1" x14ac:dyDescent="0.2"/>
    <row r="155" s="99" customFormat="1" x14ac:dyDescent="0.2"/>
    <row r="156" s="99" customFormat="1" x14ac:dyDescent="0.2"/>
    <row r="157" s="99" customFormat="1" x14ac:dyDescent="0.2"/>
    <row r="158" s="99" customFormat="1" x14ac:dyDescent="0.2"/>
    <row r="159" s="99" customFormat="1" x14ac:dyDescent="0.2"/>
    <row r="160" s="99" customFormat="1" x14ac:dyDescent="0.2"/>
    <row r="163" spans="1:11" s="71" customFormat="1" x14ac:dyDescent="0.2"/>
    <row r="164" spans="1:11" ht="31.5" customHeight="1" x14ac:dyDescent="0.2">
      <c r="A164" s="128" t="s">
        <v>2059</v>
      </c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</row>
    <row r="165" spans="1:11" ht="38.25" customHeight="1" x14ac:dyDescent="0.2">
      <c r="A165" s="128" t="s">
        <v>1140</v>
      </c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</row>
    <row r="166" spans="1:11" ht="23.25" customHeight="1" thickBot="1" x14ac:dyDescent="0.25">
      <c r="A166" s="10" t="s">
        <v>1692</v>
      </c>
      <c r="K166" s="12" t="s">
        <v>1693</v>
      </c>
    </row>
    <row r="167" spans="1:11" ht="16.5" thickTop="1" x14ac:dyDescent="0.25">
      <c r="A167" s="111" t="s">
        <v>1051</v>
      </c>
      <c r="B167" s="110" t="s">
        <v>1</v>
      </c>
      <c r="C167" s="110"/>
      <c r="D167" s="110"/>
      <c r="E167" s="110" t="s">
        <v>2</v>
      </c>
      <c r="F167" s="110"/>
      <c r="G167" s="110"/>
      <c r="H167" s="110" t="s">
        <v>3</v>
      </c>
      <c r="I167" s="110"/>
      <c r="J167" s="110"/>
      <c r="K167" s="111" t="s">
        <v>1010</v>
      </c>
    </row>
    <row r="168" spans="1:11" ht="15.75" x14ac:dyDescent="0.25">
      <c r="A168" s="112"/>
      <c r="B168" s="109" t="s">
        <v>5</v>
      </c>
      <c r="C168" s="109"/>
      <c r="D168" s="109"/>
      <c r="E168" s="109" t="s">
        <v>6</v>
      </c>
      <c r="F168" s="109"/>
      <c r="G168" s="109"/>
      <c r="H168" s="109" t="s">
        <v>7</v>
      </c>
      <c r="I168" s="109"/>
      <c r="J168" s="109"/>
      <c r="K168" s="112"/>
    </row>
    <row r="169" spans="1:11" ht="15.75" x14ac:dyDescent="0.25">
      <c r="A169" s="112"/>
      <c r="B169" s="56" t="s">
        <v>8</v>
      </c>
      <c r="C169" s="56" t="s">
        <v>67</v>
      </c>
      <c r="D169" s="56" t="s">
        <v>10</v>
      </c>
      <c r="E169" s="56" t="s">
        <v>8</v>
      </c>
      <c r="F169" s="56" t="s">
        <v>67</v>
      </c>
      <c r="G169" s="56" t="s">
        <v>10</v>
      </c>
      <c r="H169" s="56" t="s">
        <v>8</v>
      </c>
      <c r="I169" s="56" t="s">
        <v>67</v>
      </c>
      <c r="J169" s="56" t="s">
        <v>10</v>
      </c>
      <c r="K169" s="112"/>
    </row>
    <row r="170" spans="1:11" ht="16.5" thickBot="1" x14ac:dyDescent="0.3">
      <c r="A170" s="113"/>
      <c r="B170" s="6" t="s">
        <v>11</v>
      </c>
      <c r="C170" s="6" t="s">
        <v>12</v>
      </c>
      <c r="D170" s="6" t="s">
        <v>7</v>
      </c>
      <c r="E170" s="6" t="s">
        <v>11</v>
      </c>
      <c r="F170" s="6" t="s">
        <v>12</v>
      </c>
      <c r="G170" s="6" t="s">
        <v>7</v>
      </c>
      <c r="H170" s="6" t="s">
        <v>11</v>
      </c>
      <c r="I170" s="6" t="s">
        <v>12</v>
      </c>
      <c r="J170" s="6" t="s">
        <v>7</v>
      </c>
      <c r="K170" s="113"/>
    </row>
    <row r="171" spans="1:11" ht="23.25" customHeight="1" x14ac:dyDescent="0.2">
      <c r="A171" s="13" t="s">
        <v>13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5" t="s">
        <v>14</v>
      </c>
    </row>
    <row r="172" spans="1:11" ht="23.25" customHeight="1" x14ac:dyDescent="0.2">
      <c r="A172" s="13" t="s">
        <v>1107</v>
      </c>
      <c r="B172" s="14">
        <v>79</v>
      </c>
      <c r="C172" s="14">
        <v>58</v>
      </c>
      <c r="D172" s="14">
        <f>SUM(B172:C172)</f>
        <v>137</v>
      </c>
      <c r="E172" s="14">
        <v>0</v>
      </c>
      <c r="F172" s="14">
        <v>0</v>
      </c>
      <c r="G172" s="14">
        <f>SUM(E172:F172)</f>
        <v>0</v>
      </c>
      <c r="H172" s="14">
        <f>SUM(B172,E172)</f>
        <v>79</v>
      </c>
      <c r="I172" s="14">
        <f t="shared" ref="I172:J183" si="31">SUM(C172,F172)</f>
        <v>58</v>
      </c>
      <c r="J172" s="14">
        <f t="shared" si="31"/>
        <v>137</v>
      </c>
      <c r="K172" s="15" t="s">
        <v>1133</v>
      </c>
    </row>
    <row r="173" spans="1:11" ht="23.25" customHeight="1" x14ac:dyDescent="0.2">
      <c r="A173" s="13" t="s">
        <v>1109</v>
      </c>
      <c r="B173" s="14">
        <v>76</v>
      </c>
      <c r="C173" s="14">
        <v>26</v>
      </c>
      <c r="D173" s="14">
        <f t="shared" ref="D173:D178" si="32">SUM(B173:C173)</f>
        <v>102</v>
      </c>
      <c r="E173" s="14">
        <v>0</v>
      </c>
      <c r="F173" s="14">
        <v>0</v>
      </c>
      <c r="G173" s="14">
        <f t="shared" ref="G173:G178" si="33">SUM(E173:F173)</f>
        <v>0</v>
      </c>
      <c r="H173" s="14">
        <f t="shared" ref="H173:H183" si="34">SUM(B173,E173)</f>
        <v>76</v>
      </c>
      <c r="I173" s="14">
        <f t="shared" si="31"/>
        <v>26</v>
      </c>
      <c r="J173" s="14">
        <f t="shared" si="31"/>
        <v>102</v>
      </c>
      <c r="K173" s="15" t="s">
        <v>1134</v>
      </c>
    </row>
    <row r="174" spans="1:11" ht="23.25" customHeight="1" x14ac:dyDescent="0.2">
      <c r="A174" s="13" t="s">
        <v>1111</v>
      </c>
      <c r="B174" s="14">
        <v>80</v>
      </c>
      <c r="C174" s="14">
        <v>20</v>
      </c>
      <c r="D174" s="14">
        <f t="shared" si="32"/>
        <v>100</v>
      </c>
      <c r="E174" s="14">
        <v>0</v>
      </c>
      <c r="F174" s="14">
        <v>0</v>
      </c>
      <c r="G174" s="14">
        <f t="shared" si="33"/>
        <v>0</v>
      </c>
      <c r="H174" s="14">
        <f t="shared" si="34"/>
        <v>80</v>
      </c>
      <c r="I174" s="14">
        <f t="shared" si="31"/>
        <v>20</v>
      </c>
      <c r="J174" s="14">
        <f t="shared" si="31"/>
        <v>100</v>
      </c>
      <c r="K174" s="15" t="s">
        <v>1135</v>
      </c>
    </row>
    <row r="175" spans="1:11" ht="23.25" customHeight="1" x14ac:dyDescent="0.2">
      <c r="A175" s="13" t="s">
        <v>1113</v>
      </c>
      <c r="B175" s="14">
        <v>68</v>
      </c>
      <c r="C175" s="14">
        <v>22</v>
      </c>
      <c r="D175" s="14">
        <f t="shared" si="32"/>
        <v>90</v>
      </c>
      <c r="E175" s="14">
        <v>1</v>
      </c>
      <c r="F175" s="14">
        <v>0</v>
      </c>
      <c r="G175" s="14">
        <f t="shared" si="33"/>
        <v>1</v>
      </c>
      <c r="H175" s="14">
        <f t="shared" si="34"/>
        <v>69</v>
      </c>
      <c r="I175" s="14">
        <f t="shared" si="31"/>
        <v>22</v>
      </c>
      <c r="J175" s="14">
        <f t="shared" si="31"/>
        <v>91</v>
      </c>
      <c r="K175" s="15" t="s">
        <v>1136</v>
      </c>
    </row>
    <row r="176" spans="1:11" ht="23.25" customHeight="1" x14ac:dyDescent="0.2">
      <c r="A176" s="13" t="s">
        <v>1115</v>
      </c>
      <c r="B176" s="14">
        <v>66</v>
      </c>
      <c r="C176" s="14">
        <v>28</v>
      </c>
      <c r="D176" s="14">
        <f t="shared" si="32"/>
        <v>94</v>
      </c>
      <c r="E176" s="14">
        <v>0</v>
      </c>
      <c r="F176" s="14">
        <v>0</v>
      </c>
      <c r="G176" s="14">
        <f t="shared" si="33"/>
        <v>0</v>
      </c>
      <c r="H176" s="14">
        <f t="shared" si="34"/>
        <v>66</v>
      </c>
      <c r="I176" s="14">
        <f t="shared" si="31"/>
        <v>28</v>
      </c>
      <c r="J176" s="14">
        <f t="shared" si="31"/>
        <v>94</v>
      </c>
      <c r="K176" s="15" t="s">
        <v>1137</v>
      </c>
    </row>
    <row r="177" spans="1:11" ht="23.25" customHeight="1" x14ac:dyDescent="0.2">
      <c r="A177" s="13" t="s">
        <v>1117</v>
      </c>
      <c r="B177" s="14">
        <v>51</v>
      </c>
      <c r="C177" s="14">
        <v>28</v>
      </c>
      <c r="D177" s="14">
        <f t="shared" si="32"/>
        <v>79</v>
      </c>
      <c r="E177" s="14">
        <v>0</v>
      </c>
      <c r="F177" s="14">
        <v>0</v>
      </c>
      <c r="G177" s="14">
        <f t="shared" si="33"/>
        <v>0</v>
      </c>
      <c r="H177" s="14">
        <f t="shared" si="34"/>
        <v>51</v>
      </c>
      <c r="I177" s="14">
        <f t="shared" si="31"/>
        <v>28</v>
      </c>
      <c r="J177" s="14">
        <f t="shared" si="31"/>
        <v>79</v>
      </c>
      <c r="K177" s="15" t="s">
        <v>1138</v>
      </c>
    </row>
    <row r="178" spans="1:11" ht="23.25" customHeight="1" x14ac:dyDescent="0.2">
      <c r="A178" s="13" t="s">
        <v>1119</v>
      </c>
      <c r="B178" s="14">
        <v>35</v>
      </c>
      <c r="C178" s="14">
        <v>12</v>
      </c>
      <c r="D178" s="14">
        <f t="shared" si="32"/>
        <v>47</v>
      </c>
      <c r="E178" s="14">
        <v>0</v>
      </c>
      <c r="F178" s="14">
        <v>0</v>
      </c>
      <c r="G178" s="14">
        <f t="shared" si="33"/>
        <v>0</v>
      </c>
      <c r="H178" s="14">
        <f t="shared" si="34"/>
        <v>35</v>
      </c>
      <c r="I178" s="14">
        <f t="shared" si="31"/>
        <v>12</v>
      </c>
      <c r="J178" s="14">
        <f t="shared" si="31"/>
        <v>47</v>
      </c>
      <c r="K178" s="15" t="s">
        <v>1139</v>
      </c>
    </row>
    <row r="179" spans="1:11" ht="23.25" customHeight="1" x14ac:dyDescent="0.2">
      <c r="A179" s="13" t="s">
        <v>1074</v>
      </c>
      <c r="B179" s="14">
        <f>SUM(B172:B178)</f>
        <v>455</v>
      </c>
      <c r="C179" s="14">
        <f t="shared" ref="C179:J179" si="35">SUM(C172:C178)</f>
        <v>194</v>
      </c>
      <c r="D179" s="14">
        <f t="shared" si="35"/>
        <v>649</v>
      </c>
      <c r="E179" s="14">
        <f t="shared" si="35"/>
        <v>1</v>
      </c>
      <c r="F179" s="14">
        <f t="shared" si="35"/>
        <v>0</v>
      </c>
      <c r="G179" s="14">
        <f t="shared" si="35"/>
        <v>1</v>
      </c>
      <c r="H179" s="14">
        <f t="shared" si="35"/>
        <v>456</v>
      </c>
      <c r="I179" s="14">
        <f t="shared" si="35"/>
        <v>194</v>
      </c>
      <c r="J179" s="14">
        <f t="shared" si="35"/>
        <v>650</v>
      </c>
      <c r="K179" s="15" t="s">
        <v>1022</v>
      </c>
    </row>
    <row r="180" spans="1:11" ht="23.25" customHeight="1" x14ac:dyDescent="0.2">
      <c r="A180" s="13" t="s">
        <v>1121</v>
      </c>
      <c r="B180" s="14">
        <v>19</v>
      </c>
      <c r="C180" s="14">
        <v>9</v>
      </c>
      <c r="D180" s="14">
        <f>SUM(B180:C180)</f>
        <v>28</v>
      </c>
      <c r="E180" s="14">
        <v>0</v>
      </c>
      <c r="F180" s="14">
        <f t="shared" ref="F180:F183" si="36">SUM(F173:F179)</f>
        <v>0</v>
      </c>
      <c r="G180" s="14">
        <f>SUM(E180:F180)</f>
        <v>0</v>
      </c>
      <c r="H180" s="14">
        <f t="shared" si="34"/>
        <v>19</v>
      </c>
      <c r="I180" s="14">
        <f t="shared" si="31"/>
        <v>9</v>
      </c>
      <c r="J180" s="14">
        <f t="shared" si="31"/>
        <v>28</v>
      </c>
      <c r="K180" s="15" t="s">
        <v>1122</v>
      </c>
    </row>
    <row r="181" spans="1:11" ht="23.25" customHeight="1" x14ac:dyDescent="0.2">
      <c r="A181" s="13" t="s">
        <v>1123</v>
      </c>
      <c r="B181" s="14">
        <v>56</v>
      </c>
      <c r="C181" s="14">
        <v>11</v>
      </c>
      <c r="D181" s="14">
        <f t="shared" ref="D181:D183" si="37">SUM(B181:C181)</f>
        <v>67</v>
      </c>
      <c r="E181" s="14">
        <v>0</v>
      </c>
      <c r="F181" s="14">
        <f t="shared" si="36"/>
        <v>0</v>
      </c>
      <c r="G181" s="14">
        <f t="shared" ref="G181:G183" si="38">SUM(E181:F181)</f>
        <v>0</v>
      </c>
      <c r="H181" s="14">
        <f t="shared" si="34"/>
        <v>56</v>
      </c>
      <c r="I181" s="14">
        <f t="shared" si="31"/>
        <v>11</v>
      </c>
      <c r="J181" s="14">
        <f t="shared" si="31"/>
        <v>67</v>
      </c>
      <c r="K181" s="15" t="s">
        <v>1124</v>
      </c>
    </row>
    <row r="182" spans="1:11" ht="23.25" customHeight="1" x14ac:dyDescent="0.2">
      <c r="A182" s="13" t="s">
        <v>1125</v>
      </c>
      <c r="B182" s="14">
        <v>116</v>
      </c>
      <c r="C182" s="14">
        <v>35</v>
      </c>
      <c r="D182" s="14">
        <f t="shared" si="37"/>
        <v>151</v>
      </c>
      <c r="E182" s="14">
        <v>0</v>
      </c>
      <c r="F182" s="14">
        <f t="shared" si="36"/>
        <v>0</v>
      </c>
      <c r="G182" s="14">
        <f t="shared" si="38"/>
        <v>0</v>
      </c>
      <c r="H182" s="14">
        <f t="shared" si="34"/>
        <v>116</v>
      </c>
      <c r="I182" s="14">
        <f t="shared" si="31"/>
        <v>35</v>
      </c>
      <c r="J182" s="14">
        <f t="shared" si="31"/>
        <v>151</v>
      </c>
      <c r="K182" s="15" t="s">
        <v>1126</v>
      </c>
    </row>
    <row r="183" spans="1:11" ht="23.25" customHeight="1" x14ac:dyDescent="0.2">
      <c r="A183" s="13" t="s">
        <v>1127</v>
      </c>
      <c r="B183" s="14">
        <v>25</v>
      </c>
      <c r="C183" s="14">
        <v>8</v>
      </c>
      <c r="D183" s="14">
        <f t="shared" si="37"/>
        <v>33</v>
      </c>
      <c r="E183" s="14">
        <v>0</v>
      </c>
      <c r="F183" s="14">
        <f t="shared" si="36"/>
        <v>0</v>
      </c>
      <c r="G183" s="14">
        <f t="shared" si="38"/>
        <v>0</v>
      </c>
      <c r="H183" s="14">
        <f t="shared" si="34"/>
        <v>25</v>
      </c>
      <c r="I183" s="14">
        <f t="shared" si="31"/>
        <v>8</v>
      </c>
      <c r="J183" s="14">
        <f t="shared" si="31"/>
        <v>33</v>
      </c>
      <c r="K183" s="15" t="s">
        <v>1128</v>
      </c>
    </row>
    <row r="184" spans="1:11" ht="23.25" customHeight="1" x14ac:dyDescent="0.2">
      <c r="A184" s="13" t="s">
        <v>1085</v>
      </c>
      <c r="B184" s="14">
        <f>SUM(B180+B181+B182+B183)</f>
        <v>216</v>
      </c>
      <c r="C184" s="14">
        <f t="shared" ref="C184:J184" si="39">SUM(C180+C181+C182+C183)</f>
        <v>63</v>
      </c>
      <c r="D184" s="14">
        <f t="shared" si="39"/>
        <v>279</v>
      </c>
      <c r="E184" s="14">
        <f t="shared" si="39"/>
        <v>0</v>
      </c>
      <c r="F184" s="14">
        <f t="shared" si="39"/>
        <v>0</v>
      </c>
      <c r="G184" s="14">
        <f t="shared" si="39"/>
        <v>0</v>
      </c>
      <c r="H184" s="14">
        <f t="shared" si="39"/>
        <v>216</v>
      </c>
      <c r="I184" s="14">
        <f t="shared" si="39"/>
        <v>63</v>
      </c>
      <c r="J184" s="14">
        <f t="shared" si="39"/>
        <v>279</v>
      </c>
      <c r="K184" s="15" t="s">
        <v>1086</v>
      </c>
    </row>
    <row r="185" spans="1:11" ht="23.25" customHeight="1" thickBot="1" x14ac:dyDescent="0.25">
      <c r="A185" s="13" t="s">
        <v>56</v>
      </c>
      <c r="B185" s="14">
        <f>SUM(B179,B184)</f>
        <v>671</v>
      </c>
      <c r="C185" s="14">
        <f t="shared" ref="C185:J185" si="40">SUM(C179,C184)</f>
        <v>257</v>
      </c>
      <c r="D185" s="14">
        <f t="shared" si="40"/>
        <v>928</v>
      </c>
      <c r="E185" s="14">
        <f t="shared" si="40"/>
        <v>1</v>
      </c>
      <c r="F185" s="14">
        <f t="shared" si="40"/>
        <v>0</v>
      </c>
      <c r="G185" s="14">
        <f t="shared" si="40"/>
        <v>1</v>
      </c>
      <c r="H185" s="14">
        <f t="shared" si="40"/>
        <v>672</v>
      </c>
      <c r="I185" s="14">
        <f t="shared" si="40"/>
        <v>257</v>
      </c>
      <c r="J185" s="14">
        <f t="shared" si="40"/>
        <v>929</v>
      </c>
      <c r="K185" s="15" t="s">
        <v>57</v>
      </c>
    </row>
    <row r="186" spans="1:11" ht="23.25" customHeight="1" thickBot="1" x14ac:dyDescent="0.25">
      <c r="A186" s="19" t="s">
        <v>151</v>
      </c>
      <c r="B186" s="20">
        <f>AVERAGE(B185)</f>
        <v>671</v>
      </c>
      <c r="C186" s="20">
        <f t="shared" ref="C186:J186" si="41">AVERAGE(C185)</f>
        <v>257</v>
      </c>
      <c r="D186" s="20">
        <f t="shared" si="41"/>
        <v>928</v>
      </c>
      <c r="E186" s="20">
        <f t="shared" si="41"/>
        <v>1</v>
      </c>
      <c r="F186" s="20">
        <f t="shared" si="41"/>
        <v>0</v>
      </c>
      <c r="G186" s="20">
        <f t="shared" si="41"/>
        <v>1</v>
      </c>
      <c r="H186" s="20">
        <f t="shared" si="41"/>
        <v>672</v>
      </c>
      <c r="I186" s="20">
        <f t="shared" si="41"/>
        <v>257</v>
      </c>
      <c r="J186" s="20">
        <f t="shared" si="41"/>
        <v>929</v>
      </c>
      <c r="K186" s="61" t="s">
        <v>63</v>
      </c>
    </row>
    <row r="187" spans="1:11" ht="15" thickTop="1" x14ac:dyDescent="0.2"/>
  </sheetData>
  <mergeCells count="56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68:K68"/>
    <mergeCell ref="K38:K41"/>
    <mergeCell ref="B39:D39"/>
    <mergeCell ref="E39:G39"/>
    <mergeCell ref="H39:J39"/>
    <mergeCell ref="A38:A41"/>
    <mergeCell ref="B38:D38"/>
    <mergeCell ref="E38:G38"/>
    <mergeCell ref="H38:J38"/>
    <mergeCell ref="A69:K69"/>
    <mergeCell ref="A72:A75"/>
    <mergeCell ref="B72:D72"/>
    <mergeCell ref="E72:G72"/>
    <mergeCell ref="H72:J72"/>
    <mergeCell ref="K72:K75"/>
    <mergeCell ref="B73:D73"/>
    <mergeCell ref="E73:G73"/>
    <mergeCell ref="H73:J73"/>
    <mergeCell ref="A96:K96"/>
    <mergeCell ref="A97:K97"/>
    <mergeCell ref="A99:A102"/>
    <mergeCell ref="B99:D99"/>
    <mergeCell ref="E99:G99"/>
    <mergeCell ref="H99:J99"/>
    <mergeCell ref="K99:K102"/>
    <mergeCell ref="B100:D100"/>
    <mergeCell ref="A164:K164"/>
    <mergeCell ref="E100:G100"/>
    <mergeCell ref="H100:J100"/>
    <mergeCell ref="A125:A128"/>
    <mergeCell ref="B125:D125"/>
    <mergeCell ref="E125:G125"/>
    <mergeCell ref="H125:J125"/>
    <mergeCell ref="K125:K128"/>
    <mergeCell ref="B126:D126"/>
    <mergeCell ref="E126:G126"/>
    <mergeCell ref="H126:J126"/>
    <mergeCell ref="A165:K165"/>
    <mergeCell ref="A167:A170"/>
    <mergeCell ref="B167:D167"/>
    <mergeCell ref="E167:G167"/>
    <mergeCell ref="H167:J167"/>
    <mergeCell ref="K167:K170"/>
    <mergeCell ref="B168:D168"/>
    <mergeCell ref="E168:G168"/>
    <mergeCell ref="H168:J168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44"/>
  <sheetViews>
    <sheetView rightToLeft="1" tabSelected="1" view="pageBreakPreview" topLeftCell="A16" zoomScale="75" zoomScaleSheetLayoutView="75" workbookViewId="0">
      <selection activeCell="P25" sqref="P25"/>
    </sheetView>
  </sheetViews>
  <sheetFormatPr defaultRowHeight="14.25" x14ac:dyDescent="0.2"/>
  <cols>
    <col min="1" max="1" width="25.125" customWidth="1"/>
    <col min="2" max="2" width="6.625" customWidth="1"/>
    <col min="3" max="3" width="9.125" customWidth="1"/>
    <col min="4" max="5" width="7.125" customWidth="1"/>
    <col min="6" max="6" width="8.25" customWidth="1"/>
    <col min="7" max="7" width="7.125" customWidth="1"/>
    <col min="8" max="8" width="6.375" customWidth="1"/>
    <col min="9" max="9" width="8.5" customWidth="1"/>
    <col min="10" max="10" width="7.125" customWidth="1"/>
    <col min="11" max="11" width="6" customWidth="1"/>
    <col min="12" max="12" width="8.125" customWidth="1"/>
    <col min="13" max="13" width="6.75" customWidth="1"/>
    <col min="14" max="14" width="36.5" customWidth="1"/>
  </cols>
  <sheetData>
    <row r="1" spans="1:14" ht="33" customHeight="1" x14ac:dyDescent="0.2">
      <c r="A1" s="129" t="s">
        <v>2062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36.75" customHeight="1" x14ac:dyDescent="0.2">
      <c r="A2" s="128" t="s">
        <v>1141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ht="18" customHeight="1" thickBot="1" x14ac:dyDescent="0.25">
      <c r="A3" s="10" t="s">
        <v>1978</v>
      </c>
      <c r="N3" s="12" t="s">
        <v>1979</v>
      </c>
    </row>
    <row r="4" spans="1:14" ht="18" customHeight="1" thickTop="1" x14ac:dyDescent="0.25">
      <c r="A4" s="111" t="s">
        <v>1009</v>
      </c>
      <c r="B4" s="110" t="s">
        <v>96</v>
      </c>
      <c r="C4" s="110"/>
      <c r="D4" s="110"/>
      <c r="E4" s="110" t="s">
        <v>97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1010</v>
      </c>
    </row>
    <row r="5" spans="1:14" ht="18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8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56" t="s">
        <v>8</v>
      </c>
      <c r="L6" s="56" t="s">
        <v>67</v>
      </c>
      <c r="M6" s="56" t="s">
        <v>10</v>
      </c>
      <c r="N6" s="112"/>
    </row>
    <row r="7" spans="1:14" ht="18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24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 t="s">
        <v>14</v>
      </c>
    </row>
    <row r="9" spans="1:14" ht="24" customHeight="1" x14ac:dyDescent="0.2">
      <c r="A9" s="13" t="s">
        <v>1107</v>
      </c>
      <c r="B9" s="14">
        <v>628</v>
      </c>
      <c r="C9" s="14">
        <v>251</v>
      </c>
      <c r="D9" s="14">
        <f>SUM(B9:C9)</f>
        <v>879</v>
      </c>
      <c r="E9" s="14">
        <v>61</v>
      </c>
      <c r="F9" s="14">
        <v>54</v>
      </c>
      <c r="G9" s="14">
        <f>SUM(E9:F9)</f>
        <v>115</v>
      </c>
      <c r="H9" s="14">
        <v>184</v>
      </c>
      <c r="I9" s="14">
        <v>79</v>
      </c>
      <c r="J9" s="14">
        <f>SUM(H9:I9)</f>
        <v>263</v>
      </c>
      <c r="K9" s="14">
        <f>SUM(B9,E9,H9)</f>
        <v>873</v>
      </c>
      <c r="L9" s="14">
        <f t="shared" ref="L9:M20" si="0">SUM(C9,F9,I9)</f>
        <v>384</v>
      </c>
      <c r="M9" s="14">
        <f t="shared" si="0"/>
        <v>1257</v>
      </c>
      <c r="N9" s="15" t="s">
        <v>1108</v>
      </c>
    </row>
    <row r="10" spans="1:14" ht="24" customHeight="1" x14ac:dyDescent="0.2">
      <c r="A10" s="13" t="s">
        <v>1109</v>
      </c>
      <c r="B10" s="14">
        <v>609</v>
      </c>
      <c r="C10" s="14">
        <v>223</v>
      </c>
      <c r="D10" s="14">
        <f t="shared" ref="D10:D15" si="1">SUM(B10:C10)</f>
        <v>832</v>
      </c>
      <c r="E10" s="14">
        <v>97</v>
      </c>
      <c r="F10" s="14">
        <v>54</v>
      </c>
      <c r="G10" s="14">
        <f t="shared" ref="G10:G15" si="2">SUM(E10:F10)</f>
        <v>151</v>
      </c>
      <c r="H10" s="14">
        <v>82</v>
      </c>
      <c r="I10" s="14">
        <v>34</v>
      </c>
      <c r="J10" s="14">
        <f t="shared" ref="J10:J15" si="3">SUM(H10:I10)</f>
        <v>116</v>
      </c>
      <c r="K10" s="14">
        <f t="shared" ref="K10:K20" si="4">SUM(B10,E10,H10)</f>
        <v>788</v>
      </c>
      <c r="L10" s="14">
        <f t="shared" si="0"/>
        <v>311</v>
      </c>
      <c r="M10" s="14">
        <f t="shared" si="0"/>
        <v>1099</v>
      </c>
      <c r="N10" s="15" t="s">
        <v>1110</v>
      </c>
    </row>
    <row r="11" spans="1:14" ht="24" customHeight="1" x14ac:dyDescent="0.2">
      <c r="A11" s="13" t="s">
        <v>1111</v>
      </c>
      <c r="B11" s="14">
        <v>515</v>
      </c>
      <c r="C11" s="14">
        <v>104</v>
      </c>
      <c r="D11" s="14">
        <f t="shared" si="1"/>
        <v>619</v>
      </c>
      <c r="E11" s="14">
        <v>36</v>
      </c>
      <c r="F11" s="14">
        <v>21</v>
      </c>
      <c r="G11" s="14">
        <f t="shared" si="2"/>
        <v>57</v>
      </c>
      <c r="H11" s="14">
        <v>36</v>
      </c>
      <c r="I11" s="14">
        <v>23</v>
      </c>
      <c r="J11" s="14">
        <f t="shared" si="3"/>
        <v>59</v>
      </c>
      <c r="K11" s="14">
        <f t="shared" si="4"/>
        <v>587</v>
      </c>
      <c r="L11" s="14">
        <f t="shared" si="0"/>
        <v>148</v>
      </c>
      <c r="M11" s="14">
        <f t="shared" si="0"/>
        <v>735</v>
      </c>
      <c r="N11" s="15" t="s">
        <v>1112</v>
      </c>
    </row>
    <row r="12" spans="1:14" ht="24" customHeight="1" x14ac:dyDescent="0.2">
      <c r="A12" s="13" t="s">
        <v>1113</v>
      </c>
      <c r="B12" s="14">
        <v>131</v>
      </c>
      <c r="C12" s="14">
        <v>47</v>
      </c>
      <c r="D12" s="14">
        <f t="shared" si="1"/>
        <v>178</v>
      </c>
      <c r="E12" s="14">
        <v>26</v>
      </c>
      <c r="F12" s="14">
        <v>27</v>
      </c>
      <c r="G12" s="14">
        <f t="shared" si="2"/>
        <v>53</v>
      </c>
      <c r="H12" s="14">
        <v>38</v>
      </c>
      <c r="I12" s="14">
        <v>43</v>
      </c>
      <c r="J12" s="14">
        <f t="shared" si="3"/>
        <v>81</v>
      </c>
      <c r="K12" s="14">
        <f t="shared" si="4"/>
        <v>195</v>
      </c>
      <c r="L12" s="14">
        <f t="shared" si="0"/>
        <v>117</v>
      </c>
      <c r="M12" s="14">
        <f t="shared" si="0"/>
        <v>312</v>
      </c>
      <c r="N12" s="15" t="s">
        <v>1114</v>
      </c>
    </row>
    <row r="13" spans="1:14" ht="24" customHeight="1" x14ac:dyDescent="0.2">
      <c r="A13" s="13" t="s">
        <v>1115</v>
      </c>
      <c r="B13" s="14">
        <v>857</v>
      </c>
      <c r="C13" s="14">
        <v>212</v>
      </c>
      <c r="D13" s="14">
        <f t="shared" si="1"/>
        <v>1069</v>
      </c>
      <c r="E13" s="14">
        <v>86</v>
      </c>
      <c r="F13" s="14">
        <v>20</v>
      </c>
      <c r="G13" s="14">
        <f t="shared" si="2"/>
        <v>106</v>
      </c>
      <c r="H13" s="14">
        <v>0</v>
      </c>
      <c r="I13" s="14">
        <v>0</v>
      </c>
      <c r="J13" s="14">
        <f t="shared" si="3"/>
        <v>0</v>
      </c>
      <c r="K13" s="14">
        <f t="shared" si="4"/>
        <v>943</v>
      </c>
      <c r="L13" s="14">
        <f t="shared" si="0"/>
        <v>232</v>
      </c>
      <c r="M13" s="14">
        <f t="shared" si="0"/>
        <v>1175</v>
      </c>
      <c r="N13" s="15" t="s">
        <v>1116</v>
      </c>
    </row>
    <row r="14" spans="1:14" ht="24" customHeight="1" x14ac:dyDescent="0.2">
      <c r="A14" s="13" t="s">
        <v>1117</v>
      </c>
      <c r="B14" s="14">
        <v>561</v>
      </c>
      <c r="C14" s="14">
        <v>253</v>
      </c>
      <c r="D14" s="14">
        <f t="shared" si="1"/>
        <v>814</v>
      </c>
      <c r="E14" s="14">
        <v>12</v>
      </c>
      <c r="F14" s="14">
        <v>6</v>
      </c>
      <c r="G14" s="14">
        <f t="shared" si="2"/>
        <v>18</v>
      </c>
      <c r="H14" s="14">
        <v>0</v>
      </c>
      <c r="I14" s="14">
        <v>0</v>
      </c>
      <c r="J14" s="14">
        <f t="shared" si="3"/>
        <v>0</v>
      </c>
      <c r="K14" s="14">
        <f t="shared" si="4"/>
        <v>573</v>
      </c>
      <c r="L14" s="14">
        <f t="shared" si="0"/>
        <v>259</v>
      </c>
      <c r="M14" s="14">
        <f t="shared" si="0"/>
        <v>832</v>
      </c>
      <c r="N14" s="15" t="s">
        <v>1118</v>
      </c>
    </row>
    <row r="15" spans="1:14" ht="24" customHeight="1" x14ac:dyDescent="0.2">
      <c r="A15" s="13" t="s">
        <v>1119</v>
      </c>
      <c r="B15" s="14">
        <v>312</v>
      </c>
      <c r="C15" s="14">
        <v>84</v>
      </c>
      <c r="D15" s="14">
        <f t="shared" si="1"/>
        <v>396</v>
      </c>
      <c r="E15" s="14">
        <v>23</v>
      </c>
      <c r="F15" s="14">
        <v>15</v>
      </c>
      <c r="G15" s="14">
        <f t="shared" si="2"/>
        <v>38</v>
      </c>
      <c r="H15" s="14">
        <v>49</v>
      </c>
      <c r="I15" s="14">
        <v>22</v>
      </c>
      <c r="J15" s="14">
        <f t="shared" si="3"/>
        <v>71</v>
      </c>
      <c r="K15" s="14">
        <f t="shared" si="4"/>
        <v>384</v>
      </c>
      <c r="L15" s="14">
        <f t="shared" si="0"/>
        <v>121</v>
      </c>
      <c r="M15" s="14">
        <f t="shared" si="0"/>
        <v>505</v>
      </c>
      <c r="N15" s="15" t="s">
        <v>1120</v>
      </c>
    </row>
    <row r="16" spans="1:14" ht="24" customHeight="1" x14ac:dyDescent="0.2">
      <c r="A16" s="13" t="s">
        <v>1074</v>
      </c>
      <c r="B16" s="14">
        <f>SUM(B9:B15)</f>
        <v>3613</v>
      </c>
      <c r="C16" s="14">
        <f t="shared" ref="C16:J16" si="5">SUM(C9:C15)</f>
        <v>1174</v>
      </c>
      <c r="D16" s="14">
        <f t="shared" si="5"/>
        <v>4787</v>
      </c>
      <c r="E16" s="14">
        <f t="shared" si="5"/>
        <v>341</v>
      </c>
      <c r="F16" s="14">
        <f t="shared" si="5"/>
        <v>197</v>
      </c>
      <c r="G16" s="14">
        <f t="shared" si="5"/>
        <v>538</v>
      </c>
      <c r="H16" s="14">
        <f t="shared" si="5"/>
        <v>389</v>
      </c>
      <c r="I16" s="14">
        <f t="shared" si="5"/>
        <v>201</v>
      </c>
      <c r="J16" s="14">
        <f t="shared" si="5"/>
        <v>590</v>
      </c>
      <c r="K16" s="14">
        <f t="shared" si="4"/>
        <v>4343</v>
      </c>
      <c r="L16" s="14">
        <f t="shared" si="0"/>
        <v>1572</v>
      </c>
      <c r="M16" s="14">
        <f t="shared" si="0"/>
        <v>5915</v>
      </c>
      <c r="N16" s="15" t="s">
        <v>1022</v>
      </c>
    </row>
    <row r="17" spans="1:14" ht="24" customHeight="1" x14ac:dyDescent="0.2">
      <c r="A17" s="13" t="s">
        <v>1121</v>
      </c>
      <c r="B17" s="14">
        <v>8</v>
      </c>
      <c r="C17" s="14">
        <v>3</v>
      </c>
      <c r="D17" s="14">
        <f>SUM(B17:C17)</f>
        <v>11</v>
      </c>
      <c r="E17" s="14">
        <v>1</v>
      </c>
      <c r="F17" s="14">
        <v>6</v>
      </c>
      <c r="G17" s="14">
        <f>SUM(E17:F17)</f>
        <v>7</v>
      </c>
      <c r="H17" s="14">
        <v>0</v>
      </c>
      <c r="I17" s="14">
        <v>4</v>
      </c>
      <c r="J17" s="14">
        <f>SUM(H17:I17)</f>
        <v>4</v>
      </c>
      <c r="K17" s="14">
        <f t="shared" si="4"/>
        <v>9</v>
      </c>
      <c r="L17" s="14">
        <f t="shared" si="0"/>
        <v>13</v>
      </c>
      <c r="M17" s="14">
        <f t="shared" si="0"/>
        <v>22</v>
      </c>
      <c r="N17" s="15" t="s">
        <v>1122</v>
      </c>
    </row>
    <row r="18" spans="1:14" ht="24" customHeight="1" x14ac:dyDescent="0.2">
      <c r="A18" s="13" t="s">
        <v>1123</v>
      </c>
      <c r="B18" s="14">
        <v>21</v>
      </c>
      <c r="C18" s="14">
        <v>10</v>
      </c>
      <c r="D18" s="14">
        <f t="shared" ref="D18:D20" si="6">SUM(B18:C18)</f>
        <v>31</v>
      </c>
      <c r="E18" s="14">
        <v>7</v>
      </c>
      <c r="F18" s="14">
        <v>11</v>
      </c>
      <c r="G18" s="14">
        <f t="shared" ref="G18:G20" si="7">SUM(E18:F18)</f>
        <v>18</v>
      </c>
      <c r="H18" s="14">
        <v>23</v>
      </c>
      <c r="I18" s="14">
        <v>8</v>
      </c>
      <c r="J18" s="14">
        <f t="shared" ref="J18:J20" si="8">SUM(H18:I18)</f>
        <v>31</v>
      </c>
      <c r="K18" s="14">
        <f t="shared" si="4"/>
        <v>51</v>
      </c>
      <c r="L18" s="14">
        <f t="shared" si="0"/>
        <v>29</v>
      </c>
      <c r="M18" s="14">
        <f t="shared" si="0"/>
        <v>80</v>
      </c>
      <c r="N18" s="15" t="s">
        <v>1124</v>
      </c>
    </row>
    <row r="19" spans="1:14" ht="24" customHeight="1" x14ac:dyDescent="0.2">
      <c r="A19" s="13" t="s">
        <v>1125</v>
      </c>
      <c r="B19" s="14">
        <v>85</v>
      </c>
      <c r="C19" s="14">
        <v>12</v>
      </c>
      <c r="D19" s="14">
        <f t="shared" si="6"/>
        <v>97</v>
      </c>
      <c r="E19" s="14">
        <v>28</v>
      </c>
      <c r="F19" s="14">
        <v>8</v>
      </c>
      <c r="G19" s="14">
        <f t="shared" si="7"/>
        <v>36</v>
      </c>
      <c r="H19" s="14">
        <v>18</v>
      </c>
      <c r="I19" s="14">
        <v>8</v>
      </c>
      <c r="J19" s="14">
        <f t="shared" si="8"/>
        <v>26</v>
      </c>
      <c r="K19" s="14">
        <f t="shared" si="4"/>
        <v>131</v>
      </c>
      <c r="L19" s="14">
        <f t="shared" si="0"/>
        <v>28</v>
      </c>
      <c r="M19" s="14">
        <f t="shared" si="0"/>
        <v>159</v>
      </c>
      <c r="N19" s="15" t="s">
        <v>1126</v>
      </c>
    </row>
    <row r="20" spans="1:14" ht="24" customHeight="1" x14ac:dyDescent="0.2">
      <c r="A20" s="13" t="s">
        <v>1127</v>
      </c>
      <c r="B20" s="14">
        <v>57</v>
      </c>
      <c r="C20" s="14">
        <v>20</v>
      </c>
      <c r="D20" s="14">
        <f t="shared" si="6"/>
        <v>77</v>
      </c>
      <c r="E20" s="14">
        <v>5</v>
      </c>
      <c r="F20" s="14">
        <v>5</v>
      </c>
      <c r="G20" s="14">
        <f t="shared" si="7"/>
        <v>10</v>
      </c>
      <c r="H20" s="14">
        <v>17</v>
      </c>
      <c r="I20" s="14">
        <v>7</v>
      </c>
      <c r="J20" s="14">
        <f t="shared" si="8"/>
        <v>24</v>
      </c>
      <c r="K20" s="14">
        <f t="shared" si="4"/>
        <v>79</v>
      </c>
      <c r="L20" s="14">
        <f t="shared" si="0"/>
        <v>32</v>
      </c>
      <c r="M20" s="14">
        <f t="shared" si="0"/>
        <v>111</v>
      </c>
      <c r="N20" s="15" t="s">
        <v>1128</v>
      </c>
    </row>
    <row r="21" spans="1:14" ht="24" customHeight="1" x14ac:dyDescent="0.2">
      <c r="A21" s="13" t="s">
        <v>1085</v>
      </c>
      <c r="B21" s="14">
        <f>SUM(B17:B20)</f>
        <v>171</v>
      </c>
      <c r="C21" s="14">
        <f t="shared" ref="C21:M21" si="9">SUM(C17:C20)</f>
        <v>45</v>
      </c>
      <c r="D21" s="14">
        <f t="shared" si="9"/>
        <v>216</v>
      </c>
      <c r="E21" s="14">
        <f t="shared" si="9"/>
        <v>41</v>
      </c>
      <c r="F21" s="14">
        <f t="shared" si="9"/>
        <v>30</v>
      </c>
      <c r="G21" s="14">
        <f t="shared" si="9"/>
        <v>71</v>
      </c>
      <c r="H21" s="14">
        <f t="shared" si="9"/>
        <v>58</v>
      </c>
      <c r="I21" s="14">
        <f t="shared" si="9"/>
        <v>27</v>
      </c>
      <c r="J21" s="14">
        <f t="shared" si="9"/>
        <v>85</v>
      </c>
      <c r="K21" s="14">
        <f t="shared" si="9"/>
        <v>270</v>
      </c>
      <c r="L21" s="14">
        <f t="shared" si="9"/>
        <v>102</v>
      </c>
      <c r="M21" s="14">
        <f t="shared" si="9"/>
        <v>372</v>
      </c>
      <c r="N21" s="15" t="s">
        <v>1086</v>
      </c>
    </row>
    <row r="22" spans="1:14" ht="24" customHeight="1" thickBot="1" x14ac:dyDescent="0.25">
      <c r="A22" s="22" t="s">
        <v>56</v>
      </c>
      <c r="B22" s="23">
        <f>SUM(B21,B16)</f>
        <v>3784</v>
      </c>
      <c r="C22" s="23">
        <f t="shared" ref="C22:M22" si="10">SUM(C21,C16)</f>
        <v>1219</v>
      </c>
      <c r="D22" s="23">
        <f t="shared" si="10"/>
        <v>5003</v>
      </c>
      <c r="E22" s="23">
        <f t="shared" si="10"/>
        <v>382</v>
      </c>
      <c r="F22" s="23">
        <f t="shared" si="10"/>
        <v>227</v>
      </c>
      <c r="G22" s="23">
        <f t="shared" si="10"/>
        <v>609</v>
      </c>
      <c r="H22" s="23">
        <f t="shared" si="10"/>
        <v>447</v>
      </c>
      <c r="I22" s="23">
        <f t="shared" si="10"/>
        <v>228</v>
      </c>
      <c r="J22" s="23">
        <f t="shared" si="10"/>
        <v>675</v>
      </c>
      <c r="K22" s="24">
        <f t="shared" si="10"/>
        <v>4613</v>
      </c>
      <c r="L22" s="22">
        <f t="shared" si="10"/>
        <v>1674</v>
      </c>
      <c r="M22" s="23">
        <f t="shared" si="10"/>
        <v>6287</v>
      </c>
      <c r="N22" s="24" t="s">
        <v>57</v>
      </c>
    </row>
    <row r="23" spans="1:14" ht="21.95" customHeight="1" thickTop="1" x14ac:dyDescent="0.2"/>
    <row r="24" spans="1:14" ht="25.5" customHeight="1" x14ac:dyDescent="0.2"/>
    <row r="25" spans="1:14" ht="25.5" customHeight="1" x14ac:dyDescent="0.2"/>
    <row r="26" spans="1:14" ht="25.5" customHeight="1" x14ac:dyDescent="0.2"/>
    <row r="27" spans="1:14" s="99" customFormat="1" ht="25.5" customHeight="1" x14ac:dyDescent="0.2"/>
    <row r="28" spans="1:14" s="99" customFormat="1" ht="25.5" customHeight="1" x14ac:dyDescent="0.2"/>
    <row r="29" spans="1:14" ht="25.5" customHeight="1" thickBot="1" x14ac:dyDescent="0.25">
      <c r="A29" s="10" t="s">
        <v>1694</v>
      </c>
      <c r="N29" s="12" t="s">
        <v>1980</v>
      </c>
    </row>
    <row r="30" spans="1:14" ht="25.5" customHeight="1" thickTop="1" x14ac:dyDescent="0.25">
      <c r="A30" s="111" t="s">
        <v>1009</v>
      </c>
      <c r="B30" s="110" t="s">
        <v>96</v>
      </c>
      <c r="C30" s="110"/>
      <c r="D30" s="110"/>
      <c r="E30" s="110" t="s">
        <v>97</v>
      </c>
      <c r="F30" s="110"/>
      <c r="G30" s="110"/>
      <c r="H30" s="110" t="s">
        <v>98</v>
      </c>
      <c r="I30" s="110"/>
      <c r="J30" s="110"/>
      <c r="K30" s="110" t="s">
        <v>3</v>
      </c>
      <c r="L30" s="110"/>
      <c r="M30" s="110"/>
      <c r="N30" s="111" t="s">
        <v>1010</v>
      </c>
    </row>
    <row r="31" spans="1:14" ht="25.5" customHeight="1" x14ac:dyDescent="0.25">
      <c r="A31" s="112"/>
      <c r="B31" s="109" t="s">
        <v>99</v>
      </c>
      <c r="C31" s="109"/>
      <c r="D31" s="109"/>
      <c r="E31" s="109" t="s">
        <v>100</v>
      </c>
      <c r="F31" s="109"/>
      <c r="G31" s="109"/>
      <c r="H31" s="109" t="s">
        <v>101</v>
      </c>
      <c r="I31" s="109"/>
      <c r="J31" s="109"/>
      <c r="K31" s="109" t="s">
        <v>7</v>
      </c>
      <c r="L31" s="109"/>
      <c r="M31" s="109"/>
      <c r="N31" s="112"/>
    </row>
    <row r="32" spans="1:14" ht="25.5" customHeight="1" x14ac:dyDescent="0.25">
      <c r="A32" s="112"/>
      <c r="B32" s="56" t="s">
        <v>8</v>
      </c>
      <c r="C32" s="56" t="s">
        <v>67</v>
      </c>
      <c r="D32" s="56" t="s">
        <v>10</v>
      </c>
      <c r="E32" s="56" t="s">
        <v>8</v>
      </c>
      <c r="F32" s="56" t="s">
        <v>67</v>
      </c>
      <c r="G32" s="56" t="s">
        <v>10</v>
      </c>
      <c r="H32" s="56" t="s">
        <v>8</v>
      </c>
      <c r="I32" s="56" t="s">
        <v>67</v>
      </c>
      <c r="J32" s="56" t="s">
        <v>10</v>
      </c>
      <c r="K32" s="56" t="s">
        <v>8</v>
      </c>
      <c r="L32" s="56" t="s">
        <v>67</v>
      </c>
      <c r="M32" s="56" t="s">
        <v>10</v>
      </c>
      <c r="N32" s="112"/>
    </row>
    <row r="33" spans="1:14" ht="25.5" customHeight="1" thickBot="1" x14ac:dyDescent="0.3">
      <c r="A33" s="113"/>
      <c r="B33" s="6" t="s">
        <v>11</v>
      </c>
      <c r="C33" s="6" t="s">
        <v>12</v>
      </c>
      <c r="D33" s="6" t="s">
        <v>7</v>
      </c>
      <c r="E33" s="6" t="s">
        <v>11</v>
      </c>
      <c r="F33" s="6" t="s">
        <v>12</v>
      </c>
      <c r="G33" s="6" t="s">
        <v>7</v>
      </c>
      <c r="H33" s="6" t="s">
        <v>11</v>
      </c>
      <c r="I33" s="6" t="s">
        <v>12</v>
      </c>
      <c r="J33" s="6" t="s">
        <v>7</v>
      </c>
      <c r="K33" s="6" t="s">
        <v>11</v>
      </c>
      <c r="L33" s="6" t="s">
        <v>12</v>
      </c>
      <c r="M33" s="6" t="s">
        <v>7</v>
      </c>
      <c r="N33" s="113"/>
    </row>
    <row r="34" spans="1:14" ht="24.95" customHeight="1" x14ac:dyDescent="0.2">
      <c r="A34" s="13" t="s">
        <v>58</v>
      </c>
      <c r="B34" s="13"/>
      <c r="C34" s="13"/>
      <c r="D34" s="13"/>
      <c r="E34" s="13"/>
      <c r="F34" s="13"/>
      <c r="G34" s="13"/>
      <c r="H34" s="13"/>
      <c r="I34" s="13"/>
      <c r="J34" s="13"/>
      <c r="K34" s="15"/>
      <c r="L34" s="13"/>
      <c r="M34" s="13"/>
      <c r="N34" s="15" t="s">
        <v>59</v>
      </c>
    </row>
    <row r="35" spans="1:14" ht="24.95" customHeight="1" x14ac:dyDescent="0.2">
      <c r="A35" s="13" t="s">
        <v>1107</v>
      </c>
      <c r="B35" s="14">
        <v>60</v>
      </c>
      <c r="C35" s="14">
        <v>12</v>
      </c>
      <c r="D35" s="14">
        <f>SUM(B35:C35)</f>
        <v>72</v>
      </c>
      <c r="E35" s="14">
        <v>1</v>
      </c>
      <c r="F35" s="14">
        <v>0</v>
      </c>
      <c r="G35" s="14">
        <f>SUM(E35:F35)</f>
        <v>1</v>
      </c>
      <c r="H35" s="14">
        <v>0</v>
      </c>
      <c r="I35" s="14">
        <v>0</v>
      </c>
      <c r="J35" s="14">
        <v>0</v>
      </c>
      <c r="K35" s="14">
        <f>SUM(B35,E35,H35)</f>
        <v>61</v>
      </c>
      <c r="L35" s="14">
        <f t="shared" ref="L35:M37" si="11">SUM(C35,F35,I35)</f>
        <v>12</v>
      </c>
      <c r="M35" s="14">
        <f t="shared" si="11"/>
        <v>73</v>
      </c>
      <c r="N35" s="15" t="s">
        <v>1108</v>
      </c>
    </row>
    <row r="36" spans="1:14" ht="24.95" customHeight="1" x14ac:dyDescent="0.2">
      <c r="A36" s="13" t="s">
        <v>1113</v>
      </c>
      <c r="B36" s="14">
        <v>3</v>
      </c>
      <c r="C36" s="14">
        <v>0</v>
      </c>
      <c r="D36" s="14">
        <f t="shared" ref="D36:D37" si="12">SUM(B36:C36)</f>
        <v>3</v>
      </c>
      <c r="E36" s="14">
        <v>0</v>
      </c>
      <c r="F36" s="14">
        <v>0</v>
      </c>
      <c r="G36" s="14">
        <f t="shared" ref="G36:G37" si="13">SUM(E36:F36)</f>
        <v>0</v>
      </c>
      <c r="H36" s="14">
        <v>0</v>
      </c>
      <c r="I36" s="14">
        <v>0</v>
      </c>
      <c r="J36" s="14">
        <v>0</v>
      </c>
      <c r="K36" s="14">
        <f t="shared" ref="K36:K37" si="14">SUM(B36,E36,H36)</f>
        <v>3</v>
      </c>
      <c r="L36" s="14">
        <f t="shared" si="11"/>
        <v>0</v>
      </c>
      <c r="M36" s="14">
        <f t="shared" si="11"/>
        <v>3</v>
      </c>
      <c r="N36" s="15" t="s">
        <v>1114</v>
      </c>
    </row>
    <row r="37" spans="1:14" ht="24.95" customHeight="1" x14ac:dyDescent="0.2">
      <c r="A37" s="13" t="s">
        <v>1117</v>
      </c>
      <c r="B37" s="14">
        <v>14</v>
      </c>
      <c r="C37" s="14">
        <v>0</v>
      </c>
      <c r="D37" s="14">
        <f t="shared" si="12"/>
        <v>14</v>
      </c>
      <c r="E37" s="14">
        <v>0</v>
      </c>
      <c r="F37" s="14">
        <v>0</v>
      </c>
      <c r="G37" s="14">
        <f t="shared" si="13"/>
        <v>0</v>
      </c>
      <c r="H37" s="14">
        <v>0</v>
      </c>
      <c r="I37" s="14">
        <v>0</v>
      </c>
      <c r="J37" s="14">
        <v>0</v>
      </c>
      <c r="K37" s="14">
        <f t="shared" si="14"/>
        <v>14</v>
      </c>
      <c r="L37" s="14">
        <f t="shared" si="11"/>
        <v>0</v>
      </c>
      <c r="M37" s="14">
        <f t="shared" si="11"/>
        <v>14</v>
      </c>
      <c r="N37" s="15" t="s">
        <v>1118</v>
      </c>
    </row>
    <row r="38" spans="1:14" ht="24.95" customHeight="1" x14ac:dyDescent="0.2">
      <c r="A38" s="13" t="s">
        <v>1074</v>
      </c>
      <c r="B38" s="14">
        <f>SUM(B35:B37)</f>
        <v>77</v>
      </c>
      <c r="C38" s="14">
        <f t="shared" ref="C38:M38" si="15">SUM(C35:C37)</f>
        <v>12</v>
      </c>
      <c r="D38" s="14">
        <f t="shared" si="15"/>
        <v>89</v>
      </c>
      <c r="E38" s="14">
        <f t="shared" si="15"/>
        <v>1</v>
      </c>
      <c r="F38" s="14">
        <f t="shared" si="15"/>
        <v>0</v>
      </c>
      <c r="G38" s="14">
        <f t="shared" si="15"/>
        <v>1</v>
      </c>
      <c r="H38" s="14">
        <f t="shared" si="15"/>
        <v>0</v>
      </c>
      <c r="I38" s="14">
        <f t="shared" si="15"/>
        <v>0</v>
      </c>
      <c r="J38" s="14">
        <f t="shared" si="15"/>
        <v>0</v>
      </c>
      <c r="K38" s="14">
        <f t="shared" si="15"/>
        <v>78</v>
      </c>
      <c r="L38" s="14">
        <f t="shared" si="15"/>
        <v>12</v>
      </c>
      <c r="M38" s="14">
        <f t="shared" si="15"/>
        <v>90</v>
      </c>
      <c r="N38" s="15" t="s">
        <v>1022</v>
      </c>
    </row>
    <row r="39" spans="1:14" ht="30.75" customHeight="1" x14ac:dyDescent="0.2">
      <c r="A39" s="13" t="s">
        <v>1123</v>
      </c>
      <c r="B39" s="14">
        <v>1</v>
      </c>
      <c r="C39" s="14">
        <v>1</v>
      </c>
      <c r="D39" s="14">
        <f>SUM(B39:C39)</f>
        <v>2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f>SUM(B39,E39,H39)</f>
        <v>1</v>
      </c>
      <c r="L39" s="14">
        <f t="shared" ref="L39:M40" si="16">SUM(C39,F39,I39)</f>
        <v>1</v>
      </c>
      <c r="M39" s="14">
        <f t="shared" si="16"/>
        <v>2</v>
      </c>
      <c r="N39" s="15" t="s">
        <v>1124</v>
      </c>
    </row>
    <row r="40" spans="1:14" ht="24.95" customHeight="1" x14ac:dyDescent="0.2">
      <c r="A40" s="13" t="s">
        <v>1127</v>
      </c>
      <c r="B40" s="14">
        <v>4</v>
      </c>
      <c r="C40" s="14">
        <v>2</v>
      </c>
      <c r="D40" s="14">
        <f>SUM(B40:C40)</f>
        <v>6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f>SUM(B40,E40,H40)</f>
        <v>4</v>
      </c>
      <c r="L40" s="14">
        <f t="shared" si="16"/>
        <v>2</v>
      </c>
      <c r="M40" s="14">
        <f t="shared" si="16"/>
        <v>6</v>
      </c>
      <c r="N40" s="15" t="s">
        <v>1128</v>
      </c>
    </row>
    <row r="41" spans="1:14" ht="24.95" customHeight="1" x14ac:dyDescent="0.2">
      <c r="A41" s="13" t="s">
        <v>1085</v>
      </c>
      <c r="B41" s="14">
        <f>SUM(B39:B40)</f>
        <v>5</v>
      </c>
      <c r="C41" s="14">
        <f t="shared" ref="C41:M41" si="17">SUM(C39:C40)</f>
        <v>3</v>
      </c>
      <c r="D41" s="14">
        <f t="shared" si="17"/>
        <v>8</v>
      </c>
      <c r="E41" s="14">
        <f t="shared" si="17"/>
        <v>0</v>
      </c>
      <c r="F41" s="14">
        <f t="shared" si="17"/>
        <v>0</v>
      </c>
      <c r="G41" s="14">
        <f t="shared" si="17"/>
        <v>0</v>
      </c>
      <c r="H41" s="14">
        <f t="shared" si="17"/>
        <v>0</v>
      </c>
      <c r="I41" s="14">
        <f t="shared" si="17"/>
        <v>0</v>
      </c>
      <c r="J41" s="14">
        <f t="shared" si="17"/>
        <v>0</v>
      </c>
      <c r="K41" s="14">
        <f t="shared" si="17"/>
        <v>5</v>
      </c>
      <c r="L41" s="14">
        <f t="shared" si="17"/>
        <v>3</v>
      </c>
      <c r="M41" s="14">
        <f t="shared" si="17"/>
        <v>8</v>
      </c>
      <c r="N41" s="15" t="s">
        <v>1086</v>
      </c>
    </row>
    <row r="42" spans="1:14" ht="24.95" customHeight="1" thickBot="1" x14ac:dyDescent="0.25">
      <c r="A42" s="16" t="s">
        <v>61</v>
      </c>
      <c r="B42" s="17">
        <f>SUM(B41,B38)</f>
        <v>82</v>
      </c>
      <c r="C42" s="17">
        <f t="shared" ref="C42:M42" si="18">SUM(C41,C38)</f>
        <v>15</v>
      </c>
      <c r="D42" s="17">
        <f t="shared" si="18"/>
        <v>97</v>
      </c>
      <c r="E42" s="17">
        <f t="shared" si="18"/>
        <v>1</v>
      </c>
      <c r="F42" s="17">
        <f t="shared" si="18"/>
        <v>0</v>
      </c>
      <c r="G42" s="17">
        <f t="shared" si="18"/>
        <v>1</v>
      </c>
      <c r="H42" s="17">
        <f t="shared" si="18"/>
        <v>0</v>
      </c>
      <c r="I42" s="17">
        <f t="shared" si="18"/>
        <v>0</v>
      </c>
      <c r="J42" s="17">
        <f t="shared" si="18"/>
        <v>0</v>
      </c>
      <c r="K42" s="17">
        <f t="shared" si="18"/>
        <v>83</v>
      </c>
      <c r="L42" s="17">
        <f t="shared" si="18"/>
        <v>15</v>
      </c>
      <c r="M42" s="17">
        <f t="shared" si="18"/>
        <v>98</v>
      </c>
      <c r="N42" s="18" t="s">
        <v>59</v>
      </c>
    </row>
    <row r="43" spans="1:14" ht="24.95" customHeight="1" thickBot="1" x14ac:dyDescent="0.25">
      <c r="A43" s="19" t="s">
        <v>151</v>
      </c>
      <c r="B43" s="61">
        <f t="shared" ref="B43:M43" si="19">SUM(B22,B42)</f>
        <v>3866</v>
      </c>
      <c r="C43" s="61">
        <f t="shared" si="19"/>
        <v>1234</v>
      </c>
      <c r="D43" s="61">
        <f t="shared" si="19"/>
        <v>5100</v>
      </c>
      <c r="E43" s="61">
        <f t="shared" si="19"/>
        <v>383</v>
      </c>
      <c r="F43" s="61">
        <f t="shared" si="19"/>
        <v>227</v>
      </c>
      <c r="G43" s="61">
        <f t="shared" si="19"/>
        <v>610</v>
      </c>
      <c r="H43" s="61">
        <f t="shared" si="19"/>
        <v>447</v>
      </c>
      <c r="I43" s="61">
        <f t="shared" si="19"/>
        <v>228</v>
      </c>
      <c r="J43" s="61">
        <f t="shared" si="19"/>
        <v>675</v>
      </c>
      <c r="K43" s="61">
        <f t="shared" si="19"/>
        <v>4696</v>
      </c>
      <c r="L43" s="61">
        <f t="shared" si="19"/>
        <v>1689</v>
      </c>
      <c r="M43" s="61">
        <f t="shared" si="19"/>
        <v>6385</v>
      </c>
      <c r="N43" s="61" t="s">
        <v>63</v>
      </c>
    </row>
    <row r="44" spans="1:14" ht="15" thickTop="1" x14ac:dyDescent="0.2"/>
  </sheetData>
  <mergeCells count="22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A30:A33"/>
    <mergeCell ref="B30:D30"/>
    <mergeCell ref="E30:G30"/>
    <mergeCell ref="H30:J30"/>
    <mergeCell ref="K30:M30"/>
    <mergeCell ref="N30:N33"/>
    <mergeCell ref="B31:D31"/>
    <mergeCell ref="E31:G31"/>
    <mergeCell ref="H31:J31"/>
    <mergeCell ref="K31:M31"/>
  </mergeCells>
  <printOptions horizontalCentered="1"/>
  <pageMargins left="0.39370078740157483" right="0.39370078740157483" top="1.1811023622047245" bottom="0.39370078740157483" header="0.78740157480314965" footer="0.39370078740157483"/>
  <pageSetup paperSize="9"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105"/>
  <sheetViews>
    <sheetView rightToLeft="1" view="pageBreakPreview" topLeftCell="A88" zoomScale="80" zoomScaleSheetLayoutView="80" workbookViewId="0">
      <selection sqref="A1:K1"/>
    </sheetView>
  </sheetViews>
  <sheetFormatPr defaultRowHeight="14.25" x14ac:dyDescent="0.2"/>
  <cols>
    <col min="1" max="1" width="25.75" customWidth="1"/>
    <col min="2" max="10" width="9.375" customWidth="1"/>
    <col min="11" max="11" width="39.625" customWidth="1"/>
  </cols>
  <sheetData>
    <row r="1" spans="1:11" ht="26.25" customHeight="1" x14ac:dyDescent="0.2">
      <c r="A1" s="129" t="s">
        <v>2063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41.25" customHeight="1" x14ac:dyDescent="0.2">
      <c r="A2" s="128" t="s">
        <v>1142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21.75" customHeight="1" thickBot="1" x14ac:dyDescent="0.25">
      <c r="A3" s="10" t="s">
        <v>1981</v>
      </c>
      <c r="K3" s="12" t="s">
        <v>1982</v>
      </c>
    </row>
    <row r="4" spans="1:11" ht="20.100000000000001" customHeight="1" thickTop="1" x14ac:dyDescent="0.25">
      <c r="A4" s="111" t="s">
        <v>1051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1010</v>
      </c>
    </row>
    <row r="5" spans="1:11" ht="20.100000000000001" customHeight="1" x14ac:dyDescent="0.25">
      <c r="A5" s="112"/>
      <c r="B5" s="109" t="s">
        <v>623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20.100000000000001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20.100000000000001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1.9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21.95" customHeight="1" x14ac:dyDescent="0.2">
      <c r="A9" s="13" t="s">
        <v>1107</v>
      </c>
      <c r="B9" s="14">
        <v>1511</v>
      </c>
      <c r="C9" s="14">
        <v>1507</v>
      </c>
      <c r="D9" s="14">
        <f>SUM(B9:C9)</f>
        <v>3018</v>
      </c>
      <c r="E9" s="14">
        <v>0</v>
      </c>
      <c r="F9" s="14">
        <v>0</v>
      </c>
      <c r="G9" s="14">
        <v>0</v>
      </c>
      <c r="H9" s="14">
        <f>SUM(B9,E9)</f>
        <v>1511</v>
      </c>
      <c r="I9" s="14">
        <f t="shared" ref="I9:J15" si="0">SUM(C9,F9)</f>
        <v>1507</v>
      </c>
      <c r="J9" s="14">
        <f t="shared" si="0"/>
        <v>3018</v>
      </c>
      <c r="K9" s="15" t="s">
        <v>1108</v>
      </c>
    </row>
    <row r="10" spans="1:11" ht="21.95" customHeight="1" x14ac:dyDescent="0.2">
      <c r="A10" s="13" t="s">
        <v>1109</v>
      </c>
      <c r="B10" s="14">
        <v>1322</v>
      </c>
      <c r="C10" s="14">
        <v>795</v>
      </c>
      <c r="D10" s="14">
        <f t="shared" ref="D10:D15" si="1">SUM(B10:C10)</f>
        <v>2117</v>
      </c>
      <c r="E10" s="14">
        <v>0</v>
      </c>
      <c r="F10" s="14">
        <v>0</v>
      </c>
      <c r="G10" s="14">
        <v>0</v>
      </c>
      <c r="H10" s="14">
        <f t="shared" ref="H10:H15" si="2">SUM(B10,E10)</f>
        <v>1322</v>
      </c>
      <c r="I10" s="14">
        <f t="shared" si="0"/>
        <v>795</v>
      </c>
      <c r="J10" s="14">
        <f t="shared" si="0"/>
        <v>2117</v>
      </c>
      <c r="K10" s="15" t="s">
        <v>1110</v>
      </c>
    </row>
    <row r="11" spans="1:11" ht="21.95" customHeight="1" x14ac:dyDescent="0.2">
      <c r="A11" s="13" t="s">
        <v>1111</v>
      </c>
      <c r="B11" s="14">
        <v>1113</v>
      </c>
      <c r="C11" s="14">
        <v>520</v>
      </c>
      <c r="D11" s="14">
        <f t="shared" si="1"/>
        <v>1633</v>
      </c>
      <c r="E11" s="14">
        <v>0</v>
      </c>
      <c r="F11" s="14">
        <v>0</v>
      </c>
      <c r="G11" s="14">
        <v>0</v>
      </c>
      <c r="H11" s="14">
        <f t="shared" si="2"/>
        <v>1113</v>
      </c>
      <c r="I11" s="14">
        <f t="shared" si="0"/>
        <v>520</v>
      </c>
      <c r="J11" s="14">
        <f t="shared" si="0"/>
        <v>1633</v>
      </c>
      <c r="K11" s="15" t="s">
        <v>1112</v>
      </c>
    </row>
    <row r="12" spans="1:11" ht="21.95" customHeight="1" x14ac:dyDescent="0.2">
      <c r="A12" s="13" t="s">
        <v>1113</v>
      </c>
      <c r="B12" s="14">
        <v>647</v>
      </c>
      <c r="C12" s="14">
        <v>822</v>
      </c>
      <c r="D12" s="14">
        <f t="shared" si="1"/>
        <v>1469</v>
      </c>
      <c r="E12" s="14">
        <v>0</v>
      </c>
      <c r="F12" s="14">
        <v>0</v>
      </c>
      <c r="G12" s="14">
        <v>0</v>
      </c>
      <c r="H12" s="14">
        <f t="shared" si="2"/>
        <v>647</v>
      </c>
      <c r="I12" s="14">
        <f t="shared" si="0"/>
        <v>822</v>
      </c>
      <c r="J12" s="14">
        <f t="shared" si="0"/>
        <v>1469</v>
      </c>
      <c r="K12" s="15" t="s">
        <v>1114</v>
      </c>
    </row>
    <row r="13" spans="1:11" ht="21.95" customHeight="1" x14ac:dyDescent="0.2">
      <c r="A13" s="13" t="s">
        <v>1115</v>
      </c>
      <c r="B13" s="14">
        <v>940</v>
      </c>
      <c r="C13" s="14">
        <v>829</v>
      </c>
      <c r="D13" s="14">
        <f t="shared" si="1"/>
        <v>1769</v>
      </c>
      <c r="E13" s="14">
        <v>0</v>
      </c>
      <c r="F13" s="14">
        <v>0</v>
      </c>
      <c r="G13" s="14">
        <v>0</v>
      </c>
      <c r="H13" s="14">
        <f t="shared" si="2"/>
        <v>940</v>
      </c>
      <c r="I13" s="14">
        <f t="shared" si="0"/>
        <v>829</v>
      </c>
      <c r="J13" s="14">
        <f t="shared" si="0"/>
        <v>1769</v>
      </c>
      <c r="K13" s="15" t="s">
        <v>1116</v>
      </c>
    </row>
    <row r="14" spans="1:11" ht="21.95" customHeight="1" x14ac:dyDescent="0.2">
      <c r="A14" s="13" t="s">
        <v>1117</v>
      </c>
      <c r="B14" s="14">
        <v>1055</v>
      </c>
      <c r="C14" s="14">
        <v>1028</v>
      </c>
      <c r="D14" s="14">
        <f t="shared" si="1"/>
        <v>2083</v>
      </c>
      <c r="E14" s="14">
        <v>0</v>
      </c>
      <c r="F14" s="14">
        <v>0</v>
      </c>
      <c r="G14" s="14">
        <v>0</v>
      </c>
      <c r="H14" s="14">
        <f t="shared" si="2"/>
        <v>1055</v>
      </c>
      <c r="I14" s="14">
        <f t="shared" si="0"/>
        <v>1028</v>
      </c>
      <c r="J14" s="14">
        <f t="shared" si="0"/>
        <v>2083</v>
      </c>
      <c r="K14" s="15" t="s">
        <v>1118</v>
      </c>
    </row>
    <row r="15" spans="1:11" ht="21.95" customHeight="1" x14ac:dyDescent="0.2">
      <c r="A15" s="13" t="s">
        <v>1119</v>
      </c>
      <c r="B15" s="14">
        <v>848</v>
      </c>
      <c r="C15" s="14">
        <v>441</v>
      </c>
      <c r="D15" s="14">
        <f t="shared" si="1"/>
        <v>1289</v>
      </c>
      <c r="E15" s="14">
        <v>0</v>
      </c>
      <c r="F15" s="14">
        <v>0</v>
      </c>
      <c r="G15" s="14">
        <v>0</v>
      </c>
      <c r="H15" s="14">
        <f t="shared" si="2"/>
        <v>848</v>
      </c>
      <c r="I15" s="14">
        <f t="shared" si="0"/>
        <v>441</v>
      </c>
      <c r="J15" s="14">
        <f t="shared" si="0"/>
        <v>1289</v>
      </c>
      <c r="K15" s="15" t="s">
        <v>1120</v>
      </c>
    </row>
    <row r="16" spans="1:11" ht="21.95" customHeight="1" x14ac:dyDescent="0.2">
      <c r="A16" s="13" t="s">
        <v>1074</v>
      </c>
      <c r="B16" s="14">
        <f>SUM(B9:B15)</f>
        <v>7436</v>
      </c>
      <c r="C16" s="14">
        <f t="shared" ref="C16:J18" si="3">SUM(C9:C15)</f>
        <v>5942</v>
      </c>
      <c r="D16" s="14">
        <f t="shared" si="3"/>
        <v>13378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14">
        <f t="shared" si="3"/>
        <v>7436</v>
      </c>
      <c r="I16" s="14">
        <f t="shared" si="3"/>
        <v>5942</v>
      </c>
      <c r="J16" s="14">
        <f t="shared" si="3"/>
        <v>13378</v>
      </c>
      <c r="K16" s="15" t="s">
        <v>1022</v>
      </c>
    </row>
    <row r="17" spans="1:11" ht="21.95" customHeight="1" x14ac:dyDescent="0.2">
      <c r="A17" s="13" t="s">
        <v>1121</v>
      </c>
      <c r="B17" s="14">
        <v>206</v>
      </c>
      <c r="C17" s="14">
        <v>402</v>
      </c>
      <c r="D17" s="14">
        <f>SUM(B17:C17)</f>
        <v>608</v>
      </c>
      <c r="E17" s="14">
        <f t="shared" si="3"/>
        <v>0</v>
      </c>
      <c r="F17" s="14">
        <f t="shared" si="3"/>
        <v>0</v>
      </c>
      <c r="G17" s="14">
        <f t="shared" si="3"/>
        <v>0</v>
      </c>
      <c r="H17" s="14">
        <f>SUM(B17,E17)</f>
        <v>206</v>
      </c>
      <c r="I17" s="14">
        <f t="shared" ref="I17:J20" si="4">SUM(C17,F17)</f>
        <v>402</v>
      </c>
      <c r="J17" s="14">
        <f t="shared" si="4"/>
        <v>608</v>
      </c>
      <c r="K17" s="15" t="s">
        <v>1122</v>
      </c>
    </row>
    <row r="18" spans="1:11" ht="21.95" customHeight="1" x14ac:dyDescent="0.2">
      <c r="A18" s="13" t="s">
        <v>1123</v>
      </c>
      <c r="B18" s="14">
        <v>265</v>
      </c>
      <c r="C18" s="14">
        <v>244</v>
      </c>
      <c r="D18" s="14">
        <f t="shared" ref="D18:D20" si="5">SUM(B18:C18)</f>
        <v>509</v>
      </c>
      <c r="E18" s="14">
        <f t="shared" si="3"/>
        <v>0</v>
      </c>
      <c r="F18" s="14">
        <f t="shared" si="3"/>
        <v>0</v>
      </c>
      <c r="G18" s="14">
        <f t="shared" si="3"/>
        <v>0</v>
      </c>
      <c r="H18" s="14">
        <f t="shared" ref="H18:H20" si="6">SUM(B18,E18)</f>
        <v>265</v>
      </c>
      <c r="I18" s="14">
        <f t="shared" si="4"/>
        <v>244</v>
      </c>
      <c r="J18" s="14">
        <f t="shared" si="4"/>
        <v>509</v>
      </c>
      <c r="K18" s="15" t="s">
        <v>1124</v>
      </c>
    </row>
    <row r="19" spans="1:11" ht="21.95" customHeight="1" x14ac:dyDescent="0.2">
      <c r="A19" s="13" t="s">
        <v>1125</v>
      </c>
      <c r="B19" s="14">
        <v>452</v>
      </c>
      <c r="C19" s="14">
        <v>352</v>
      </c>
      <c r="D19" s="14">
        <f t="shared" si="5"/>
        <v>804</v>
      </c>
      <c r="E19" s="14">
        <f t="shared" ref="E19:G19" si="7">SUM(E12:E18)</f>
        <v>0</v>
      </c>
      <c r="F19" s="14">
        <f t="shared" si="7"/>
        <v>0</v>
      </c>
      <c r="G19" s="14">
        <f t="shared" si="7"/>
        <v>0</v>
      </c>
      <c r="H19" s="14">
        <f t="shared" si="6"/>
        <v>452</v>
      </c>
      <c r="I19" s="14">
        <f t="shared" si="4"/>
        <v>352</v>
      </c>
      <c r="J19" s="14">
        <f t="shared" si="4"/>
        <v>804</v>
      </c>
      <c r="K19" s="15" t="s">
        <v>1126</v>
      </c>
    </row>
    <row r="20" spans="1:11" ht="21.95" customHeight="1" x14ac:dyDescent="0.2">
      <c r="A20" s="13" t="s">
        <v>1127</v>
      </c>
      <c r="B20" s="14">
        <v>311</v>
      </c>
      <c r="C20" s="14">
        <v>242</v>
      </c>
      <c r="D20" s="14">
        <f t="shared" si="5"/>
        <v>553</v>
      </c>
      <c r="E20" s="14">
        <f t="shared" ref="E20:G20" si="8">SUM(E13:E19)</f>
        <v>0</v>
      </c>
      <c r="F20" s="14">
        <f t="shared" si="8"/>
        <v>0</v>
      </c>
      <c r="G20" s="14">
        <f t="shared" si="8"/>
        <v>0</v>
      </c>
      <c r="H20" s="14">
        <f t="shared" si="6"/>
        <v>311</v>
      </c>
      <c r="I20" s="14">
        <f t="shared" si="4"/>
        <v>242</v>
      </c>
      <c r="J20" s="14">
        <f t="shared" si="4"/>
        <v>553</v>
      </c>
      <c r="K20" s="15" t="s">
        <v>1128</v>
      </c>
    </row>
    <row r="21" spans="1:11" ht="21.95" customHeight="1" x14ac:dyDescent="0.2">
      <c r="A21" s="13" t="s">
        <v>1085</v>
      </c>
      <c r="B21" s="14">
        <f>SUM(B17:B20)</f>
        <v>1234</v>
      </c>
      <c r="C21" s="14">
        <f t="shared" ref="C21:J21" si="9">SUM(C17:C20)</f>
        <v>1240</v>
      </c>
      <c r="D21" s="14">
        <f t="shared" si="9"/>
        <v>2474</v>
      </c>
      <c r="E21" s="14">
        <f t="shared" si="9"/>
        <v>0</v>
      </c>
      <c r="F21" s="14">
        <f t="shared" si="9"/>
        <v>0</v>
      </c>
      <c r="G21" s="14">
        <f t="shared" si="9"/>
        <v>0</v>
      </c>
      <c r="H21" s="14">
        <f t="shared" si="9"/>
        <v>1234</v>
      </c>
      <c r="I21" s="14">
        <f t="shared" si="9"/>
        <v>1240</v>
      </c>
      <c r="J21" s="14">
        <f t="shared" si="9"/>
        <v>2474</v>
      </c>
      <c r="K21" s="15" t="s">
        <v>1086</v>
      </c>
    </row>
    <row r="22" spans="1:11" ht="21.95" customHeight="1" thickBot="1" x14ac:dyDescent="0.25">
      <c r="A22" s="23" t="s">
        <v>56</v>
      </c>
      <c r="B22" s="23">
        <f>SUM(B21,B16)</f>
        <v>8670</v>
      </c>
      <c r="C22" s="23">
        <f t="shared" ref="C22:J22" si="10">SUM(C21,C16)</f>
        <v>7182</v>
      </c>
      <c r="D22" s="23">
        <f t="shared" si="10"/>
        <v>15852</v>
      </c>
      <c r="E22" s="23">
        <f t="shared" si="10"/>
        <v>0</v>
      </c>
      <c r="F22" s="23">
        <f t="shared" si="10"/>
        <v>0</v>
      </c>
      <c r="G22" s="23">
        <f t="shared" si="10"/>
        <v>0</v>
      </c>
      <c r="H22" s="23">
        <f t="shared" si="10"/>
        <v>8670</v>
      </c>
      <c r="I22" s="23">
        <f t="shared" si="10"/>
        <v>7182</v>
      </c>
      <c r="J22" s="23">
        <f t="shared" si="10"/>
        <v>15852</v>
      </c>
      <c r="K22" s="23" t="s">
        <v>57</v>
      </c>
    </row>
    <row r="23" spans="1:11" ht="20.25" customHeight="1" thickTop="1" x14ac:dyDescent="0.2"/>
    <row r="24" spans="1:11" ht="27.75" customHeight="1" x14ac:dyDescent="0.2"/>
    <row r="25" spans="1:11" ht="27.75" customHeight="1" x14ac:dyDescent="0.2"/>
    <row r="26" spans="1:11" ht="27.75" customHeight="1" x14ac:dyDescent="0.2"/>
    <row r="27" spans="1:11" s="99" customFormat="1" ht="27.75" customHeight="1" x14ac:dyDescent="0.2"/>
    <row r="28" spans="1:11" s="99" customFormat="1" ht="27.75" customHeight="1" x14ac:dyDescent="0.2"/>
    <row r="29" spans="1:11" s="99" customFormat="1" ht="27.75" customHeight="1" x14ac:dyDescent="0.2"/>
    <row r="30" spans="1:11" s="99" customFormat="1" ht="27.75" customHeight="1" x14ac:dyDescent="0.2"/>
    <row r="31" spans="1:11" s="99" customFormat="1" ht="27.75" customHeight="1" x14ac:dyDescent="0.2"/>
    <row r="32" spans="1:11" s="99" customFormat="1" ht="27.75" customHeight="1" x14ac:dyDescent="0.2"/>
    <row r="33" spans="1:11" ht="27.75" customHeight="1" x14ac:dyDescent="0.2"/>
    <row r="34" spans="1:11" ht="23.25" customHeight="1" thickBot="1" x14ac:dyDescent="0.25">
      <c r="A34" s="10" t="s">
        <v>1983</v>
      </c>
      <c r="K34" s="12" t="s">
        <v>1984</v>
      </c>
    </row>
    <row r="35" spans="1:11" ht="23.25" customHeight="1" thickTop="1" x14ac:dyDescent="0.25">
      <c r="A35" s="111" t="s">
        <v>1051</v>
      </c>
      <c r="B35" s="110" t="s">
        <v>1</v>
      </c>
      <c r="C35" s="110"/>
      <c r="D35" s="110"/>
      <c r="E35" s="110" t="s">
        <v>2</v>
      </c>
      <c r="F35" s="110"/>
      <c r="G35" s="110"/>
      <c r="H35" s="110" t="s">
        <v>3</v>
      </c>
      <c r="I35" s="110"/>
      <c r="J35" s="110"/>
      <c r="K35" s="111" t="s">
        <v>1010</v>
      </c>
    </row>
    <row r="36" spans="1:11" ht="23.25" customHeight="1" x14ac:dyDescent="0.25">
      <c r="A36" s="112"/>
      <c r="B36" s="109" t="s">
        <v>5</v>
      </c>
      <c r="C36" s="109"/>
      <c r="D36" s="109"/>
      <c r="E36" s="109" t="s">
        <v>6</v>
      </c>
      <c r="F36" s="109"/>
      <c r="G36" s="109"/>
      <c r="H36" s="109" t="s">
        <v>7</v>
      </c>
      <c r="I36" s="109"/>
      <c r="J36" s="109"/>
      <c r="K36" s="112"/>
    </row>
    <row r="37" spans="1:11" ht="23.25" customHeight="1" x14ac:dyDescent="0.25">
      <c r="A37" s="112"/>
      <c r="B37" s="56" t="s">
        <v>8</v>
      </c>
      <c r="C37" s="56" t="s">
        <v>67</v>
      </c>
      <c r="D37" s="56" t="s">
        <v>10</v>
      </c>
      <c r="E37" s="56" t="s">
        <v>8</v>
      </c>
      <c r="F37" s="56" t="s">
        <v>67</v>
      </c>
      <c r="G37" s="56" t="s">
        <v>10</v>
      </c>
      <c r="H37" s="56" t="s">
        <v>8</v>
      </c>
      <c r="I37" s="56" t="s">
        <v>67</v>
      </c>
      <c r="J37" s="56" t="s">
        <v>10</v>
      </c>
      <c r="K37" s="112"/>
    </row>
    <row r="38" spans="1:11" ht="23.25" customHeight="1" thickBot="1" x14ac:dyDescent="0.3">
      <c r="A38" s="113"/>
      <c r="B38" s="6" t="s">
        <v>11</v>
      </c>
      <c r="C38" s="6" t="s">
        <v>12</v>
      </c>
      <c r="D38" s="6" t="s">
        <v>7</v>
      </c>
      <c r="E38" s="6" t="s">
        <v>11</v>
      </c>
      <c r="F38" s="6" t="s">
        <v>12</v>
      </c>
      <c r="G38" s="6" t="s">
        <v>7</v>
      </c>
      <c r="H38" s="6" t="s">
        <v>11</v>
      </c>
      <c r="I38" s="6" t="s">
        <v>12</v>
      </c>
      <c r="J38" s="6" t="s">
        <v>7</v>
      </c>
      <c r="K38" s="113"/>
    </row>
    <row r="39" spans="1:11" ht="24.95" customHeight="1" x14ac:dyDescent="0.2">
      <c r="A39" s="13" t="s">
        <v>58</v>
      </c>
      <c r="B39" s="14"/>
      <c r="C39" s="14"/>
      <c r="D39" s="14"/>
      <c r="E39" s="14"/>
      <c r="F39" s="14"/>
      <c r="G39" s="14"/>
      <c r="H39" s="14"/>
      <c r="I39" s="14"/>
      <c r="J39" s="14"/>
      <c r="K39" s="15" t="s">
        <v>59</v>
      </c>
    </row>
    <row r="40" spans="1:11" ht="24.95" customHeight="1" x14ac:dyDescent="0.2">
      <c r="A40" s="13" t="s">
        <v>1107</v>
      </c>
      <c r="B40" s="67">
        <v>377</v>
      </c>
      <c r="C40" s="67">
        <v>65</v>
      </c>
      <c r="D40" s="67">
        <f>SUM(B40:C40)</f>
        <v>442</v>
      </c>
      <c r="E40" s="67">
        <v>0</v>
      </c>
      <c r="F40" s="67">
        <v>0</v>
      </c>
      <c r="G40" s="67">
        <v>0</v>
      </c>
      <c r="H40" s="67">
        <f>SUM(B40,E40)</f>
        <v>377</v>
      </c>
      <c r="I40" s="67">
        <f t="shared" ref="I40:J43" si="11">SUM(C40,F40)</f>
        <v>65</v>
      </c>
      <c r="J40" s="67">
        <f t="shared" si="11"/>
        <v>442</v>
      </c>
      <c r="K40" s="15" t="s">
        <v>1108</v>
      </c>
    </row>
    <row r="41" spans="1:11" ht="24.95" customHeight="1" x14ac:dyDescent="0.2">
      <c r="A41" s="13" t="s">
        <v>1113</v>
      </c>
      <c r="B41" s="67">
        <v>105</v>
      </c>
      <c r="C41" s="67">
        <v>39</v>
      </c>
      <c r="D41" s="67">
        <f t="shared" ref="D41:D43" si="12">SUM(B41:C41)</f>
        <v>144</v>
      </c>
      <c r="E41" s="67">
        <v>0</v>
      </c>
      <c r="F41" s="67">
        <v>0</v>
      </c>
      <c r="G41" s="67">
        <v>0</v>
      </c>
      <c r="H41" s="67">
        <f t="shared" ref="H41:H43" si="13">SUM(B41,E41)</f>
        <v>105</v>
      </c>
      <c r="I41" s="67">
        <f t="shared" si="11"/>
        <v>39</v>
      </c>
      <c r="J41" s="67">
        <f t="shared" si="11"/>
        <v>144</v>
      </c>
      <c r="K41" s="15" t="s">
        <v>1114</v>
      </c>
    </row>
    <row r="42" spans="1:11" ht="24.95" customHeight="1" x14ac:dyDescent="0.2">
      <c r="A42" s="13" t="s">
        <v>1115</v>
      </c>
      <c r="B42" s="67">
        <v>98</v>
      </c>
      <c r="C42" s="67">
        <v>21</v>
      </c>
      <c r="D42" s="67">
        <f t="shared" si="12"/>
        <v>119</v>
      </c>
      <c r="E42" s="67">
        <v>0</v>
      </c>
      <c r="F42" s="67">
        <v>0</v>
      </c>
      <c r="G42" s="67">
        <v>0</v>
      </c>
      <c r="H42" s="67">
        <f t="shared" si="13"/>
        <v>98</v>
      </c>
      <c r="I42" s="67">
        <f t="shared" si="11"/>
        <v>21</v>
      </c>
      <c r="J42" s="67">
        <f t="shared" si="11"/>
        <v>119</v>
      </c>
      <c r="K42" s="15" t="s">
        <v>1116</v>
      </c>
    </row>
    <row r="43" spans="1:11" ht="24.95" customHeight="1" x14ac:dyDescent="0.2">
      <c r="A43" s="13" t="s">
        <v>1117</v>
      </c>
      <c r="B43" s="67">
        <v>139</v>
      </c>
      <c r="C43" s="67">
        <v>26</v>
      </c>
      <c r="D43" s="67">
        <f t="shared" si="12"/>
        <v>165</v>
      </c>
      <c r="E43" s="67">
        <v>0</v>
      </c>
      <c r="F43" s="67">
        <v>0</v>
      </c>
      <c r="G43" s="67">
        <v>0</v>
      </c>
      <c r="H43" s="67">
        <f t="shared" si="13"/>
        <v>139</v>
      </c>
      <c r="I43" s="67">
        <f t="shared" si="11"/>
        <v>26</v>
      </c>
      <c r="J43" s="67">
        <f t="shared" si="11"/>
        <v>165</v>
      </c>
      <c r="K43" s="15" t="s">
        <v>1118</v>
      </c>
    </row>
    <row r="44" spans="1:11" ht="24.95" customHeight="1" x14ac:dyDescent="0.2">
      <c r="A44" s="13" t="s">
        <v>1074</v>
      </c>
      <c r="B44" s="67">
        <f>SUM(B40:B43)</f>
        <v>719</v>
      </c>
      <c r="C44" s="67">
        <f t="shared" ref="C44:J46" si="14">SUM(C40:C43)</f>
        <v>151</v>
      </c>
      <c r="D44" s="67">
        <f t="shared" si="14"/>
        <v>870</v>
      </c>
      <c r="E44" s="67">
        <f t="shared" si="14"/>
        <v>0</v>
      </c>
      <c r="F44" s="67">
        <f t="shared" si="14"/>
        <v>0</v>
      </c>
      <c r="G44" s="67">
        <f t="shared" si="14"/>
        <v>0</v>
      </c>
      <c r="H44" s="67">
        <f t="shared" si="14"/>
        <v>719</v>
      </c>
      <c r="I44" s="67">
        <f t="shared" si="14"/>
        <v>151</v>
      </c>
      <c r="J44" s="67">
        <f t="shared" si="14"/>
        <v>870</v>
      </c>
      <c r="K44" s="15" t="s">
        <v>1022</v>
      </c>
    </row>
    <row r="45" spans="1:11" ht="24.95" customHeight="1" x14ac:dyDescent="0.2">
      <c r="A45" s="13" t="s">
        <v>1123</v>
      </c>
      <c r="B45" s="67">
        <v>28</v>
      </c>
      <c r="C45" s="67">
        <v>8</v>
      </c>
      <c r="D45" s="67">
        <v>36</v>
      </c>
      <c r="E45" s="67">
        <f t="shared" si="14"/>
        <v>0</v>
      </c>
      <c r="F45" s="67">
        <f t="shared" si="14"/>
        <v>0</v>
      </c>
      <c r="G45" s="67">
        <f t="shared" si="14"/>
        <v>0</v>
      </c>
      <c r="H45" s="67">
        <f>SUM(B45,E45)</f>
        <v>28</v>
      </c>
      <c r="I45" s="67">
        <f t="shared" ref="I45:J46" si="15">SUM(C45,F45)</f>
        <v>8</v>
      </c>
      <c r="J45" s="67">
        <f t="shared" si="15"/>
        <v>36</v>
      </c>
      <c r="K45" s="15" t="s">
        <v>1124</v>
      </c>
    </row>
    <row r="46" spans="1:11" ht="24.95" customHeight="1" x14ac:dyDescent="0.2">
      <c r="A46" s="13" t="s">
        <v>1127</v>
      </c>
      <c r="B46" s="67">
        <v>30</v>
      </c>
      <c r="C46" s="67">
        <v>17</v>
      </c>
      <c r="D46" s="67">
        <v>47</v>
      </c>
      <c r="E46" s="67">
        <f t="shared" si="14"/>
        <v>0</v>
      </c>
      <c r="F46" s="67">
        <f t="shared" si="14"/>
        <v>0</v>
      </c>
      <c r="G46" s="67">
        <f t="shared" si="14"/>
        <v>0</v>
      </c>
      <c r="H46" s="67">
        <f>SUM(B46,E46)</f>
        <v>30</v>
      </c>
      <c r="I46" s="67">
        <f t="shared" si="15"/>
        <v>17</v>
      </c>
      <c r="J46" s="67">
        <f t="shared" si="15"/>
        <v>47</v>
      </c>
      <c r="K46" s="15" t="s">
        <v>1128</v>
      </c>
    </row>
    <row r="47" spans="1:11" ht="24.95" customHeight="1" x14ac:dyDescent="0.2">
      <c r="A47" s="13" t="s">
        <v>1085</v>
      </c>
      <c r="B47" s="67">
        <f>SUM(B45:B46)</f>
        <v>58</v>
      </c>
      <c r="C47" s="67">
        <f t="shared" ref="C47:J47" si="16">SUM(C45:C46)</f>
        <v>25</v>
      </c>
      <c r="D47" s="67">
        <f t="shared" si="16"/>
        <v>83</v>
      </c>
      <c r="E47" s="67">
        <f t="shared" si="16"/>
        <v>0</v>
      </c>
      <c r="F47" s="67">
        <f t="shared" si="16"/>
        <v>0</v>
      </c>
      <c r="G47" s="67">
        <f t="shared" si="16"/>
        <v>0</v>
      </c>
      <c r="H47" s="67">
        <f t="shared" si="16"/>
        <v>58</v>
      </c>
      <c r="I47" s="67">
        <f t="shared" si="16"/>
        <v>25</v>
      </c>
      <c r="J47" s="67">
        <f t="shared" si="16"/>
        <v>83</v>
      </c>
      <c r="K47" s="15" t="s">
        <v>1086</v>
      </c>
    </row>
    <row r="48" spans="1:11" ht="24.95" customHeight="1" thickBot="1" x14ac:dyDescent="0.25">
      <c r="A48" s="16" t="s">
        <v>61</v>
      </c>
      <c r="B48" s="17">
        <f>SUM(B47,B44)</f>
        <v>777</v>
      </c>
      <c r="C48" s="17">
        <f t="shared" ref="C48:J48" si="17">SUM(C47,C44)</f>
        <v>176</v>
      </c>
      <c r="D48" s="17">
        <f t="shared" si="17"/>
        <v>953</v>
      </c>
      <c r="E48" s="17">
        <f t="shared" si="17"/>
        <v>0</v>
      </c>
      <c r="F48" s="17">
        <f t="shared" si="17"/>
        <v>0</v>
      </c>
      <c r="G48" s="17">
        <f t="shared" si="17"/>
        <v>0</v>
      </c>
      <c r="H48" s="17">
        <f t="shared" si="17"/>
        <v>777</v>
      </c>
      <c r="I48" s="17">
        <f t="shared" si="17"/>
        <v>176</v>
      </c>
      <c r="J48" s="17">
        <f t="shared" si="17"/>
        <v>953</v>
      </c>
      <c r="K48" s="18" t="s">
        <v>59</v>
      </c>
    </row>
    <row r="49" spans="1:11" ht="24.95" customHeight="1" thickBot="1" x14ac:dyDescent="0.25">
      <c r="A49" s="19" t="s">
        <v>151</v>
      </c>
      <c r="B49" s="20">
        <f t="shared" ref="B49:J49" si="18">SUM(B48,B22)</f>
        <v>9447</v>
      </c>
      <c r="C49" s="20">
        <f t="shared" si="18"/>
        <v>7358</v>
      </c>
      <c r="D49" s="20">
        <f t="shared" si="18"/>
        <v>16805</v>
      </c>
      <c r="E49" s="20">
        <f t="shared" si="18"/>
        <v>0</v>
      </c>
      <c r="F49" s="20">
        <f t="shared" si="18"/>
        <v>0</v>
      </c>
      <c r="G49" s="20">
        <f t="shared" si="18"/>
        <v>0</v>
      </c>
      <c r="H49" s="20">
        <f t="shared" si="18"/>
        <v>9447</v>
      </c>
      <c r="I49" s="20">
        <f t="shared" si="18"/>
        <v>7358</v>
      </c>
      <c r="J49" s="20">
        <f t="shared" si="18"/>
        <v>16805</v>
      </c>
      <c r="K49" s="61" t="s">
        <v>63</v>
      </c>
    </row>
    <row r="50" spans="1:11" ht="29.25" customHeight="1" thickTop="1" x14ac:dyDescent="0.2"/>
    <row r="51" spans="1:11" ht="29.25" customHeight="1" x14ac:dyDescent="0.2"/>
    <row r="52" spans="1:11" ht="29.25" customHeight="1" x14ac:dyDescent="0.2"/>
    <row r="53" spans="1:11" ht="21" customHeight="1" x14ac:dyDescent="0.2"/>
    <row r="54" spans="1:11" ht="21" customHeight="1" x14ac:dyDescent="0.2"/>
    <row r="55" spans="1:11" ht="21" customHeight="1" x14ac:dyDescent="0.2"/>
    <row r="56" spans="1:11" ht="21" customHeight="1" x14ac:dyDescent="0.2"/>
    <row r="57" spans="1:11" ht="21" customHeight="1" x14ac:dyDescent="0.2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</row>
    <row r="58" spans="1:11" ht="27" customHeight="1" x14ac:dyDescent="0.2">
      <c r="A58" s="129" t="s">
        <v>2064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</row>
    <row r="59" spans="1:11" ht="36.75" customHeight="1" x14ac:dyDescent="0.2">
      <c r="A59" s="128" t="s">
        <v>1143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 ht="17.25" customHeight="1" thickBot="1" x14ac:dyDescent="0.25">
      <c r="A60" s="10" t="s">
        <v>1985</v>
      </c>
      <c r="K60" s="12" t="s">
        <v>1986</v>
      </c>
    </row>
    <row r="61" spans="1:11" ht="19.5" customHeight="1" thickTop="1" x14ac:dyDescent="0.25">
      <c r="A61" s="111" t="s">
        <v>1051</v>
      </c>
      <c r="B61" s="110" t="s">
        <v>1</v>
      </c>
      <c r="C61" s="110"/>
      <c r="D61" s="110"/>
      <c r="E61" s="110" t="s">
        <v>2</v>
      </c>
      <c r="F61" s="110"/>
      <c r="G61" s="110"/>
      <c r="H61" s="110" t="s">
        <v>3</v>
      </c>
      <c r="I61" s="110"/>
      <c r="J61" s="110"/>
      <c r="K61" s="111" t="s">
        <v>1010</v>
      </c>
    </row>
    <row r="62" spans="1:11" ht="19.5" customHeight="1" x14ac:dyDescent="0.25">
      <c r="A62" s="112"/>
      <c r="B62" s="109" t="s">
        <v>623</v>
      </c>
      <c r="C62" s="109"/>
      <c r="D62" s="109"/>
      <c r="E62" s="109" t="s">
        <v>6</v>
      </c>
      <c r="F62" s="109"/>
      <c r="G62" s="109"/>
      <c r="H62" s="109" t="s">
        <v>7</v>
      </c>
      <c r="I62" s="109"/>
      <c r="J62" s="109"/>
      <c r="K62" s="112"/>
    </row>
    <row r="63" spans="1:11" ht="19.5" customHeight="1" x14ac:dyDescent="0.25">
      <c r="A63" s="112"/>
      <c r="B63" s="56" t="s">
        <v>8</v>
      </c>
      <c r="C63" s="56" t="s">
        <v>67</v>
      </c>
      <c r="D63" s="56" t="s">
        <v>10</v>
      </c>
      <c r="E63" s="56" t="s">
        <v>8</v>
      </c>
      <c r="F63" s="56" t="s">
        <v>67</v>
      </c>
      <c r="G63" s="56" t="s">
        <v>10</v>
      </c>
      <c r="H63" s="56" t="s">
        <v>8</v>
      </c>
      <c r="I63" s="56" t="s">
        <v>67</v>
      </c>
      <c r="J63" s="56" t="s">
        <v>10</v>
      </c>
      <c r="K63" s="112"/>
    </row>
    <row r="64" spans="1:11" ht="19.5" customHeight="1" thickBot="1" x14ac:dyDescent="0.3">
      <c r="A64" s="113"/>
      <c r="B64" s="6" t="s">
        <v>11</v>
      </c>
      <c r="C64" s="6" t="s">
        <v>12</v>
      </c>
      <c r="D64" s="6" t="s">
        <v>7</v>
      </c>
      <c r="E64" s="6" t="s">
        <v>11</v>
      </c>
      <c r="F64" s="6" t="s">
        <v>12</v>
      </c>
      <c r="G64" s="6" t="s">
        <v>7</v>
      </c>
      <c r="H64" s="6" t="s">
        <v>11</v>
      </c>
      <c r="I64" s="6" t="s">
        <v>12</v>
      </c>
      <c r="J64" s="6" t="s">
        <v>7</v>
      </c>
      <c r="K64" s="113"/>
    </row>
    <row r="65" spans="1:11" ht="21.95" customHeight="1" x14ac:dyDescent="0.2">
      <c r="A65" s="13" t="s">
        <v>13</v>
      </c>
      <c r="B65" s="14"/>
      <c r="C65" s="14"/>
      <c r="D65" s="14"/>
      <c r="E65" s="14"/>
      <c r="F65" s="14"/>
      <c r="G65" s="14"/>
      <c r="H65" s="14"/>
      <c r="I65" s="14"/>
      <c r="J65" s="14"/>
      <c r="K65" s="15" t="s">
        <v>14</v>
      </c>
    </row>
    <row r="66" spans="1:11" ht="21.95" customHeight="1" x14ac:dyDescent="0.2">
      <c r="A66" s="13" t="s">
        <v>1107</v>
      </c>
      <c r="B66" s="67">
        <v>1171</v>
      </c>
      <c r="C66" s="67">
        <v>1246</v>
      </c>
      <c r="D66" s="67">
        <f>SUM(B66:C66)</f>
        <v>2417</v>
      </c>
      <c r="E66" s="67">
        <v>0</v>
      </c>
      <c r="F66" s="67">
        <v>0</v>
      </c>
      <c r="G66" s="67">
        <v>0</v>
      </c>
      <c r="H66" s="67">
        <f>SUM(B66,E66)</f>
        <v>1171</v>
      </c>
      <c r="I66" s="67">
        <f t="shared" ref="I66:J72" si="19">SUM(C66,F66)</f>
        <v>1246</v>
      </c>
      <c r="J66" s="67">
        <f t="shared" si="19"/>
        <v>2417</v>
      </c>
      <c r="K66" s="15" t="s">
        <v>1108</v>
      </c>
    </row>
    <row r="67" spans="1:11" ht="21.95" customHeight="1" x14ac:dyDescent="0.2">
      <c r="A67" s="13" t="s">
        <v>1109</v>
      </c>
      <c r="B67" s="67">
        <v>1031</v>
      </c>
      <c r="C67" s="67">
        <v>697</v>
      </c>
      <c r="D67" s="67">
        <f t="shared" ref="D67:D72" si="20">SUM(B67:C67)</f>
        <v>1728</v>
      </c>
      <c r="E67" s="67">
        <v>0</v>
      </c>
      <c r="F67" s="67">
        <v>0</v>
      </c>
      <c r="G67" s="67">
        <v>0</v>
      </c>
      <c r="H67" s="67">
        <f t="shared" ref="H67:H72" si="21">SUM(B67,E67)</f>
        <v>1031</v>
      </c>
      <c r="I67" s="67">
        <f t="shared" si="19"/>
        <v>697</v>
      </c>
      <c r="J67" s="67">
        <f t="shared" si="19"/>
        <v>1728</v>
      </c>
      <c r="K67" s="15" t="s">
        <v>1110</v>
      </c>
    </row>
    <row r="68" spans="1:11" ht="21.95" customHeight="1" x14ac:dyDescent="0.2">
      <c r="A68" s="13" t="s">
        <v>1111</v>
      </c>
      <c r="B68" s="67">
        <v>810</v>
      </c>
      <c r="C68" s="67">
        <v>463</v>
      </c>
      <c r="D68" s="67">
        <f t="shared" si="20"/>
        <v>1273</v>
      </c>
      <c r="E68" s="67">
        <v>0</v>
      </c>
      <c r="F68" s="67">
        <v>0</v>
      </c>
      <c r="G68" s="67">
        <v>0</v>
      </c>
      <c r="H68" s="67">
        <f t="shared" si="21"/>
        <v>810</v>
      </c>
      <c r="I68" s="67">
        <f t="shared" si="19"/>
        <v>463</v>
      </c>
      <c r="J68" s="67">
        <f t="shared" si="19"/>
        <v>1273</v>
      </c>
      <c r="K68" s="15" t="s">
        <v>1112</v>
      </c>
    </row>
    <row r="69" spans="1:11" ht="21.95" customHeight="1" x14ac:dyDescent="0.2">
      <c r="A69" s="13" t="s">
        <v>1113</v>
      </c>
      <c r="B69" s="67">
        <v>586</v>
      </c>
      <c r="C69" s="67">
        <v>811</v>
      </c>
      <c r="D69" s="67">
        <f t="shared" si="20"/>
        <v>1397</v>
      </c>
      <c r="E69" s="67">
        <v>0</v>
      </c>
      <c r="F69" s="67">
        <v>0</v>
      </c>
      <c r="G69" s="67">
        <v>0</v>
      </c>
      <c r="H69" s="67">
        <f t="shared" si="21"/>
        <v>586</v>
      </c>
      <c r="I69" s="67">
        <f t="shared" si="19"/>
        <v>811</v>
      </c>
      <c r="J69" s="67">
        <f t="shared" si="19"/>
        <v>1397</v>
      </c>
      <c r="K69" s="15" t="s">
        <v>1114</v>
      </c>
    </row>
    <row r="70" spans="1:11" ht="21.95" customHeight="1" x14ac:dyDescent="0.2">
      <c r="A70" s="13" t="s">
        <v>1115</v>
      </c>
      <c r="B70" s="67">
        <v>605</v>
      </c>
      <c r="C70" s="67">
        <v>699</v>
      </c>
      <c r="D70" s="67">
        <f t="shared" si="20"/>
        <v>1304</v>
      </c>
      <c r="E70" s="67">
        <v>0</v>
      </c>
      <c r="F70" s="67">
        <v>0</v>
      </c>
      <c r="G70" s="67">
        <v>0</v>
      </c>
      <c r="H70" s="67">
        <f t="shared" si="21"/>
        <v>605</v>
      </c>
      <c r="I70" s="67">
        <f t="shared" si="19"/>
        <v>699</v>
      </c>
      <c r="J70" s="67">
        <f t="shared" si="19"/>
        <v>1304</v>
      </c>
      <c r="K70" s="15" t="s">
        <v>1116</v>
      </c>
    </row>
    <row r="71" spans="1:11" ht="21.95" customHeight="1" x14ac:dyDescent="0.2">
      <c r="A71" s="13" t="s">
        <v>1117</v>
      </c>
      <c r="B71" s="67">
        <v>598</v>
      </c>
      <c r="C71" s="67">
        <v>840</v>
      </c>
      <c r="D71" s="67">
        <f t="shared" si="20"/>
        <v>1438</v>
      </c>
      <c r="E71" s="67">
        <v>0</v>
      </c>
      <c r="F71" s="67">
        <v>0</v>
      </c>
      <c r="G71" s="67">
        <v>0</v>
      </c>
      <c r="H71" s="67">
        <f t="shared" si="21"/>
        <v>598</v>
      </c>
      <c r="I71" s="67">
        <f t="shared" si="19"/>
        <v>840</v>
      </c>
      <c r="J71" s="67">
        <f t="shared" si="19"/>
        <v>1438</v>
      </c>
      <c r="K71" s="15" t="s">
        <v>1118</v>
      </c>
    </row>
    <row r="72" spans="1:11" ht="21.95" customHeight="1" x14ac:dyDescent="0.2">
      <c r="A72" s="13" t="s">
        <v>1119</v>
      </c>
      <c r="B72" s="67">
        <v>636</v>
      </c>
      <c r="C72" s="67">
        <v>392</v>
      </c>
      <c r="D72" s="67">
        <f t="shared" si="20"/>
        <v>1028</v>
      </c>
      <c r="E72" s="67">
        <v>0</v>
      </c>
      <c r="F72" s="67">
        <v>0</v>
      </c>
      <c r="G72" s="67">
        <v>0</v>
      </c>
      <c r="H72" s="67">
        <f t="shared" si="21"/>
        <v>636</v>
      </c>
      <c r="I72" s="67">
        <f t="shared" si="19"/>
        <v>392</v>
      </c>
      <c r="J72" s="67">
        <f t="shared" si="19"/>
        <v>1028</v>
      </c>
      <c r="K72" s="15" t="s">
        <v>1120</v>
      </c>
    </row>
    <row r="73" spans="1:11" ht="21.95" customHeight="1" x14ac:dyDescent="0.2">
      <c r="A73" s="13" t="s">
        <v>1074</v>
      </c>
      <c r="B73" s="67">
        <f>SUM(B66:B72)</f>
        <v>5437</v>
      </c>
      <c r="C73" s="67">
        <f t="shared" ref="C73:J73" si="22">SUM(C66:C72)</f>
        <v>5148</v>
      </c>
      <c r="D73" s="67">
        <f t="shared" si="22"/>
        <v>10585</v>
      </c>
      <c r="E73" s="67">
        <v>0</v>
      </c>
      <c r="F73" s="67">
        <v>0</v>
      </c>
      <c r="G73" s="67">
        <v>0</v>
      </c>
      <c r="H73" s="67">
        <f t="shared" si="22"/>
        <v>5437</v>
      </c>
      <c r="I73" s="67">
        <f t="shared" si="22"/>
        <v>5148</v>
      </c>
      <c r="J73" s="67">
        <f t="shared" si="22"/>
        <v>10585</v>
      </c>
      <c r="K73" s="15" t="s">
        <v>1022</v>
      </c>
    </row>
    <row r="74" spans="1:11" ht="21.95" customHeight="1" x14ac:dyDescent="0.2">
      <c r="A74" s="13" t="s">
        <v>1121</v>
      </c>
      <c r="B74" s="67">
        <v>204</v>
      </c>
      <c r="C74" s="67">
        <v>401</v>
      </c>
      <c r="D74" s="67">
        <f>SUM(B74:C74)</f>
        <v>605</v>
      </c>
      <c r="E74" s="67">
        <v>0</v>
      </c>
      <c r="F74" s="67">
        <v>0</v>
      </c>
      <c r="G74" s="67">
        <v>0</v>
      </c>
      <c r="H74" s="67">
        <f>SUM(B74,E74)</f>
        <v>204</v>
      </c>
      <c r="I74" s="67">
        <f t="shared" ref="I74:J78" si="23">SUM(C74,F74)</f>
        <v>401</v>
      </c>
      <c r="J74" s="67">
        <f t="shared" si="23"/>
        <v>605</v>
      </c>
      <c r="K74" s="15" t="s">
        <v>1122</v>
      </c>
    </row>
    <row r="75" spans="1:11" ht="21.95" customHeight="1" x14ac:dyDescent="0.2">
      <c r="A75" s="13" t="s">
        <v>1123</v>
      </c>
      <c r="B75" s="67">
        <v>261</v>
      </c>
      <c r="C75" s="67">
        <v>243</v>
      </c>
      <c r="D75" s="67">
        <f t="shared" ref="D75:D77" si="24">SUM(B75:C75)</f>
        <v>504</v>
      </c>
      <c r="E75" s="67">
        <v>0</v>
      </c>
      <c r="F75" s="67">
        <v>0</v>
      </c>
      <c r="G75" s="67">
        <v>0</v>
      </c>
      <c r="H75" s="67">
        <f t="shared" ref="H75:H78" si="25">SUM(B75,E75)</f>
        <v>261</v>
      </c>
      <c r="I75" s="67">
        <f t="shared" si="23"/>
        <v>243</v>
      </c>
      <c r="J75" s="67">
        <f t="shared" si="23"/>
        <v>504</v>
      </c>
      <c r="K75" s="15" t="s">
        <v>1124</v>
      </c>
    </row>
    <row r="76" spans="1:11" ht="21.95" customHeight="1" x14ac:dyDescent="0.2">
      <c r="A76" s="13" t="s">
        <v>1125</v>
      </c>
      <c r="B76" s="67">
        <v>413</v>
      </c>
      <c r="C76" s="67">
        <v>318</v>
      </c>
      <c r="D76" s="67">
        <f t="shared" si="24"/>
        <v>731</v>
      </c>
      <c r="E76" s="67">
        <v>0</v>
      </c>
      <c r="F76" s="67">
        <v>0</v>
      </c>
      <c r="G76" s="67">
        <v>0</v>
      </c>
      <c r="H76" s="67">
        <f t="shared" si="25"/>
        <v>413</v>
      </c>
      <c r="I76" s="67">
        <f t="shared" si="23"/>
        <v>318</v>
      </c>
      <c r="J76" s="67">
        <f t="shared" si="23"/>
        <v>731</v>
      </c>
      <c r="K76" s="15" t="s">
        <v>1126</v>
      </c>
    </row>
    <row r="77" spans="1:11" ht="21.95" customHeight="1" x14ac:dyDescent="0.2">
      <c r="A77" s="13" t="s">
        <v>1127</v>
      </c>
      <c r="B77" s="67">
        <v>264</v>
      </c>
      <c r="C77" s="67">
        <v>219</v>
      </c>
      <c r="D77" s="67">
        <f t="shared" si="24"/>
        <v>483</v>
      </c>
      <c r="E77" s="67">
        <v>0</v>
      </c>
      <c r="F77" s="67">
        <v>0</v>
      </c>
      <c r="G77" s="67">
        <v>0</v>
      </c>
      <c r="H77" s="67">
        <f t="shared" si="25"/>
        <v>264</v>
      </c>
      <c r="I77" s="67">
        <f t="shared" si="23"/>
        <v>219</v>
      </c>
      <c r="J77" s="67">
        <f t="shared" si="23"/>
        <v>483</v>
      </c>
      <c r="K77" s="15" t="s">
        <v>1128</v>
      </c>
    </row>
    <row r="78" spans="1:11" ht="21.95" customHeight="1" x14ac:dyDescent="0.2">
      <c r="A78" s="13" t="s">
        <v>1085</v>
      </c>
      <c r="B78" s="67">
        <f>SUM(B74:B77)</f>
        <v>1142</v>
      </c>
      <c r="C78" s="67">
        <f t="shared" ref="C78:G78" si="26">SUM(C74:C77)</f>
        <v>1181</v>
      </c>
      <c r="D78" s="67">
        <f t="shared" si="26"/>
        <v>2323</v>
      </c>
      <c r="E78" s="67">
        <f t="shared" si="26"/>
        <v>0</v>
      </c>
      <c r="F78" s="67">
        <f t="shared" si="26"/>
        <v>0</v>
      </c>
      <c r="G78" s="67">
        <f t="shared" si="26"/>
        <v>0</v>
      </c>
      <c r="H78" s="67">
        <f t="shared" si="25"/>
        <v>1142</v>
      </c>
      <c r="I78" s="67">
        <f t="shared" si="23"/>
        <v>1181</v>
      </c>
      <c r="J78" s="67">
        <f t="shared" si="23"/>
        <v>2323</v>
      </c>
      <c r="K78" s="15" t="s">
        <v>1086</v>
      </c>
    </row>
    <row r="79" spans="1:11" ht="21.95" customHeight="1" thickBot="1" x14ac:dyDescent="0.25">
      <c r="A79" s="22" t="s">
        <v>56</v>
      </c>
      <c r="B79" s="23">
        <f>SUM(B78,B73)</f>
        <v>6579</v>
      </c>
      <c r="C79" s="23">
        <f t="shared" ref="C79:J79" si="27">SUM(C78,C73)</f>
        <v>6329</v>
      </c>
      <c r="D79" s="23">
        <f t="shared" si="27"/>
        <v>12908</v>
      </c>
      <c r="E79" s="23">
        <f t="shared" si="27"/>
        <v>0</v>
      </c>
      <c r="F79" s="23">
        <f t="shared" si="27"/>
        <v>0</v>
      </c>
      <c r="G79" s="23">
        <f t="shared" si="27"/>
        <v>0</v>
      </c>
      <c r="H79" s="23">
        <f t="shared" si="27"/>
        <v>6579</v>
      </c>
      <c r="I79" s="23">
        <f t="shared" si="27"/>
        <v>6329</v>
      </c>
      <c r="J79" s="23">
        <f t="shared" si="27"/>
        <v>12908</v>
      </c>
      <c r="K79" s="24" t="s">
        <v>57</v>
      </c>
    </row>
    <row r="80" spans="1:11" ht="27.75" customHeight="1" thickTop="1" x14ac:dyDescent="0.2"/>
    <row r="81" spans="1:11" ht="27.75" customHeight="1" x14ac:dyDescent="0.2"/>
    <row r="82" spans="1:11" s="99" customFormat="1" ht="27.75" customHeight="1" x14ac:dyDescent="0.2"/>
    <row r="83" spans="1:11" s="99" customFormat="1" ht="27.75" customHeight="1" x14ac:dyDescent="0.2"/>
    <row r="84" spans="1:11" s="99" customFormat="1" ht="27.75" customHeight="1" x14ac:dyDescent="0.2"/>
    <row r="85" spans="1:11" s="99" customFormat="1" ht="27.75" customHeight="1" x14ac:dyDescent="0.2"/>
    <row r="86" spans="1:11" s="99" customFormat="1" ht="27.75" customHeight="1" x14ac:dyDescent="0.2"/>
    <row r="87" spans="1:11" s="99" customFormat="1" ht="27.75" customHeight="1" x14ac:dyDescent="0.2"/>
    <row r="88" spans="1:11" ht="27.75" customHeight="1" x14ac:dyDescent="0.2"/>
    <row r="89" spans="1:11" ht="27.75" customHeight="1" thickBot="1" x14ac:dyDescent="0.25">
      <c r="A89" s="10" t="s">
        <v>1987</v>
      </c>
      <c r="K89" s="12" t="s">
        <v>1988</v>
      </c>
    </row>
    <row r="90" spans="1:11" ht="27.75" customHeight="1" thickTop="1" x14ac:dyDescent="0.25">
      <c r="A90" s="111" t="s">
        <v>1051</v>
      </c>
      <c r="B90" s="110" t="s">
        <v>1</v>
      </c>
      <c r="C90" s="110"/>
      <c r="D90" s="110"/>
      <c r="E90" s="110" t="s">
        <v>2</v>
      </c>
      <c r="F90" s="110"/>
      <c r="G90" s="110"/>
      <c r="H90" s="110" t="s">
        <v>3</v>
      </c>
      <c r="I90" s="110"/>
      <c r="J90" s="110"/>
      <c r="K90" s="111" t="s">
        <v>1010</v>
      </c>
    </row>
    <row r="91" spans="1:11" ht="27.75" customHeight="1" x14ac:dyDescent="0.25">
      <c r="A91" s="112"/>
      <c r="B91" s="109" t="s">
        <v>5</v>
      </c>
      <c r="C91" s="109"/>
      <c r="D91" s="109"/>
      <c r="E91" s="109" t="s">
        <v>6</v>
      </c>
      <c r="F91" s="109"/>
      <c r="G91" s="109"/>
      <c r="H91" s="109" t="s">
        <v>7</v>
      </c>
      <c r="I91" s="109"/>
      <c r="J91" s="109"/>
      <c r="K91" s="112"/>
    </row>
    <row r="92" spans="1:11" ht="27.75" customHeight="1" x14ac:dyDescent="0.25">
      <c r="A92" s="112"/>
      <c r="B92" s="56" t="s">
        <v>8</v>
      </c>
      <c r="C92" s="56" t="s">
        <v>67</v>
      </c>
      <c r="D92" s="56" t="s">
        <v>10</v>
      </c>
      <c r="E92" s="56" t="s">
        <v>8</v>
      </c>
      <c r="F92" s="56" t="s">
        <v>67</v>
      </c>
      <c r="G92" s="56" t="s">
        <v>10</v>
      </c>
      <c r="H92" s="56" t="s">
        <v>8</v>
      </c>
      <c r="I92" s="56" t="s">
        <v>67</v>
      </c>
      <c r="J92" s="56" t="s">
        <v>10</v>
      </c>
      <c r="K92" s="112"/>
    </row>
    <row r="93" spans="1:11" ht="20.25" customHeight="1" thickBot="1" x14ac:dyDescent="0.3">
      <c r="A93" s="113"/>
      <c r="B93" s="6" t="s">
        <v>11</v>
      </c>
      <c r="C93" s="6" t="s">
        <v>12</v>
      </c>
      <c r="D93" s="6" t="s">
        <v>7</v>
      </c>
      <c r="E93" s="6" t="s">
        <v>11</v>
      </c>
      <c r="F93" s="6" t="s">
        <v>12</v>
      </c>
      <c r="G93" s="6" t="s">
        <v>7</v>
      </c>
      <c r="H93" s="6" t="s">
        <v>11</v>
      </c>
      <c r="I93" s="6" t="s">
        <v>12</v>
      </c>
      <c r="J93" s="6" t="s">
        <v>7</v>
      </c>
      <c r="K93" s="113"/>
    </row>
    <row r="94" spans="1:11" ht="21.95" customHeight="1" x14ac:dyDescent="0.2">
      <c r="A94" s="13" t="s">
        <v>58</v>
      </c>
      <c r="B94" s="14"/>
      <c r="C94" s="14"/>
      <c r="D94" s="14"/>
      <c r="E94" s="14"/>
      <c r="F94" s="14"/>
      <c r="G94" s="14"/>
      <c r="H94" s="14"/>
      <c r="I94" s="14"/>
      <c r="J94" s="14"/>
      <c r="K94" s="15" t="s">
        <v>59</v>
      </c>
    </row>
    <row r="95" spans="1:11" ht="21.95" customHeight="1" x14ac:dyDescent="0.2">
      <c r="A95" s="13" t="s">
        <v>1107</v>
      </c>
      <c r="B95" s="67">
        <v>323</v>
      </c>
      <c r="C95" s="67">
        <v>54</v>
      </c>
      <c r="D95" s="67">
        <f>SUM(B95:C95)</f>
        <v>377</v>
      </c>
      <c r="E95" s="67">
        <v>0</v>
      </c>
      <c r="F95" s="67">
        <v>0</v>
      </c>
      <c r="G95" s="67">
        <v>0</v>
      </c>
      <c r="H95" s="67">
        <f>SUM(B95,E95)</f>
        <v>323</v>
      </c>
      <c r="I95" s="67">
        <f t="shared" ref="I95:J101" si="28">SUM(C95,F95)</f>
        <v>54</v>
      </c>
      <c r="J95" s="67">
        <f t="shared" si="28"/>
        <v>377</v>
      </c>
      <c r="K95" s="15" t="s">
        <v>1108</v>
      </c>
    </row>
    <row r="96" spans="1:11" ht="21.95" customHeight="1" x14ac:dyDescent="0.2">
      <c r="A96" s="13" t="s">
        <v>1113</v>
      </c>
      <c r="B96" s="67">
        <v>102</v>
      </c>
      <c r="C96" s="67">
        <v>39</v>
      </c>
      <c r="D96" s="67">
        <f t="shared" ref="D96:D98" si="29">SUM(B96:C96)</f>
        <v>141</v>
      </c>
      <c r="E96" s="67">
        <v>0</v>
      </c>
      <c r="F96" s="67">
        <v>0</v>
      </c>
      <c r="G96" s="67">
        <v>0</v>
      </c>
      <c r="H96" s="67">
        <f t="shared" ref="H96:H98" si="30">SUM(B96,E96)</f>
        <v>102</v>
      </c>
      <c r="I96" s="67">
        <f t="shared" si="28"/>
        <v>39</v>
      </c>
      <c r="J96" s="67">
        <f t="shared" si="28"/>
        <v>141</v>
      </c>
      <c r="K96" s="15" t="s">
        <v>1114</v>
      </c>
    </row>
    <row r="97" spans="1:11" ht="21.95" customHeight="1" x14ac:dyDescent="0.2">
      <c r="A97" s="13" t="s">
        <v>1115</v>
      </c>
      <c r="B97" s="67">
        <v>98</v>
      </c>
      <c r="C97" s="67">
        <v>21</v>
      </c>
      <c r="D97" s="67">
        <f t="shared" si="29"/>
        <v>119</v>
      </c>
      <c r="E97" s="67">
        <v>0</v>
      </c>
      <c r="F97" s="67">
        <v>0</v>
      </c>
      <c r="G97" s="67">
        <v>0</v>
      </c>
      <c r="H97" s="67">
        <f t="shared" si="30"/>
        <v>98</v>
      </c>
      <c r="I97" s="67">
        <f t="shared" si="28"/>
        <v>21</v>
      </c>
      <c r="J97" s="67">
        <f t="shared" si="28"/>
        <v>119</v>
      </c>
      <c r="K97" s="15" t="s">
        <v>1116</v>
      </c>
    </row>
    <row r="98" spans="1:11" ht="21.95" customHeight="1" x14ac:dyDescent="0.2">
      <c r="A98" s="13" t="s">
        <v>1117</v>
      </c>
      <c r="B98" s="67">
        <v>126</v>
      </c>
      <c r="C98" s="67">
        <v>26</v>
      </c>
      <c r="D98" s="67">
        <f t="shared" si="29"/>
        <v>152</v>
      </c>
      <c r="E98" s="67">
        <v>0</v>
      </c>
      <c r="F98" s="67">
        <v>0</v>
      </c>
      <c r="G98" s="67">
        <v>0</v>
      </c>
      <c r="H98" s="67">
        <f t="shared" si="30"/>
        <v>126</v>
      </c>
      <c r="I98" s="67">
        <f t="shared" si="28"/>
        <v>26</v>
      </c>
      <c r="J98" s="67">
        <f t="shared" si="28"/>
        <v>152</v>
      </c>
      <c r="K98" s="15" t="s">
        <v>1118</v>
      </c>
    </row>
    <row r="99" spans="1:11" ht="21.95" customHeight="1" x14ac:dyDescent="0.2">
      <c r="A99" s="13" t="s">
        <v>1074</v>
      </c>
      <c r="B99" s="67">
        <f>SUM(B95:B98)</f>
        <v>649</v>
      </c>
      <c r="C99" s="67">
        <f t="shared" ref="C99:J99" si="31">SUM(C95:C98)</f>
        <v>140</v>
      </c>
      <c r="D99" s="67">
        <f t="shared" si="31"/>
        <v>789</v>
      </c>
      <c r="E99" s="67">
        <f t="shared" si="31"/>
        <v>0</v>
      </c>
      <c r="F99" s="67">
        <f t="shared" si="31"/>
        <v>0</v>
      </c>
      <c r="G99" s="67">
        <f t="shared" si="31"/>
        <v>0</v>
      </c>
      <c r="H99" s="67">
        <f t="shared" si="31"/>
        <v>649</v>
      </c>
      <c r="I99" s="67">
        <f t="shared" si="31"/>
        <v>140</v>
      </c>
      <c r="J99" s="67">
        <f t="shared" si="31"/>
        <v>789</v>
      </c>
      <c r="K99" s="15" t="s">
        <v>1022</v>
      </c>
    </row>
    <row r="100" spans="1:11" ht="21.95" customHeight="1" x14ac:dyDescent="0.2">
      <c r="A100" s="13" t="s">
        <v>1123</v>
      </c>
      <c r="B100" s="67">
        <v>27</v>
      </c>
      <c r="C100" s="67">
        <v>7</v>
      </c>
      <c r="D100" s="67">
        <f>SUM(B100:C100)</f>
        <v>34</v>
      </c>
      <c r="E100" s="67">
        <f t="shared" ref="E100:G101" si="32">SUM(E96)</f>
        <v>0</v>
      </c>
      <c r="F100" s="67">
        <f t="shared" si="32"/>
        <v>0</v>
      </c>
      <c r="G100" s="67">
        <f t="shared" si="32"/>
        <v>0</v>
      </c>
      <c r="H100" s="67">
        <f>SUM(B100,E100)</f>
        <v>27</v>
      </c>
      <c r="I100" s="67">
        <f t="shared" ref="I100:J100" si="33">SUM(C100,F100)</f>
        <v>7</v>
      </c>
      <c r="J100" s="67">
        <f t="shared" si="33"/>
        <v>34</v>
      </c>
      <c r="K100" s="15" t="s">
        <v>1124</v>
      </c>
    </row>
    <row r="101" spans="1:11" ht="21.95" customHeight="1" x14ac:dyDescent="0.2">
      <c r="A101" s="13" t="s">
        <v>1127</v>
      </c>
      <c r="B101" s="67">
        <v>28</v>
      </c>
      <c r="C101" s="67">
        <v>14</v>
      </c>
      <c r="D101" s="67">
        <f>SUM(B101:C101)</f>
        <v>42</v>
      </c>
      <c r="E101" s="67">
        <f t="shared" si="32"/>
        <v>0</v>
      </c>
      <c r="F101" s="67">
        <f t="shared" si="32"/>
        <v>0</v>
      </c>
      <c r="G101" s="67">
        <f t="shared" si="32"/>
        <v>0</v>
      </c>
      <c r="H101" s="67">
        <f t="shared" ref="H101" si="34">SUM(B101,E101)</f>
        <v>28</v>
      </c>
      <c r="I101" s="67">
        <f t="shared" si="28"/>
        <v>14</v>
      </c>
      <c r="J101" s="67">
        <f t="shared" si="28"/>
        <v>42</v>
      </c>
      <c r="K101" s="15" t="s">
        <v>1128</v>
      </c>
    </row>
    <row r="102" spans="1:11" ht="21.95" customHeight="1" x14ac:dyDescent="0.2">
      <c r="A102" s="13" t="s">
        <v>1085</v>
      </c>
      <c r="B102" s="67">
        <f>SUM(B100:B101)</f>
        <v>55</v>
      </c>
      <c r="C102" s="67">
        <f t="shared" ref="C102:J102" si="35">SUM(C100:C101)</f>
        <v>21</v>
      </c>
      <c r="D102" s="67">
        <f t="shared" si="35"/>
        <v>76</v>
      </c>
      <c r="E102" s="67">
        <f t="shared" si="35"/>
        <v>0</v>
      </c>
      <c r="F102" s="67">
        <f t="shared" si="35"/>
        <v>0</v>
      </c>
      <c r="G102" s="67">
        <f t="shared" si="35"/>
        <v>0</v>
      </c>
      <c r="H102" s="67">
        <f t="shared" si="35"/>
        <v>55</v>
      </c>
      <c r="I102" s="67">
        <f t="shared" si="35"/>
        <v>21</v>
      </c>
      <c r="J102" s="67">
        <f t="shared" si="35"/>
        <v>76</v>
      </c>
      <c r="K102" s="15" t="s">
        <v>1086</v>
      </c>
    </row>
    <row r="103" spans="1:11" ht="21.95" customHeight="1" thickBot="1" x14ac:dyDescent="0.25">
      <c r="A103" s="16" t="s">
        <v>61</v>
      </c>
      <c r="B103" s="17">
        <f>SUM(B99,B102)</f>
        <v>704</v>
      </c>
      <c r="C103" s="17">
        <f t="shared" ref="C103:J103" si="36">SUM(C99,C102)</f>
        <v>161</v>
      </c>
      <c r="D103" s="17">
        <f t="shared" si="36"/>
        <v>865</v>
      </c>
      <c r="E103" s="17">
        <f t="shared" si="36"/>
        <v>0</v>
      </c>
      <c r="F103" s="17">
        <f t="shared" si="36"/>
        <v>0</v>
      </c>
      <c r="G103" s="17">
        <f t="shared" si="36"/>
        <v>0</v>
      </c>
      <c r="H103" s="17">
        <f t="shared" si="36"/>
        <v>704</v>
      </c>
      <c r="I103" s="17">
        <f t="shared" si="36"/>
        <v>161</v>
      </c>
      <c r="J103" s="17">
        <f t="shared" si="36"/>
        <v>865</v>
      </c>
      <c r="K103" s="18" t="s">
        <v>59</v>
      </c>
    </row>
    <row r="104" spans="1:11" ht="21.95" customHeight="1" thickBot="1" x14ac:dyDescent="0.25">
      <c r="A104" s="19" t="s">
        <v>151</v>
      </c>
      <c r="B104" s="20">
        <f>SUM(B103,B79)</f>
        <v>7283</v>
      </c>
      <c r="C104" s="20">
        <f t="shared" ref="C104:J104" si="37">SUM(C103,C79)</f>
        <v>6490</v>
      </c>
      <c r="D104" s="20">
        <f t="shared" si="37"/>
        <v>13773</v>
      </c>
      <c r="E104" s="20">
        <f t="shared" si="37"/>
        <v>0</v>
      </c>
      <c r="F104" s="20">
        <f t="shared" si="37"/>
        <v>0</v>
      </c>
      <c r="G104" s="20">
        <f t="shared" si="37"/>
        <v>0</v>
      </c>
      <c r="H104" s="20">
        <f t="shared" si="37"/>
        <v>7283</v>
      </c>
      <c r="I104" s="20">
        <f t="shared" si="37"/>
        <v>6490</v>
      </c>
      <c r="J104" s="20">
        <f t="shared" si="37"/>
        <v>13773</v>
      </c>
      <c r="K104" s="61" t="s">
        <v>63</v>
      </c>
    </row>
    <row r="105" spans="1:11" ht="15" thickTop="1" x14ac:dyDescent="0.2"/>
  </sheetData>
  <mergeCells count="36">
    <mergeCell ref="K35:K38"/>
    <mergeCell ref="B36:D36"/>
    <mergeCell ref="E36:G36"/>
    <mergeCell ref="H36:J36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90:A93"/>
    <mergeCell ref="A35:A38"/>
    <mergeCell ref="B35:D35"/>
    <mergeCell ref="E35:G35"/>
    <mergeCell ref="H35:J35"/>
    <mergeCell ref="A58:K58"/>
    <mergeCell ref="A59:K59"/>
    <mergeCell ref="A61:A64"/>
    <mergeCell ref="B61:D61"/>
    <mergeCell ref="E61:G61"/>
    <mergeCell ref="H61:J61"/>
    <mergeCell ref="K61:K64"/>
    <mergeCell ref="B62:D62"/>
    <mergeCell ref="E62:G62"/>
    <mergeCell ref="H62:J62"/>
    <mergeCell ref="B90:D90"/>
    <mergeCell ref="E90:G90"/>
    <mergeCell ref="H90:J90"/>
    <mergeCell ref="K90:K93"/>
    <mergeCell ref="B91:D91"/>
    <mergeCell ref="E91:G91"/>
    <mergeCell ref="H91:J91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28"/>
  <sheetViews>
    <sheetView rightToLeft="1" view="pageBreakPreview" topLeftCell="A112" zoomScale="80" zoomScaleSheetLayoutView="80" workbookViewId="0">
      <selection sqref="A1:K1"/>
    </sheetView>
  </sheetViews>
  <sheetFormatPr defaultColWidth="24.125" defaultRowHeight="14.25" x14ac:dyDescent="0.2"/>
  <cols>
    <col min="1" max="1" width="31.375" customWidth="1"/>
    <col min="2" max="3" width="7.75" customWidth="1"/>
    <col min="4" max="4" width="10.625" customWidth="1"/>
    <col min="5" max="9" width="7.75" customWidth="1"/>
    <col min="10" max="10" width="10.375" customWidth="1"/>
    <col min="11" max="11" width="41.875" customWidth="1"/>
  </cols>
  <sheetData>
    <row r="1" spans="1:11" ht="27" customHeight="1" x14ac:dyDescent="0.2">
      <c r="A1" s="118" t="s">
        <v>2065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5.25" customHeight="1" x14ac:dyDescent="0.25">
      <c r="A2" s="114" t="s">
        <v>1147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7.25" customHeight="1" thickBot="1" x14ac:dyDescent="0.25">
      <c r="A3" s="10" t="s">
        <v>1989</v>
      </c>
      <c r="K3" s="65" t="s">
        <v>1990</v>
      </c>
    </row>
    <row r="4" spans="1:11" ht="18.75" customHeight="1" thickTop="1" x14ac:dyDescent="0.25">
      <c r="A4" s="111" t="s">
        <v>1051</v>
      </c>
      <c r="B4" s="110" t="s">
        <v>1</v>
      </c>
      <c r="C4" s="110"/>
      <c r="D4" s="110"/>
      <c r="E4" s="110" t="s">
        <v>2</v>
      </c>
      <c r="F4" s="110"/>
      <c r="G4" s="110"/>
      <c r="H4" s="110" t="s">
        <v>3</v>
      </c>
      <c r="I4" s="110"/>
      <c r="J4" s="110"/>
      <c r="K4" s="111" t="s">
        <v>1149</v>
      </c>
    </row>
    <row r="5" spans="1:11" ht="18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8.75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18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18.75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8.75" customHeight="1" x14ac:dyDescent="0.2">
      <c r="A9" s="13" t="s">
        <v>1150</v>
      </c>
      <c r="B9" s="67">
        <v>1781</v>
      </c>
      <c r="C9" s="67">
        <v>1029</v>
      </c>
      <c r="D9" s="67">
        <f>SUM(B9:C9)</f>
        <v>2810</v>
      </c>
      <c r="E9" s="67">
        <v>0</v>
      </c>
      <c r="F9" s="67">
        <v>0</v>
      </c>
      <c r="G9" s="67">
        <v>0</v>
      </c>
      <c r="H9" s="67">
        <f t="shared" ref="H9:J13" si="0">SUM(B9,E9)</f>
        <v>1781</v>
      </c>
      <c r="I9" s="67">
        <f t="shared" si="0"/>
        <v>1029</v>
      </c>
      <c r="J9" s="67">
        <f t="shared" si="0"/>
        <v>2810</v>
      </c>
      <c r="K9" s="15" t="s">
        <v>1151</v>
      </c>
    </row>
    <row r="10" spans="1:11" ht="18.75" customHeight="1" x14ac:dyDescent="0.2">
      <c r="A10" s="13" t="s">
        <v>1152</v>
      </c>
      <c r="B10" s="67">
        <v>535</v>
      </c>
      <c r="C10" s="67">
        <v>314</v>
      </c>
      <c r="D10" s="67">
        <f>SUM(B10:C10)</f>
        <v>849</v>
      </c>
      <c r="E10" s="67">
        <v>0</v>
      </c>
      <c r="F10" s="67">
        <v>0</v>
      </c>
      <c r="G10" s="67">
        <v>0</v>
      </c>
      <c r="H10" s="67">
        <f t="shared" si="0"/>
        <v>535</v>
      </c>
      <c r="I10" s="67">
        <f t="shared" si="0"/>
        <v>314</v>
      </c>
      <c r="J10" s="67">
        <f t="shared" si="0"/>
        <v>849</v>
      </c>
      <c r="K10" s="15" t="s">
        <v>1153</v>
      </c>
    </row>
    <row r="11" spans="1:11" ht="18.75" customHeight="1" x14ac:dyDescent="0.2">
      <c r="A11" s="13" t="s">
        <v>1154</v>
      </c>
      <c r="B11" s="67">
        <v>318</v>
      </c>
      <c r="C11" s="67">
        <v>256</v>
      </c>
      <c r="D11" s="67">
        <f>SUM(B11:C11)</f>
        <v>574</v>
      </c>
      <c r="E11" s="67">
        <v>0</v>
      </c>
      <c r="F11" s="67">
        <v>0</v>
      </c>
      <c r="G11" s="67">
        <v>0</v>
      </c>
      <c r="H11" s="67">
        <f t="shared" si="0"/>
        <v>318</v>
      </c>
      <c r="I11" s="67">
        <f t="shared" si="0"/>
        <v>256</v>
      </c>
      <c r="J11" s="67">
        <f t="shared" si="0"/>
        <v>574</v>
      </c>
      <c r="K11" s="15" t="s">
        <v>1155</v>
      </c>
    </row>
    <row r="12" spans="1:11" ht="18.75" customHeight="1" x14ac:dyDescent="0.2">
      <c r="A12" s="13" t="s">
        <v>1156</v>
      </c>
      <c r="B12" s="67">
        <v>523</v>
      </c>
      <c r="C12" s="67">
        <v>687</v>
      </c>
      <c r="D12" s="67">
        <f>SUM(B12:C12)</f>
        <v>1210</v>
      </c>
      <c r="E12" s="67">
        <v>0</v>
      </c>
      <c r="F12" s="67">
        <v>0</v>
      </c>
      <c r="G12" s="67">
        <v>0</v>
      </c>
      <c r="H12" s="67">
        <f t="shared" si="0"/>
        <v>523</v>
      </c>
      <c r="I12" s="67">
        <f t="shared" si="0"/>
        <v>687</v>
      </c>
      <c r="J12" s="67">
        <f t="shared" si="0"/>
        <v>1210</v>
      </c>
      <c r="K12" s="15" t="s">
        <v>1157</v>
      </c>
    </row>
    <row r="13" spans="1:11" ht="18.75" customHeight="1" x14ac:dyDescent="0.2">
      <c r="A13" s="13" t="s">
        <v>1158</v>
      </c>
      <c r="B13" s="67">
        <v>79</v>
      </c>
      <c r="C13" s="67">
        <v>33</v>
      </c>
      <c r="D13" s="67">
        <f>SUM(B13:C13)</f>
        <v>112</v>
      </c>
      <c r="E13" s="67">
        <v>0</v>
      </c>
      <c r="F13" s="67">
        <v>0</v>
      </c>
      <c r="G13" s="67">
        <v>0</v>
      </c>
      <c r="H13" s="67">
        <f t="shared" si="0"/>
        <v>79</v>
      </c>
      <c r="I13" s="67">
        <f t="shared" si="0"/>
        <v>33</v>
      </c>
      <c r="J13" s="67">
        <f t="shared" si="0"/>
        <v>112</v>
      </c>
      <c r="K13" s="15" t="s">
        <v>1159</v>
      </c>
    </row>
    <row r="14" spans="1:11" ht="18.75" customHeight="1" x14ac:dyDescent="0.2">
      <c r="A14" s="13" t="s">
        <v>1074</v>
      </c>
      <c r="B14" s="67">
        <f t="shared" ref="B14:J18" si="1">SUM(B9:B13)</f>
        <v>3236</v>
      </c>
      <c r="C14" s="67">
        <f t="shared" si="1"/>
        <v>2319</v>
      </c>
      <c r="D14" s="67">
        <f t="shared" si="1"/>
        <v>5555</v>
      </c>
      <c r="E14" s="67">
        <f t="shared" si="1"/>
        <v>0</v>
      </c>
      <c r="F14" s="67">
        <f t="shared" si="1"/>
        <v>0</v>
      </c>
      <c r="G14" s="67">
        <f t="shared" si="1"/>
        <v>0</v>
      </c>
      <c r="H14" s="67">
        <f t="shared" si="1"/>
        <v>3236</v>
      </c>
      <c r="I14" s="67">
        <f t="shared" si="1"/>
        <v>2319</v>
      </c>
      <c r="J14" s="67">
        <f t="shared" si="1"/>
        <v>5555</v>
      </c>
      <c r="K14" s="15" t="s">
        <v>1160</v>
      </c>
    </row>
    <row r="15" spans="1:11" ht="18.75" customHeight="1" x14ac:dyDescent="0.2">
      <c r="A15" s="13" t="s">
        <v>1161</v>
      </c>
      <c r="B15" s="67">
        <v>49</v>
      </c>
      <c r="C15" s="67">
        <v>51</v>
      </c>
      <c r="D15" s="67">
        <f>SUM(B15:C15)</f>
        <v>100</v>
      </c>
      <c r="E15" s="67">
        <f t="shared" si="1"/>
        <v>0</v>
      </c>
      <c r="F15" s="67">
        <f t="shared" si="1"/>
        <v>0</v>
      </c>
      <c r="G15" s="67">
        <f t="shared" si="1"/>
        <v>0</v>
      </c>
      <c r="H15" s="67">
        <f t="shared" ref="H15:J18" si="2">SUM(B15,E15)</f>
        <v>49</v>
      </c>
      <c r="I15" s="67">
        <f t="shared" si="2"/>
        <v>51</v>
      </c>
      <c r="J15" s="67">
        <f t="shared" si="2"/>
        <v>100</v>
      </c>
      <c r="K15" s="15" t="s">
        <v>1162</v>
      </c>
    </row>
    <row r="16" spans="1:11" ht="18.75" customHeight="1" x14ac:dyDescent="0.2">
      <c r="A16" s="13" t="s">
        <v>1163</v>
      </c>
      <c r="B16" s="67">
        <v>76</v>
      </c>
      <c r="C16" s="67">
        <v>150</v>
      </c>
      <c r="D16" s="67">
        <f>SUM(B16:C16)</f>
        <v>226</v>
      </c>
      <c r="E16" s="67">
        <f t="shared" si="1"/>
        <v>0</v>
      </c>
      <c r="F16" s="67">
        <f t="shared" si="1"/>
        <v>0</v>
      </c>
      <c r="G16" s="67">
        <f t="shared" si="1"/>
        <v>0</v>
      </c>
      <c r="H16" s="67">
        <f t="shared" si="2"/>
        <v>76</v>
      </c>
      <c r="I16" s="67">
        <f t="shared" si="2"/>
        <v>150</v>
      </c>
      <c r="J16" s="67">
        <f t="shared" si="2"/>
        <v>226</v>
      </c>
      <c r="K16" s="15" t="s">
        <v>1151</v>
      </c>
    </row>
    <row r="17" spans="1:11" ht="18.75" customHeight="1" x14ac:dyDescent="0.2">
      <c r="A17" s="13" t="s">
        <v>1164</v>
      </c>
      <c r="B17" s="67">
        <v>113</v>
      </c>
      <c r="C17" s="67">
        <v>99</v>
      </c>
      <c r="D17" s="67">
        <f>SUM(B17:C17)</f>
        <v>212</v>
      </c>
      <c r="E17" s="67">
        <f t="shared" si="1"/>
        <v>0</v>
      </c>
      <c r="F17" s="67">
        <f t="shared" si="1"/>
        <v>0</v>
      </c>
      <c r="G17" s="67">
        <f t="shared" si="1"/>
        <v>0</v>
      </c>
      <c r="H17" s="67">
        <f t="shared" si="2"/>
        <v>113</v>
      </c>
      <c r="I17" s="67">
        <f t="shared" si="2"/>
        <v>99</v>
      </c>
      <c r="J17" s="67">
        <f t="shared" si="2"/>
        <v>212</v>
      </c>
      <c r="K17" s="15" t="s">
        <v>1165</v>
      </c>
    </row>
    <row r="18" spans="1:11" ht="18.75" customHeight="1" x14ac:dyDescent="0.2">
      <c r="A18" s="13" t="s">
        <v>1166</v>
      </c>
      <c r="B18" s="67">
        <v>96</v>
      </c>
      <c r="C18" s="67">
        <v>82</v>
      </c>
      <c r="D18" s="67">
        <f>SUM(B18:C18)</f>
        <v>178</v>
      </c>
      <c r="E18" s="67">
        <f t="shared" si="1"/>
        <v>0</v>
      </c>
      <c r="F18" s="67">
        <f t="shared" si="1"/>
        <v>0</v>
      </c>
      <c r="G18" s="67">
        <f t="shared" si="1"/>
        <v>0</v>
      </c>
      <c r="H18" s="67">
        <f t="shared" si="2"/>
        <v>96</v>
      </c>
      <c r="I18" s="67">
        <f t="shared" si="2"/>
        <v>82</v>
      </c>
      <c r="J18" s="67">
        <f t="shared" si="2"/>
        <v>178</v>
      </c>
      <c r="K18" s="15" t="s">
        <v>1167</v>
      </c>
    </row>
    <row r="19" spans="1:11" ht="18.75" customHeight="1" x14ac:dyDescent="0.2">
      <c r="A19" s="13" t="s">
        <v>1085</v>
      </c>
      <c r="B19" s="67">
        <f t="shared" ref="B19:J19" si="3">SUM(B15:B18)</f>
        <v>334</v>
      </c>
      <c r="C19" s="67">
        <f t="shared" si="3"/>
        <v>382</v>
      </c>
      <c r="D19" s="67">
        <f t="shared" si="3"/>
        <v>716</v>
      </c>
      <c r="E19" s="67">
        <f t="shared" si="3"/>
        <v>0</v>
      </c>
      <c r="F19" s="67">
        <f t="shared" si="3"/>
        <v>0</v>
      </c>
      <c r="G19" s="67">
        <f t="shared" si="3"/>
        <v>0</v>
      </c>
      <c r="H19" s="67">
        <f t="shared" si="3"/>
        <v>334</v>
      </c>
      <c r="I19" s="67">
        <f t="shared" si="3"/>
        <v>382</v>
      </c>
      <c r="J19" s="67">
        <f t="shared" si="3"/>
        <v>716</v>
      </c>
      <c r="K19" s="15" t="s">
        <v>1086</v>
      </c>
    </row>
    <row r="20" spans="1:11" ht="18.75" customHeight="1" x14ac:dyDescent="0.2">
      <c r="A20" s="13" t="s">
        <v>56</v>
      </c>
      <c r="B20" s="67">
        <f t="shared" ref="B20:J20" si="4">SUM(B19,B14)</f>
        <v>3570</v>
      </c>
      <c r="C20" s="67">
        <f t="shared" si="4"/>
        <v>2701</v>
      </c>
      <c r="D20" s="67">
        <f t="shared" si="4"/>
        <v>6271</v>
      </c>
      <c r="E20" s="67">
        <f t="shared" si="4"/>
        <v>0</v>
      </c>
      <c r="F20" s="67">
        <f t="shared" si="4"/>
        <v>0</v>
      </c>
      <c r="G20" s="67">
        <f t="shared" si="4"/>
        <v>0</v>
      </c>
      <c r="H20" s="67">
        <f t="shared" si="4"/>
        <v>3570</v>
      </c>
      <c r="I20" s="67">
        <f t="shared" si="4"/>
        <v>2701</v>
      </c>
      <c r="J20" s="67">
        <f t="shared" si="4"/>
        <v>6271</v>
      </c>
      <c r="K20" s="15" t="s">
        <v>57</v>
      </c>
    </row>
    <row r="21" spans="1:11" ht="18.75" customHeight="1" x14ac:dyDescent="0.2">
      <c r="A21" s="13" t="s">
        <v>58</v>
      </c>
      <c r="B21" s="67"/>
      <c r="C21" s="67"/>
      <c r="D21" s="67"/>
      <c r="E21" s="67"/>
      <c r="F21" s="67"/>
      <c r="G21" s="67"/>
      <c r="H21" s="67"/>
      <c r="I21" s="67"/>
      <c r="J21" s="67"/>
      <c r="K21" s="15" t="s">
        <v>59</v>
      </c>
    </row>
    <row r="22" spans="1:11" ht="18.75" customHeight="1" x14ac:dyDescent="0.2">
      <c r="A22" s="13" t="s">
        <v>1150</v>
      </c>
      <c r="B22" s="67">
        <v>221</v>
      </c>
      <c r="C22" s="67">
        <v>141</v>
      </c>
      <c r="D22" s="67">
        <f>SUM(B22:C22)</f>
        <v>362</v>
      </c>
      <c r="E22" s="67">
        <f t="shared" ref="E22:G24" si="5">SUM(E17:E21)</f>
        <v>0</v>
      </c>
      <c r="F22" s="67">
        <f t="shared" si="5"/>
        <v>0</v>
      </c>
      <c r="G22" s="67">
        <f t="shared" si="5"/>
        <v>0</v>
      </c>
      <c r="H22" s="67">
        <f t="shared" ref="H22:J29" si="6">SUM(B22,E22)</f>
        <v>221</v>
      </c>
      <c r="I22" s="67">
        <f t="shared" si="6"/>
        <v>141</v>
      </c>
      <c r="J22" s="67">
        <f t="shared" si="6"/>
        <v>362</v>
      </c>
      <c r="K22" s="15" t="s">
        <v>1151</v>
      </c>
    </row>
    <row r="23" spans="1:11" ht="18.75" customHeight="1" x14ac:dyDescent="0.2">
      <c r="A23" s="13" t="s">
        <v>1152</v>
      </c>
      <c r="B23" s="67">
        <v>162</v>
      </c>
      <c r="C23" s="67">
        <v>34</v>
      </c>
      <c r="D23" s="67">
        <f>SUM(B23:C23)</f>
        <v>196</v>
      </c>
      <c r="E23" s="67">
        <f t="shared" si="5"/>
        <v>0</v>
      </c>
      <c r="F23" s="67">
        <f t="shared" si="5"/>
        <v>0</v>
      </c>
      <c r="G23" s="67">
        <f t="shared" si="5"/>
        <v>0</v>
      </c>
      <c r="H23" s="67">
        <f t="shared" si="6"/>
        <v>162</v>
      </c>
      <c r="I23" s="67">
        <f t="shared" si="6"/>
        <v>34</v>
      </c>
      <c r="J23" s="67">
        <f t="shared" si="6"/>
        <v>196</v>
      </c>
      <c r="K23" s="15" t="s">
        <v>1153</v>
      </c>
    </row>
    <row r="24" spans="1:11" ht="18.75" customHeight="1" x14ac:dyDescent="0.2">
      <c r="A24" s="13" t="s">
        <v>1156</v>
      </c>
      <c r="B24" s="67">
        <v>213</v>
      </c>
      <c r="C24" s="67">
        <v>53</v>
      </c>
      <c r="D24" s="67">
        <f>SUM(B24:C24)</f>
        <v>266</v>
      </c>
      <c r="E24" s="67">
        <f t="shared" si="5"/>
        <v>0</v>
      </c>
      <c r="F24" s="67">
        <f t="shared" si="5"/>
        <v>0</v>
      </c>
      <c r="G24" s="67">
        <f t="shared" si="5"/>
        <v>0</v>
      </c>
      <c r="H24" s="67">
        <f t="shared" si="6"/>
        <v>213</v>
      </c>
      <c r="I24" s="67">
        <f t="shared" si="6"/>
        <v>53</v>
      </c>
      <c r="J24" s="67">
        <f t="shared" si="6"/>
        <v>266</v>
      </c>
      <c r="K24" s="15" t="s">
        <v>1157</v>
      </c>
    </row>
    <row r="25" spans="1:11" ht="18.75" customHeight="1" x14ac:dyDescent="0.2">
      <c r="A25" s="13" t="s">
        <v>1074</v>
      </c>
      <c r="B25" s="67">
        <f>SUM(B22:B24)</f>
        <v>596</v>
      </c>
      <c r="C25" s="67">
        <f>SUM(C22:C24)</f>
        <v>228</v>
      </c>
      <c r="D25" s="67">
        <f>SUM(D22:D24)</f>
        <v>824</v>
      </c>
      <c r="E25" s="67">
        <f>SUM(E18:E22)</f>
        <v>0</v>
      </c>
      <c r="F25" s="67">
        <f>SUM(F18:F22)</f>
        <v>0</v>
      </c>
      <c r="G25" s="67">
        <f>SUM(G18:G22)</f>
        <v>0</v>
      </c>
      <c r="H25" s="67">
        <f t="shared" si="6"/>
        <v>596</v>
      </c>
      <c r="I25" s="67">
        <f t="shared" si="6"/>
        <v>228</v>
      </c>
      <c r="J25" s="67">
        <f t="shared" si="6"/>
        <v>824</v>
      </c>
      <c r="K25" s="15" t="s">
        <v>1160</v>
      </c>
    </row>
    <row r="26" spans="1:11" ht="18.75" customHeight="1" x14ac:dyDescent="0.2">
      <c r="A26" s="13" t="s">
        <v>1161</v>
      </c>
      <c r="B26" s="67">
        <v>21</v>
      </c>
      <c r="C26" s="67">
        <v>55</v>
      </c>
      <c r="D26" s="67">
        <f>SUM(B26:C26)</f>
        <v>76</v>
      </c>
      <c r="E26" s="67">
        <f t="shared" ref="E26:G27" si="7">SUM(E18:E24)</f>
        <v>0</v>
      </c>
      <c r="F26" s="67">
        <f t="shared" si="7"/>
        <v>0</v>
      </c>
      <c r="G26" s="67">
        <f t="shared" si="7"/>
        <v>0</v>
      </c>
      <c r="H26" s="67">
        <f t="shared" si="6"/>
        <v>21</v>
      </c>
      <c r="I26" s="67">
        <f t="shared" si="6"/>
        <v>55</v>
      </c>
      <c r="J26" s="67">
        <f t="shared" si="6"/>
        <v>76</v>
      </c>
      <c r="K26" s="15" t="s">
        <v>1162</v>
      </c>
    </row>
    <row r="27" spans="1:11" ht="18.75" customHeight="1" x14ac:dyDescent="0.2">
      <c r="A27" s="13" t="s">
        <v>1163</v>
      </c>
      <c r="B27" s="67">
        <v>127</v>
      </c>
      <c r="C27" s="67">
        <v>8</v>
      </c>
      <c r="D27" s="67">
        <f>SUM(B27:C27)</f>
        <v>135</v>
      </c>
      <c r="E27" s="67">
        <f t="shared" si="7"/>
        <v>0</v>
      </c>
      <c r="F27" s="67">
        <f t="shared" si="7"/>
        <v>0</v>
      </c>
      <c r="G27" s="67">
        <f t="shared" si="7"/>
        <v>0</v>
      </c>
      <c r="H27" s="67">
        <f t="shared" si="6"/>
        <v>127</v>
      </c>
      <c r="I27" s="67">
        <f t="shared" si="6"/>
        <v>8</v>
      </c>
      <c r="J27" s="67">
        <f t="shared" si="6"/>
        <v>135</v>
      </c>
      <c r="K27" s="15" t="s">
        <v>1168</v>
      </c>
    </row>
    <row r="28" spans="1:11" ht="18.75" customHeight="1" x14ac:dyDescent="0.2">
      <c r="A28" s="13" t="s">
        <v>1164</v>
      </c>
      <c r="B28" s="67">
        <v>60</v>
      </c>
      <c r="C28" s="67">
        <v>7</v>
      </c>
      <c r="D28" s="67">
        <f>SUM(B28:C28)</f>
        <v>67</v>
      </c>
      <c r="E28" s="67">
        <f>SUM(E20:E27)</f>
        <v>0</v>
      </c>
      <c r="F28" s="67">
        <f>SUM(F20:F27)</f>
        <v>0</v>
      </c>
      <c r="G28" s="67">
        <f>SUM(G20:G27)</f>
        <v>0</v>
      </c>
      <c r="H28" s="67">
        <f t="shared" si="6"/>
        <v>60</v>
      </c>
      <c r="I28" s="67">
        <f t="shared" si="6"/>
        <v>7</v>
      </c>
      <c r="J28" s="67">
        <f t="shared" si="6"/>
        <v>67</v>
      </c>
      <c r="K28" s="15" t="s">
        <v>1165</v>
      </c>
    </row>
    <row r="29" spans="1:11" ht="18.75" customHeight="1" x14ac:dyDescent="0.2">
      <c r="A29" s="13" t="s">
        <v>1085</v>
      </c>
      <c r="B29" s="67">
        <f>SUM(B26:B28)</f>
        <v>208</v>
      </c>
      <c r="C29" s="67">
        <f>SUM(C26:C28)</f>
        <v>70</v>
      </c>
      <c r="D29" s="67">
        <f>SUM(D26:D28)</f>
        <v>278</v>
      </c>
      <c r="E29" s="67">
        <f>SUM(E27:E28)</f>
        <v>0</v>
      </c>
      <c r="F29" s="67">
        <f>SUM(F27:F28)</f>
        <v>0</v>
      </c>
      <c r="G29" s="67">
        <f>SUM(G27:G28)</f>
        <v>0</v>
      </c>
      <c r="H29" s="67">
        <f t="shared" si="6"/>
        <v>208</v>
      </c>
      <c r="I29" s="67">
        <f t="shared" si="6"/>
        <v>70</v>
      </c>
      <c r="J29" s="67">
        <f t="shared" si="6"/>
        <v>278</v>
      </c>
      <c r="K29" s="15" t="s">
        <v>1086</v>
      </c>
    </row>
    <row r="30" spans="1:11" ht="18.75" customHeight="1" thickBot="1" x14ac:dyDescent="0.25">
      <c r="A30" s="16" t="s">
        <v>61</v>
      </c>
      <c r="B30" s="17">
        <f t="shared" ref="B30:J30" si="8">SUM(B25,B29)</f>
        <v>804</v>
      </c>
      <c r="C30" s="17">
        <f t="shared" si="8"/>
        <v>298</v>
      </c>
      <c r="D30" s="17">
        <f t="shared" si="8"/>
        <v>1102</v>
      </c>
      <c r="E30" s="17">
        <f t="shared" si="8"/>
        <v>0</v>
      </c>
      <c r="F30" s="17">
        <f t="shared" si="8"/>
        <v>0</v>
      </c>
      <c r="G30" s="17">
        <f t="shared" si="8"/>
        <v>0</v>
      </c>
      <c r="H30" s="17">
        <f t="shared" si="8"/>
        <v>804</v>
      </c>
      <c r="I30" s="17">
        <f t="shared" si="8"/>
        <v>298</v>
      </c>
      <c r="J30" s="17">
        <f t="shared" si="8"/>
        <v>1102</v>
      </c>
      <c r="K30" s="18" t="s">
        <v>59</v>
      </c>
    </row>
    <row r="31" spans="1:11" ht="18.75" customHeight="1" thickBot="1" x14ac:dyDescent="0.25">
      <c r="A31" s="19" t="s">
        <v>151</v>
      </c>
      <c r="B31" s="20">
        <f t="shared" ref="B31:J31" si="9">SUM(B30,B20)</f>
        <v>4374</v>
      </c>
      <c r="C31" s="20">
        <f t="shared" si="9"/>
        <v>2999</v>
      </c>
      <c r="D31" s="20">
        <f t="shared" si="9"/>
        <v>7373</v>
      </c>
      <c r="E31" s="20">
        <f t="shared" si="9"/>
        <v>0</v>
      </c>
      <c r="F31" s="20">
        <f t="shared" si="9"/>
        <v>0</v>
      </c>
      <c r="G31" s="20">
        <f t="shared" si="9"/>
        <v>0</v>
      </c>
      <c r="H31" s="20">
        <f t="shared" si="9"/>
        <v>4374</v>
      </c>
      <c r="I31" s="20">
        <f t="shared" si="9"/>
        <v>2999</v>
      </c>
      <c r="J31" s="20">
        <f t="shared" si="9"/>
        <v>7373</v>
      </c>
      <c r="K31" s="61" t="s">
        <v>63</v>
      </c>
    </row>
    <row r="32" spans="1:11" ht="15" thickTop="1" x14ac:dyDescent="0.2"/>
    <row r="33" spans="1:11" s="99" customFormat="1" x14ac:dyDescent="0.2"/>
    <row r="34" spans="1:11" s="99" customFormat="1" x14ac:dyDescent="0.2"/>
    <row r="35" spans="1:11" s="99" customFormat="1" x14ac:dyDescent="0.2"/>
    <row r="36" spans="1:11" s="99" customFormat="1" x14ac:dyDescent="0.2"/>
    <row r="37" spans="1:11" s="99" customFormat="1" x14ac:dyDescent="0.2"/>
    <row r="40" spans="1:11" ht="33.75" customHeight="1" x14ac:dyDescent="0.2">
      <c r="A40" s="118" t="s">
        <v>2066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39.75" customHeight="1" x14ac:dyDescent="0.25">
      <c r="A41" s="114" t="s">
        <v>1169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ht="21.75" customHeight="1" thickBot="1" x14ac:dyDescent="0.25">
      <c r="A42" s="10" t="s">
        <v>1991</v>
      </c>
      <c r="K42" s="65" t="s">
        <v>1992</v>
      </c>
    </row>
    <row r="43" spans="1:11" ht="31.5" customHeight="1" thickTop="1" x14ac:dyDescent="0.25">
      <c r="A43" s="111" t="s">
        <v>1051</v>
      </c>
      <c r="B43" s="110" t="s">
        <v>1</v>
      </c>
      <c r="C43" s="110"/>
      <c r="D43" s="110"/>
      <c r="E43" s="110" t="s">
        <v>2</v>
      </c>
      <c r="F43" s="110"/>
      <c r="G43" s="110"/>
      <c r="H43" s="110" t="s">
        <v>3</v>
      </c>
      <c r="I43" s="110"/>
      <c r="J43" s="110"/>
      <c r="K43" s="111" t="s">
        <v>1149</v>
      </c>
    </row>
    <row r="44" spans="1:11" ht="31.5" customHeight="1" x14ac:dyDescent="0.25">
      <c r="A44" s="112"/>
      <c r="B44" s="109" t="s">
        <v>5</v>
      </c>
      <c r="C44" s="109"/>
      <c r="D44" s="109"/>
      <c r="E44" s="109" t="s">
        <v>6</v>
      </c>
      <c r="F44" s="109"/>
      <c r="G44" s="109"/>
      <c r="H44" s="109" t="s">
        <v>7</v>
      </c>
      <c r="I44" s="109"/>
      <c r="J44" s="109"/>
      <c r="K44" s="112"/>
    </row>
    <row r="45" spans="1:11" ht="31.5" customHeight="1" x14ac:dyDescent="0.25">
      <c r="A45" s="112"/>
      <c r="B45" s="56" t="s">
        <v>8</v>
      </c>
      <c r="C45" s="56" t="s">
        <v>67</v>
      </c>
      <c r="D45" s="56" t="s">
        <v>10</v>
      </c>
      <c r="E45" s="56" t="s">
        <v>8</v>
      </c>
      <c r="F45" s="56" t="s">
        <v>67</v>
      </c>
      <c r="G45" s="56" t="s">
        <v>10</v>
      </c>
      <c r="H45" s="56" t="s">
        <v>8</v>
      </c>
      <c r="I45" s="56" t="s">
        <v>67</v>
      </c>
      <c r="J45" s="56" t="s">
        <v>10</v>
      </c>
      <c r="K45" s="112"/>
    </row>
    <row r="46" spans="1:11" ht="31.5" customHeight="1" thickBot="1" x14ac:dyDescent="0.3">
      <c r="A46" s="113"/>
      <c r="B46" s="6" t="s">
        <v>11</v>
      </c>
      <c r="C46" s="6" t="s">
        <v>12</v>
      </c>
      <c r="D46" s="6" t="s">
        <v>7</v>
      </c>
      <c r="E46" s="6" t="s">
        <v>11</v>
      </c>
      <c r="F46" s="6" t="s">
        <v>12</v>
      </c>
      <c r="G46" s="6" t="s">
        <v>7</v>
      </c>
      <c r="H46" s="6" t="s">
        <v>11</v>
      </c>
      <c r="I46" s="6" t="s">
        <v>12</v>
      </c>
      <c r="J46" s="6" t="s">
        <v>7</v>
      </c>
      <c r="K46" s="113"/>
    </row>
    <row r="47" spans="1:11" ht="31.5" customHeight="1" x14ac:dyDescent="0.2">
      <c r="A47" s="13" t="s">
        <v>13</v>
      </c>
      <c r="B47" s="14"/>
      <c r="C47" s="14"/>
      <c r="D47" s="14"/>
      <c r="E47" s="14"/>
      <c r="F47" s="14"/>
      <c r="G47" s="14"/>
      <c r="H47" s="14"/>
      <c r="I47" s="14"/>
      <c r="J47" s="14"/>
      <c r="K47" s="15" t="s">
        <v>14</v>
      </c>
    </row>
    <row r="48" spans="1:11" ht="31.5" customHeight="1" x14ac:dyDescent="0.2">
      <c r="A48" s="13" t="s">
        <v>1161</v>
      </c>
      <c r="B48" s="67">
        <v>1</v>
      </c>
      <c r="C48" s="67">
        <v>1</v>
      </c>
      <c r="D48" s="67">
        <f>SUM(B48:C48)</f>
        <v>2</v>
      </c>
      <c r="E48" s="67">
        <v>0</v>
      </c>
      <c r="F48" s="67">
        <v>0</v>
      </c>
      <c r="G48" s="67">
        <v>0</v>
      </c>
      <c r="H48" s="67">
        <f t="shared" ref="H48:I48" si="10">SUM(B48,E47)</f>
        <v>1</v>
      </c>
      <c r="I48" s="67">
        <f t="shared" si="10"/>
        <v>1</v>
      </c>
      <c r="J48" s="67">
        <f>SUM(H48:I48)</f>
        <v>2</v>
      </c>
      <c r="K48" s="15" t="s">
        <v>1162</v>
      </c>
    </row>
    <row r="49" spans="1:11" ht="31.5" customHeight="1" thickBot="1" x14ac:dyDescent="0.25">
      <c r="A49" s="13" t="s">
        <v>56</v>
      </c>
      <c r="B49" s="67">
        <f t="shared" ref="B49:J49" si="11">SUM(B48:B48)</f>
        <v>1</v>
      </c>
      <c r="C49" s="67">
        <f t="shared" si="11"/>
        <v>1</v>
      </c>
      <c r="D49" s="67">
        <f t="shared" si="11"/>
        <v>2</v>
      </c>
      <c r="E49" s="67">
        <f t="shared" si="11"/>
        <v>0</v>
      </c>
      <c r="F49" s="67">
        <f t="shared" si="11"/>
        <v>0</v>
      </c>
      <c r="G49" s="67">
        <f t="shared" si="11"/>
        <v>0</v>
      </c>
      <c r="H49" s="67">
        <f t="shared" si="11"/>
        <v>1</v>
      </c>
      <c r="I49" s="67">
        <f t="shared" si="11"/>
        <v>1</v>
      </c>
      <c r="J49" s="67">
        <f t="shared" si="11"/>
        <v>2</v>
      </c>
      <c r="K49" s="15" t="s">
        <v>57</v>
      </c>
    </row>
    <row r="50" spans="1:11" ht="31.5" customHeight="1" thickBot="1" x14ac:dyDescent="0.25">
      <c r="A50" s="19" t="s">
        <v>151</v>
      </c>
      <c r="B50" s="20">
        <f>SUM(B49)</f>
        <v>1</v>
      </c>
      <c r="C50" s="20">
        <f t="shared" ref="C50:J50" si="12">SUM(C49)</f>
        <v>1</v>
      </c>
      <c r="D50" s="20">
        <f t="shared" si="12"/>
        <v>2</v>
      </c>
      <c r="E50" s="20">
        <f t="shared" si="12"/>
        <v>0</v>
      </c>
      <c r="F50" s="20">
        <f t="shared" si="12"/>
        <v>0</v>
      </c>
      <c r="G50" s="20">
        <f t="shared" si="12"/>
        <v>0</v>
      </c>
      <c r="H50" s="20">
        <f t="shared" si="12"/>
        <v>1</v>
      </c>
      <c r="I50" s="20">
        <f t="shared" si="12"/>
        <v>1</v>
      </c>
      <c r="J50" s="20">
        <f t="shared" si="12"/>
        <v>2</v>
      </c>
      <c r="K50" s="61" t="s">
        <v>771</v>
      </c>
    </row>
    <row r="51" spans="1:11" ht="18" customHeight="1" thickTop="1" x14ac:dyDescent="0.2"/>
    <row r="52" spans="1:11" ht="18" customHeight="1" x14ac:dyDescent="0.2"/>
    <row r="53" spans="1:11" ht="18" customHeight="1" x14ac:dyDescent="0.2"/>
    <row r="54" spans="1:11" ht="18" customHeight="1" x14ac:dyDescent="0.2"/>
    <row r="55" spans="1:11" ht="18" customHeight="1" x14ac:dyDescent="0.2"/>
    <row r="56" spans="1:11" ht="18" customHeight="1" x14ac:dyDescent="0.2"/>
    <row r="57" spans="1:11" ht="18" customHeight="1" x14ac:dyDescent="0.2"/>
    <row r="58" spans="1:11" ht="18" customHeight="1" x14ac:dyDescent="0.2"/>
    <row r="59" spans="1:11" ht="18" customHeight="1" x14ac:dyDescent="0.2"/>
    <row r="60" spans="1:11" ht="18" customHeight="1" x14ac:dyDescent="0.2"/>
    <row r="61" spans="1:11" s="99" customFormat="1" ht="18" customHeight="1" x14ac:dyDescent="0.2"/>
    <row r="62" spans="1:11" s="99" customFormat="1" ht="18" customHeight="1" x14ac:dyDescent="0.2"/>
    <row r="63" spans="1:11" s="99" customFormat="1" ht="18" customHeight="1" x14ac:dyDescent="0.2"/>
    <row r="64" spans="1:11" s="99" customFormat="1" ht="18" customHeight="1" x14ac:dyDescent="0.2"/>
    <row r="65" spans="1:11" s="99" customFormat="1" ht="18" customHeight="1" x14ac:dyDescent="0.2"/>
    <row r="66" spans="1:11" s="99" customFormat="1" ht="18" customHeight="1" x14ac:dyDescent="0.2"/>
    <row r="67" spans="1:11" s="99" customFormat="1" ht="18" customHeight="1" x14ac:dyDescent="0.2"/>
    <row r="68" spans="1:11" s="99" customFormat="1" ht="18" customHeight="1" x14ac:dyDescent="0.2"/>
    <row r="69" spans="1:11" s="99" customFormat="1" ht="18" customHeight="1" x14ac:dyDescent="0.2"/>
    <row r="70" spans="1:11" s="99" customFormat="1" ht="18" customHeight="1" x14ac:dyDescent="0.2"/>
    <row r="71" spans="1:11" s="99" customFormat="1" ht="18" customHeight="1" x14ac:dyDescent="0.2"/>
    <row r="72" spans="1:11" ht="18" customHeight="1" x14ac:dyDescent="0.2"/>
    <row r="73" spans="1:11" ht="18" customHeight="1" x14ac:dyDescent="0.2"/>
    <row r="74" spans="1:11" ht="23.25" customHeight="1" x14ac:dyDescent="0.2">
      <c r="A74" s="118" t="s">
        <v>2067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</row>
    <row r="75" spans="1:11" ht="32.25" customHeight="1" x14ac:dyDescent="0.25">
      <c r="A75" s="114" t="s">
        <v>1997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</row>
    <row r="76" spans="1:11" ht="18" customHeight="1" thickBot="1" x14ac:dyDescent="0.25">
      <c r="A76" s="10" t="s">
        <v>1993</v>
      </c>
      <c r="K76" s="12" t="s">
        <v>1994</v>
      </c>
    </row>
    <row r="77" spans="1:11" ht="27.75" customHeight="1" thickTop="1" x14ac:dyDescent="0.25">
      <c r="A77" s="111" t="s">
        <v>1051</v>
      </c>
      <c r="B77" s="110" t="s">
        <v>1</v>
      </c>
      <c r="C77" s="110"/>
      <c r="D77" s="110"/>
      <c r="E77" s="110" t="s">
        <v>2</v>
      </c>
      <c r="F77" s="110"/>
      <c r="G77" s="110"/>
      <c r="H77" s="110" t="s">
        <v>3</v>
      </c>
      <c r="I77" s="110"/>
      <c r="J77" s="110"/>
      <c r="K77" s="111" t="s">
        <v>1149</v>
      </c>
    </row>
    <row r="78" spans="1:11" ht="17.25" customHeight="1" x14ac:dyDescent="0.25">
      <c r="A78" s="112"/>
      <c r="B78" s="109" t="s">
        <v>5</v>
      </c>
      <c r="C78" s="109"/>
      <c r="D78" s="109"/>
      <c r="E78" s="109" t="s">
        <v>6</v>
      </c>
      <c r="F78" s="109"/>
      <c r="G78" s="109"/>
      <c r="H78" s="109" t="s">
        <v>7</v>
      </c>
      <c r="I78" s="109"/>
      <c r="J78" s="109"/>
      <c r="K78" s="112"/>
    </row>
    <row r="79" spans="1:11" ht="15.75" x14ac:dyDescent="0.25">
      <c r="A79" s="112"/>
      <c r="B79" s="56" t="s">
        <v>8</v>
      </c>
      <c r="C79" s="56" t="s">
        <v>67</v>
      </c>
      <c r="D79" s="56" t="s">
        <v>10</v>
      </c>
      <c r="E79" s="56" t="s">
        <v>8</v>
      </c>
      <c r="F79" s="56" t="s">
        <v>67</v>
      </c>
      <c r="G79" s="56" t="s">
        <v>10</v>
      </c>
      <c r="H79" s="56" t="s">
        <v>8</v>
      </c>
      <c r="I79" s="56" t="s">
        <v>67</v>
      </c>
      <c r="J79" s="56" t="s">
        <v>10</v>
      </c>
      <c r="K79" s="112"/>
    </row>
    <row r="80" spans="1:11" ht="16.5" thickBot="1" x14ac:dyDescent="0.3">
      <c r="A80" s="113"/>
      <c r="B80" s="6" t="s">
        <v>11</v>
      </c>
      <c r="C80" s="6" t="s">
        <v>12</v>
      </c>
      <c r="D80" s="6" t="s">
        <v>7</v>
      </c>
      <c r="E80" s="6" t="s">
        <v>11</v>
      </c>
      <c r="F80" s="6" t="s">
        <v>12</v>
      </c>
      <c r="G80" s="6" t="s">
        <v>7</v>
      </c>
      <c r="H80" s="6" t="s">
        <v>11</v>
      </c>
      <c r="I80" s="6" t="s">
        <v>12</v>
      </c>
      <c r="J80" s="6" t="s">
        <v>7</v>
      </c>
      <c r="K80" s="113"/>
    </row>
    <row r="81" spans="1:11" ht="14.25" customHeight="1" x14ac:dyDescent="0.2">
      <c r="A81" s="13" t="s">
        <v>13</v>
      </c>
      <c r="B81" s="14"/>
      <c r="C81" s="14"/>
      <c r="D81" s="14"/>
      <c r="E81" s="14"/>
      <c r="F81" s="14"/>
      <c r="G81" s="14"/>
      <c r="H81" s="14"/>
      <c r="I81" s="14"/>
      <c r="J81" s="14"/>
      <c r="K81" s="15" t="s">
        <v>14</v>
      </c>
    </row>
    <row r="82" spans="1:11" ht="20.25" customHeight="1" x14ac:dyDescent="0.2">
      <c r="A82" s="13" t="s">
        <v>1150</v>
      </c>
      <c r="B82" s="67">
        <v>3529</v>
      </c>
      <c r="C82" s="67">
        <v>2135</v>
      </c>
      <c r="D82" s="67">
        <f>SUM(B82:C82)</f>
        <v>5664</v>
      </c>
      <c r="E82" s="67">
        <v>0</v>
      </c>
      <c r="F82" s="67">
        <v>0</v>
      </c>
      <c r="G82" s="67">
        <v>0</v>
      </c>
      <c r="H82" s="67">
        <f t="shared" ref="H82:J93" si="13">SUM(B82,E82)</f>
        <v>3529</v>
      </c>
      <c r="I82" s="67">
        <f t="shared" si="13"/>
        <v>2135</v>
      </c>
      <c r="J82" s="67">
        <f t="shared" si="13"/>
        <v>5664</v>
      </c>
      <c r="K82" s="15" t="s">
        <v>1151</v>
      </c>
    </row>
    <row r="83" spans="1:11" ht="20.25" customHeight="1" x14ac:dyDescent="0.2">
      <c r="A83" s="13" t="s">
        <v>1152</v>
      </c>
      <c r="B83" s="67">
        <v>859</v>
      </c>
      <c r="C83" s="67">
        <v>505</v>
      </c>
      <c r="D83" s="67">
        <f t="shared" ref="D83:D86" si="14">SUM(B83:C83)</f>
        <v>1364</v>
      </c>
      <c r="E83" s="67">
        <v>0</v>
      </c>
      <c r="F83" s="67">
        <v>0</v>
      </c>
      <c r="G83" s="67">
        <v>0</v>
      </c>
      <c r="H83" s="67">
        <f t="shared" si="13"/>
        <v>859</v>
      </c>
      <c r="I83" s="67">
        <f t="shared" si="13"/>
        <v>505</v>
      </c>
      <c r="J83" s="67">
        <f t="shared" si="13"/>
        <v>1364</v>
      </c>
      <c r="K83" s="15" t="s">
        <v>1153</v>
      </c>
    </row>
    <row r="84" spans="1:11" ht="20.25" customHeight="1" x14ac:dyDescent="0.2">
      <c r="A84" s="13" t="s">
        <v>1154</v>
      </c>
      <c r="B84" s="67">
        <v>660</v>
      </c>
      <c r="C84" s="67">
        <v>468</v>
      </c>
      <c r="D84" s="67">
        <f t="shared" si="14"/>
        <v>1128</v>
      </c>
      <c r="E84" s="67">
        <v>0</v>
      </c>
      <c r="F84" s="67">
        <v>0</v>
      </c>
      <c r="G84" s="67">
        <v>0</v>
      </c>
      <c r="H84" s="67">
        <f t="shared" si="13"/>
        <v>660</v>
      </c>
      <c r="I84" s="67">
        <f t="shared" si="13"/>
        <v>468</v>
      </c>
      <c r="J84" s="67">
        <f t="shared" si="13"/>
        <v>1128</v>
      </c>
      <c r="K84" s="15" t="s">
        <v>1155</v>
      </c>
    </row>
    <row r="85" spans="1:11" ht="20.25" customHeight="1" x14ac:dyDescent="0.2">
      <c r="A85" s="13" t="s">
        <v>1156</v>
      </c>
      <c r="B85" s="67">
        <v>1343</v>
      </c>
      <c r="C85" s="67">
        <v>1612</v>
      </c>
      <c r="D85" s="67">
        <f t="shared" si="14"/>
        <v>2955</v>
      </c>
      <c r="E85" s="67">
        <v>0</v>
      </c>
      <c r="F85" s="67">
        <v>0</v>
      </c>
      <c r="G85" s="67">
        <v>0</v>
      </c>
      <c r="H85" s="67">
        <f t="shared" si="13"/>
        <v>1343</v>
      </c>
      <c r="I85" s="67">
        <f t="shared" si="13"/>
        <v>1612</v>
      </c>
      <c r="J85" s="67">
        <f t="shared" si="13"/>
        <v>2955</v>
      </c>
      <c r="K85" s="15" t="s">
        <v>1157</v>
      </c>
    </row>
    <row r="86" spans="1:11" ht="20.25" customHeight="1" x14ac:dyDescent="0.2">
      <c r="A86" s="13" t="s">
        <v>1158</v>
      </c>
      <c r="B86" s="67">
        <v>171</v>
      </c>
      <c r="C86" s="67">
        <v>56</v>
      </c>
      <c r="D86" s="67">
        <f t="shared" si="14"/>
        <v>227</v>
      </c>
      <c r="E86" s="67">
        <v>0</v>
      </c>
      <c r="F86" s="67">
        <v>0</v>
      </c>
      <c r="G86" s="67">
        <v>0</v>
      </c>
      <c r="H86" s="67">
        <f t="shared" si="13"/>
        <v>171</v>
      </c>
      <c r="I86" s="67">
        <f t="shared" si="13"/>
        <v>56</v>
      </c>
      <c r="J86" s="67">
        <f t="shared" si="13"/>
        <v>227</v>
      </c>
      <c r="K86" s="15" t="s">
        <v>1159</v>
      </c>
    </row>
    <row r="87" spans="1:11" ht="20.25" customHeight="1" x14ac:dyDescent="0.2">
      <c r="A87" s="13" t="s">
        <v>1074</v>
      </c>
      <c r="B87" s="67">
        <f>SUM(B82:B86)</f>
        <v>6562</v>
      </c>
      <c r="C87" s="67">
        <f t="shared" ref="C87:D87" si="15">SUM(C82:C86)</f>
        <v>4776</v>
      </c>
      <c r="D87" s="67">
        <f t="shared" si="15"/>
        <v>11338</v>
      </c>
      <c r="E87" s="67">
        <v>0</v>
      </c>
      <c r="F87" s="67">
        <v>0</v>
      </c>
      <c r="G87" s="67">
        <v>0</v>
      </c>
      <c r="H87" s="67">
        <f t="shared" si="13"/>
        <v>6562</v>
      </c>
      <c r="I87" s="67">
        <f t="shared" si="13"/>
        <v>4776</v>
      </c>
      <c r="J87" s="67">
        <f t="shared" si="13"/>
        <v>11338</v>
      </c>
      <c r="K87" s="15" t="s">
        <v>1160</v>
      </c>
    </row>
    <row r="88" spans="1:11" ht="20.25" customHeight="1" x14ac:dyDescent="0.2">
      <c r="A88" s="13" t="s">
        <v>1161</v>
      </c>
      <c r="B88" s="67">
        <v>108</v>
      </c>
      <c r="C88" s="67">
        <v>194</v>
      </c>
      <c r="D88" s="67">
        <f>SUM(B88:C88)</f>
        <v>302</v>
      </c>
      <c r="E88" s="67">
        <v>0</v>
      </c>
      <c r="F88" s="67">
        <v>0</v>
      </c>
      <c r="G88" s="67">
        <v>0</v>
      </c>
      <c r="H88" s="67">
        <f t="shared" si="13"/>
        <v>108</v>
      </c>
      <c r="I88" s="67">
        <f t="shared" si="13"/>
        <v>194</v>
      </c>
      <c r="J88" s="67">
        <f t="shared" si="13"/>
        <v>302</v>
      </c>
      <c r="K88" s="15" t="s">
        <v>1162</v>
      </c>
    </row>
    <row r="89" spans="1:11" ht="20.25" customHeight="1" x14ac:dyDescent="0.2">
      <c r="A89" s="13" t="s">
        <v>1163</v>
      </c>
      <c r="B89" s="67">
        <v>490</v>
      </c>
      <c r="C89" s="67">
        <v>804</v>
      </c>
      <c r="D89" s="67">
        <f t="shared" ref="D89:D91" si="16">SUM(B89:C89)</f>
        <v>1294</v>
      </c>
      <c r="E89" s="67">
        <f>SUM(E82:E88)</f>
        <v>0</v>
      </c>
      <c r="F89" s="67">
        <f>SUM(F82:F88)</f>
        <v>0</v>
      </c>
      <c r="G89" s="67">
        <f>SUM(G82:G88)</f>
        <v>0</v>
      </c>
      <c r="H89" s="67">
        <f t="shared" si="13"/>
        <v>490</v>
      </c>
      <c r="I89" s="67">
        <f t="shared" si="13"/>
        <v>804</v>
      </c>
      <c r="J89" s="67">
        <f t="shared" si="13"/>
        <v>1294</v>
      </c>
      <c r="K89" s="15" t="s">
        <v>1168</v>
      </c>
    </row>
    <row r="90" spans="1:11" ht="20.25" customHeight="1" x14ac:dyDescent="0.2">
      <c r="A90" s="13" t="s">
        <v>1164</v>
      </c>
      <c r="B90" s="67">
        <v>467</v>
      </c>
      <c r="C90" s="67">
        <v>403</v>
      </c>
      <c r="D90" s="67">
        <f t="shared" si="16"/>
        <v>870</v>
      </c>
      <c r="E90" s="67">
        <v>0</v>
      </c>
      <c r="F90" s="67">
        <v>0</v>
      </c>
      <c r="G90" s="67">
        <v>0</v>
      </c>
      <c r="H90" s="67">
        <f t="shared" si="13"/>
        <v>467</v>
      </c>
      <c r="I90" s="67">
        <f t="shared" si="13"/>
        <v>403</v>
      </c>
      <c r="J90" s="67">
        <f t="shared" si="13"/>
        <v>870</v>
      </c>
      <c r="K90" s="15" t="s">
        <v>1165</v>
      </c>
    </row>
    <row r="91" spans="1:11" ht="20.25" customHeight="1" x14ac:dyDescent="0.2">
      <c r="A91" s="13" t="s">
        <v>1166</v>
      </c>
      <c r="B91" s="67">
        <v>152</v>
      </c>
      <c r="C91" s="67">
        <v>139</v>
      </c>
      <c r="D91" s="67">
        <f t="shared" si="16"/>
        <v>291</v>
      </c>
      <c r="E91" s="67">
        <v>0</v>
      </c>
      <c r="F91" s="67">
        <v>0</v>
      </c>
      <c r="G91" s="67">
        <v>0</v>
      </c>
      <c r="H91" s="67">
        <f t="shared" si="13"/>
        <v>152</v>
      </c>
      <c r="I91" s="67">
        <f t="shared" si="13"/>
        <v>139</v>
      </c>
      <c r="J91" s="67">
        <f t="shared" si="13"/>
        <v>291</v>
      </c>
      <c r="K91" s="15" t="s">
        <v>1167</v>
      </c>
    </row>
    <row r="92" spans="1:11" ht="20.25" customHeight="1" x14ac:dyDescent="0.2">
      <c r="A92" s="13" t="s">
        <v>1085</v>
      </c>
      <c r="B92" s="67">
        <f>SUM(B88:B91)</f>
        <v>1217</v>
      </c>
      <c r="C92" s="67">
        <f>SUM(C88:C91)</f>
        <v>1540</v>
      </c>
      <c r="D92" s="67">
        <f>SUM(D88:D91)</f>
        <v>2757</v>
      </c>
      <c r="E92" s="67">
        <v>0</v>
      </c>
      <c r="F92" s="67">
        <v>0</v>
      </c>
      <c r="G92" s="67">
        <v>0</v>
      </c>
      <c r="H92" s="67">
        <f t="shared" si="13"/>
        <v>1217</v>
      </c>
      <c r="I92" s="67">
        <f t="shared" si="13"/>
        <v>1540</v>
      </c>
      <c r="J92" s="67">
        <f t="shared" si="13"/>
        <v>2757</v>
      </c>
      <c r="K92" s="15" t="s">
        <v>1086</v>
      </c>
    </row>
    <row r="93" spans="1:11" ht="20.25" customHeight="1" x14ac:dyDescent="0.2">
      <c r="A93" s="13" t="s">
        <v>56</v>
      </c>
      <c r="B93" s="67">
        <f>SUM(B92,B87)</f>
        <v>7779</v>
      </c>
      <c r="C93" s="67">
        <f>SUM(C92,C87)</f>
        <v>6316</v>
      </c>
      <c r="D93" s="67">
        <f>SUM(D92,D87)</f>
        <v>14095</v>
      </c>
      <c r="E93" s="67">
        <v>0</v>
      </c>
      <c r="F93" s="67">
        <v>0</v>
      </c>
      <c r="G93" s="67">
        <v>0</v>
      </c>
      <c r="H93" s="67">
        <f t="shared" si="13"/>
        <v>7779</v>
      </c>
      <c r="I93" s="67">
        <f t="shared" si="13"/>
        <v>6316</v>
      </c>
      <c r="J93" s="67">
        <f t="shared" si="13"/>
        <v>14095</v>
      </c>
      <c r="K93" s="15" t="s">
        <v>1086</v>
      </c>
    </row>
    <row r="94" spans="1:11" ht="17.25" customHeight="1" x14ac:dyDescent="0.2">
      <c r="A94" s="13" t="s">
        <v>58</v>
      </c>
      <c r="B94" s="67"/>
      <c r="C94" s="67"/>
      <c r="D94" s="67"/>
      <c r="E94" s="67"/>
      <c r="F94" s="67"/>
      <c r="G94" s="67"/>
      <c r="H94" s="67"/>
      <c r="I94" s="67"/>
      <c r="J94" s="67"/>
      <c r="K94" s="15" t="s">
        <v>59</v>
      </c>
    </row>
    <row r="95" spans="1:11" ht="18" customHeight="1" x14ac:dyDescent="0.2">
      <c r="A95" s="13" t="s">
        <v>1150</v>
      </c>
      <c r="B95" s="67">
        <v>418</v>
      </c>
      <c r="C95" s="67">
        <v>186</v>
      </c>
      <c r="D95" s="67">
        <f>SUM(B95:C95)</f>
        <v>604</v>
      </c>
      <c r="E95" s="67">
        <f t="shared" ref="E95:G97" si="17">SUM(E94,E89)</f>
        <v>0</v>
      </c>
      <c r="F95" s="67">
        <f t="shared" si="17"/>
        <v>0</v>
      </c>
      <c r="G95" s="67">
        <f t="shared" si="17"/>
        <v>0</v>
      </c>
      <c r="H95" s="67">
        <f>SUM(B95,E95)</f>
        <v>418</v>
      </c>
      <c r="I95" s="67">
        <f>SUM(C95,F95)</f>
        <v>186</v>
      </c>
      <c r="J95" s="67">
        <f>SUM(H95:I95)</f>
        <v>604</v>
      </c>
      <c r="K95" s="15" t="s">
        <v>1151</v>
      </c>
    </row>
    <row r="96" spans="1:11" ht="16.5" customHeight="1" x14ac:dyDescent="0.2">
      <c r="A96" s="13" t="s">
        <v>1152</v>
      </c>
      <c r="B96" s="67">
        <v>279</v>
      </c>
      <c r="C96" s="67">
        <v>40</v>
      </c>
      <c r="D96" s="67">
        <f t="shared" ref="D96:D97" si="18">SUM(B96:C96)</f>
        <v>319</v>
      </c>
      <c r="E96" s="67">
        <f t="shared" si="17"/>
        <v>0</v>
      </c>
      <c r="F96" s="67">
        <f t="shared" si="17"/>
        <v>0</v>
      </c>
      <c r="G96" s="67">
        <f t="shared" si="17"/>
        <v>0</v>
      </c>
      <c r="H96" s="67">
        <f t="shared" ref="H96:I101" si="19">SUM(B96,E96)</f>
        <v>279</v>
      </c>
      <c r="I96" s="67">
        <f t="shared" si="19"/>
        <v>40</v>
      </c>
      <c r="J96" s="67">
        <f t="shared" ref="J96:J97" si="20">SUM(H96:I96)</f>
        <v>319</v>
      </c>
      <c r="K96" s="15" t="s">
        <v>1153</v>
      </c>
    </row>
    <row r="97" spans="1:11" ht="20.25" customHeight="1" x14ac:dyDescent="0.2">
      <c r="A97" s="13" t="s">
        <v>1156</v>
      </c>
      <c r="B97" s="67">
        <v>459</v>
      </c>
      <c r="C97" s="67">
        <v>92</v>
      </c>
      <c r="D97" s="67">
        <f t="shared" si="18"/>
        <v>551</v>
      </c>
      <c r="E97" s="67">
        <f t="shared" si="17"/>
        <v>0</v>
      </c>
      <c r="F97" s="67">
        <f t="shared" si="17"/>
        <v>0</v>
      </c>
      <c r="G97" s="67">
        <f t="shared" si="17"/>
        <v>0</v>
      </c>
      <c r="H97" s="67">
        <f t="shared" si="19"/>
        <v>459</v>
      </c>
      <c r="I97" s="67">
        <f t="shared" si="19"/>
        <v>92</v>
      </c>
      <c r="J97" s="67">
        <f t="shared" si="20"/>
        <v>551</v>
      </c>
      <c r="K97" s="15" t="s">
        <v>1157</v>
      </c>
    </row>
    <row r="98" spans="1:11" ht="20.25" customHeight="1" x14ac:dyDescent="0.2">
      <c r="A98" s="13" t="s">
        <v>1074</v>
      </c>
      <c r="B98" s="67">
        <f>SUM(B95:B97)</f>
        <v>1156</v>
      </c>
      <c r="C98" s="67">
        <f t="shared" ref="C98:D98" si="21">SUM(C95:C97)</f>
        <v>318</v>
      </c>
      <c r="D98" s="67">
        <f t="shared" si="21"/>
        <v>1474</v>
      </c>
      <c r="E98" s="67">
        <f>SUM(E95:E97)</f>
        <v>0</v>
      </c>
      <c r="F98" s="67">
        <f t="shared" ref="F98:G99" si="22">SUM(F95:F97)</f>
        <v>0</v>
      </c>
      <c r="G98" s="67">
        <f t="shared" si="22"/>
        <v>0</v>
      </c>
      <c r="H98" s="67">
        <f>SUM(B98,E98)</f>
        <v>1156</v>
      </c>
      <c r="I98" s="67">
        <f t="shared" si="19"/>
        <v>318</v>
      </c>
      <c r="J98" s="67">
        <f>SUM(D98,G98)</f>
        <v>1474</v>
      </c>
      <c r="K98" s="15" t="s">
        <v>1160</v>
      </c>
    </row>
    <row r="99" spans="1:11" ht="20.25" customHeight="1" x14ac:dyDescent="0.2">
      <c r="A99" s="13" t="s">
        <v>1173</v>
      </c>
      <c r="B99" s="67">
        <v>62</v>
      </c>
      <c r="C99" s="67">
        <v>118</v>
      </c>
      <c r="D99" s="67">
        <f>SUM(B99:C99)</f>
        <v>180</v>
      </c>
      <c r="E99" s="67">
        <f>SUM(E96:E98)</f>
        <v>0</v>
      </c>
      <c r="F99" s="67">
        <f t="shared" si="22"/>
        <v>0</v>
      </c>
      <c r="G99" s="67">
        <f t="shared" si="22"/>
        <v>0</v>
      </c>
      <c r="H99" s="67">
        <f>SUM(B99,E99)</f>
        <v>62</v>
      </c>
      <c r="I99" s="67">
        <f t="shared" si="19"/>
        <v>118</v>
      </c>
      <c r="J99" s="67">
        <f>SUM(D99,G99)</f>
        <v>180</v>
      </c>
      <c r="K99" s="15" t="s">
        <v>1162</v>
      </c>
    </row>
    <row r="100" spans="1:11" ht="20.25" customHeight="1" x14ac:dyDescent="0.2">
      <c r="A100" s="13" t="s">
        <v>1163</v>
      </c>
      <c r="B100" s="67">
        <v>234</v>
      </c>
      <c r="C100" s="67">
        <v>14</v>
      </c>
      <c r="D100" s="67">
        <f>SUM(B100:C100)</f>
        <v>248</v>
      </c>
      <c r="E100" s="67">
        <v>0</v>
      </c>
      <c r="F100" s="67">
        <v>0</v>
      </c>
      <c r="G100" s="67">
        <v>0</v>
      </c>
      <c r="H100" s="67">
        <f t="shared" ref="H100:H101" si="23">SUM(B100,E100)</f>
        <v>234</v>
      </c>
      <c r="I100" s="67">
        <f t="shared" si="19"/>
        <v>14</v>
      </c>
      <c r="J100" s="67">
        <f>SUM(D100,G100)</f>
        <v>248</v>
      </c>
      <c r="K100" s="15" t="s">
        <v>1171</v>
      </c>
    </row>
    <row r="101" spans="1:11" ht="20.25" customHeight="1" x14ac:dyDescent="0.2">
      <c r="A101" s="13" t="s">
        <v>1164</v>
      </c>
      <c r="B101" s="67">
        <v>246</v>
      </c>
      <c r="C101" s="67">
        <v>109</v>
      </c>
      <c r="D101" s="67">
        <f>SUM(B101:C101)</f>
        <v>355</v>
      </c>
      <c r="E101" s="67">
        <v>0</v>
      </c>
      <c r="F101" s="67">
        <v>0</v>
      </c>
      <c r="G101" s="67">
        <v>0</v>
      </c>
      <c r="H101" s="67">
        <f t="shared" si="23"/>
        <v>246</v>
      </c>
      <c r="I101" s="67">
        <f t="shared" si="19"/>
        <v>109</v>
      </c>
      <c r="J101" s="67">
        <f>SUM(D101,G101)</f>
        <v>355</v>
      </c>
      <c r="K101" s="15" t="s">
        <v>1165</v>
      </c>
    </row>
    <row r="102" spans="1:11" ht="20.25" customHeight="1" x14ac:dyDescent="0.2">
      <c r="A102" s="13" t="s">
        <v>1085</v>
      </c>
      <c r="B102" s="67">
        <f>SUM(B99:B101)</f>
        <v>542</v>
      </c>
      <c r="C102" s="67">
        <f t="shared" ref="C102:G102" si="24">SUM(C99:C101)</f>
        <v>241</v>
      </c>
      <c r="D102" s="67">
        <f t="shared" si="24"/>
        <v>783</v>
      </c>
      <c r="E102" s="67">
        <f t="shared" si="24"/>
        <v>0</v>
      </c>
      <c r="F102" s="67">
        <f t="shared" si="24"/>
        <v>0</v>
      </c>
      <c r="G102" s="67">
        <f t="shared" si="24"/>
        <v>0</v>
      </c>
      <c r="H102" s="67">
        <f>SUM(H99:H101)</f>
        <v>542</v>
      </c>
      <c r="I102" s="67">
        <f t="shared" ref="I102:J102" si="25">SUM(I99:I101)</f>
        <v>241</v>
      </c>
      <c r="J102" s="67">
        <f t="shared" si="25"/>
        <v>783</v>
      </c>
      <c r="K102" s="15" t="s">
        <v>1086</v>
      </c>
    </row>
    <row r="103" spans="1:11" ht="20.25" customHeight="1" thickBot="1" x14ac:dyDescent="0.25">
      <c r="A103" s="13" t="s">
        <v>61</v>
      </c>
      <c r="B103" s="67">
        <f t="shared" ref="B103:G103" si="26">SUM(B98,B102)</f>
        <v>1698</v>
      </c>
      <c r="C103" s="67">
        <f t="shared" si="26"/>
        <v>559</v>
      </c>
      <c r="D103" s="67">
        <f t="shared" si="26"/>
        <v>2257</v>
      </c>
      <c r="E103" s="67">
        <f t="shared" si="26"/>
        <v>0</v>
      </c>
      <c r="F103" s="67">
        <f t="shared" si="26"/>
        <v>0</v>
      </c>
      <c r="G103" s="67">
        <f t="shared" si="26"/>
        <v>0</v>
      </c>
      <c r="H103" s="67">
        <f>SUM(H102,H98)</f>
        <v>1698</v>
      </c>
      <c r="I103" s="67">
        <f t="shared" ref="I103:J103" si="27">SUM(I102,I98)</f>
        <v>559</v>
      </c>
      <c r="J103" s="67">
        <f t="shared" si="27"/>
        <v>2257</v>
      </c>
      <c r="K103" s="15" t="s">
        <v>1174</v>
      </c>
    </row>
    <row r="104" spans="1:11" ht="20.25" customHeight="1" thickBot="1" x14ac:dyDescent="0.25">
      <c r="A104" s="19" t="s">
        <v>151</v>
      </c>
      <c r="B104" s="20">
        <f>SUM(B93,B103)</f>
        <v>9477</v>
      </c>
      <c r="C104" s="20">
        <f t="shared" ref="C104:J104" si="28">SUM(C93,C103)</f>
        <v>6875</v>
      </c>
      <c r="D104" s="20">
        <f t="shared" si="28"/>
        <v>16352</v>
      </c>
      <c r="E104" s="20">
        <f t="shared" si="28"/>
        <v>0</v>
      </c>
      <c r="F104" s="20">
        <f t="shared" si="28"/>
        <v>0</v>
      </c>
      <c r="G104" s="20">
        <f t="shared" si="28"/>
        <v>0</v>
      </c>
      <c r="H104" s="20">
        <f t="shared" si="28"/>
        <v>9477</v>
      </c>
      <c r="I104" s="20">
        <f t="shared" si="28"/>
        <v>6875</v>
      </c>
      <c r="J104" s="20">
        <f t="shared" si="28"/>
        <v>16352</v>
      </c>
      <c r="K104" s="61" t="s">
        <v>771</v>
      </c>
    </row>
    <row r="105" spans="1:11" ht="18" customHeight="1" thickTop="1" x14ac:dyDescent="0.2"/>
    <row r="106" spans="1:11" ht="23.25" customHeight="1" x14ac:dyDescent="0.2">
      <c r="A106" s="118" t="s">
        <v>2068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</row>
    <row r="107" spans="1:11" ht="46.5" customHeight="1" x14ac:dyDescent="0.25">
      <c r="A107" s="114" t="s">
        <v>1175</v>
      </c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</row>
    <row r="108" spans="1:11" ht="21.75" customHeight="1" thickBot="1" x14ac:dyDescent="0.25">
      <c r="A108" s="10" t="s">
        <v>1995</v>
      </c>
      <c r="K108" s="12" t="s">
        <v>1996</v>
      </c>
    </row>
    <row r="109" spans="1:11" ht="21" customHeight="1" thickTop="1" x14ac:dyDescent="0.25">
      <c r="A109" s="111" t="s">
        <v>1051</v>
      </c>
      <c r="B109" s="110" t="s">
        <v>1</v>
      </c>
      <c r="C109" s="110"/>
      <c r="D109" s="110"/>
      <c r="E109" s="110" t="s">
        <v>2</v>
      </c>
      <c r="F109" s="110"/>
      <c r="G109" s="110"/>
      <c r="H109" s="110" t="s">
        <v>3</v>
      </c>
      <c r="I109" s="110"/>
      <c r="J109" s="110"/>
      <c r="K109" s="111" t="s">
        <v>1149</v>
      </c>
    </row>
    <row r="110" spans="1:11" ht="21" customHeight="1" x14ac:dyDescent="0.25">
      <c r="A110" s="112"/>
      <c r="B110" s="109" t="s">
        <v>5</v>
      </c>
      <c r="C110" s="109"/>
      <c r="D110" s="109"/>
      <c r="E110" s="109" t="s">
        <v>6</v>
      </c>
      <c r="F110" s="109"/>
      <c r="G110" s="109"/>
      <c r="H110" s="109" t="s">
        <v>7</v>
      </c>
      <c r="I110" s="109"/>
      <c r="J110" s="109"/>
      <c r="K110" s="112"/>
    </row>
    <row r="111" spans="1:11" ht="21" customHeight="1" x14ac:dyDescent="0.25">
      <c r="A111" s="112"/>
      <c r="B111" s="56" t="s">
        <v>8</v>
      </c>
      <c r="C111" s="56" t="s">
        <v>67</v>
      </c>
      <c r="D111" s="56" t="s">
        <v>10</v>
      </c>
      <c r="E111" s="56" t="s">
        <v>8</v>
      </c>
      <c r="F111" s="56" t="s">
        <v>67</v>
      </c>
      <c r="G111" s="56" t="s">
        <v>10</v>
      </c>
      <c r="H111" s="56" t="s">
        <v>8</v>
      </c>
      <c r="I111" s="56" t="s">
        <v>67</v>
      </c>
      <c r="J111" s="56" t="s">
        <v>10</v>
      </c>
      <c r="K111" s="112"/>
    </row>
    <row r="112" spans="1:11" ht="21" customHeight="1" thickBot="1" x14ac:dyDescent="0.3">
      <c r="A112" s="113"/>
      <c r="B112" s="6" t="s">
        <v>11</v>
      </c>
      <c r="C112" s="6" t="s">
        <v>12</v>
      </c>
      <c r="D112" s="6" t="s">
        <v>7</v>
      </c>
      <c r="E112" s="6" t="s">
        <v>11</v>
      </c>
      <c r="F112" s="6" t="s">
        <v>12</v>
      </c>
      <c r="G112" s="6" t="s">
        <v>7</v>
      </c>
      <c r="H112" s="6" t="s">
        <v>11</v>
      </c>
      <c r="I112" s="6" t="s">
        <v>12</v>
      </c>
      <c r="J112" s="6" t="s">
        <v>7</v>
      </c>
      <c r="K112" s="113"/>
    </row>
    <row r="113" spans="1:11" ht="27" customHeight="1" x14ac:dyDescent="0.2">
      <c r="A113" s="13" t="s">
        <v>13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5" t="s">
        <v>14</v>
      </c>
    </row>
    <row r="114" spans="1:11" ht="27" customHeight="1" x14ac:dyDescent="0.2">
      <c r="A114" s="13" t="s">
        <v>1150</v>
      </c>
      <c r="B114" s="67">
        <v>89</v>
      </c>
      <c r="C114" s="67">
        <v>70</v>
      </c>
      <c r="D114" s="67">
        <f>SUM(B114:C114)</f>
        <v>159</v>
      </c>
      <c r="E114" s="67">
        <v>0</v>
      </c>
      <c r="F114" s="67">
        <v>0</v>
      </c>
      <c r="G114" s="67">
        <f>SUM(E114:F114)</f>
        <v>0</v>
      </c>
      <c r="H114" s="67">
        <f>SUM(E114,B114)</f>
        <v>89</v>
      </c>
      <c r="I114" s="67">
        <f t="shared" ref="I114:J114" si="29">SUM(F114,C114)</f>
        <v>70</v>
      </c>
      <c r="J114" s="67">
        <f t="shared" si="29"/>
        <v>159</v>
      </c>
      <c r="K114" s="15" t="s">
        <v>1177</v>
      </c>
    </row>
    <row r="115" spans="1:11" ht="27" customHeight="1" x14ac:dyDescent="0.2">
      <c r="A115" s="13" t="s">
        <v>1152</v>
      </c>
      <c r="B115" s="67">
        <v>52</v>
      </c>
      <c r="C115" s="67">
        <v>15</v>
      </c>
      <c r="D115" s="67">
        <f t="shared" ref="D115:D118" si="30">SUM(B115:C115)</f>
        <v>67</v>
      </c>
      <c r="E115" s="67">
        <v>0</v>
      </c>
      <c r="F115" s="67">
        <v>0</v>
      </c>
      <c r="G115" s="67">
        <f t="shared" ref="G115:G124" si="31">SUM(E115:F115)</f>
        <v>0</v>
      </c>
      <c r="H115" s="67">
        <f t="shared" ref="H115:H124" si="32">SUM(E115,B115)</f>
        <v>52</v>
      </c>
      <c r="I115" s="67">
        <f t="shared" ref="I115:I126" si="33">SUM(F115,C115)</f>
        <v>15</v>
      </c>
      <c r="J115" s="67">
        <f t="shared" ref="J115:J126" si="34">SUM(G115,D115)</f>
        <v>67</v>
      </c>
      <c r="K115" s="15" t="s">
        <v>1178</v>
      </c>
    </row>
    <row r="116" spans="1:11" ht="27" customHeight="1" x14ac:dyDescent="0.2">
      <c r="A116" s="13" t="s">
        <v>1154</v>
      </c>
      <c r="B116" s="67">
        <v>59</v>
      </c>
      <c r="C116" s="67">
        <v>11</v>
      </c>
      <c r="D116" s="67">
        <f t="shared" si="30"/>
        <v>70</v>
      </c>
      <c r="E116" s="67">
        <v>1</v>
      </c>
      <c r="F116" s="67">
        <v>0</v>
      </c>
      <c r="G116" s="67">
        <f t="shared" si="31"/>
        <v>1</v>
      </c>
      <c r="H116" s="67">
        <f t="shared" si="32"/>
        <v>60</v>
      </c>
      <c r="I116" s="67">
        <f t="shared" si="33"/>
        <v>11</v>
      </c>
      <c r="J116" s="67">
        <f t="shared" si="34"/>
        <v>71</v>
      </c>
      <c r="K116" s="15" t="s">
        <v>1179</v>
      </c>
    </row>
    <row r="117" spans="1:11" ht="27" customHeight="1" x14ac:dyDescent="0.2">
      <c r="A117" s="13" t="s">
        <v>1156</v>
      </c>
      <c r="B117" s="67">
        <v>49</v>
      </c>
      <c r="C117" s="67">
        <v>18</v>
      </c>
      <c r="D117" s="67">
        <f t="shared" si="30"/>
        <v>67</v>
      </c>
      <c r="E117" s="67">
        <v>0</v>
      </c>
      <c r="F117" s="67">
        <v>0</v>
      </c>
      <c r="G117" s="67">
        <f t="shared" si="31"/>
        <v>0</v>
      </c>
      <c r="H117" s="67">
        <f t="shared" si="32"/>
        <v>49</v>
      </c>
      <c r="I117" s="67">
        <f t="shared" si="33"/>
        <v>18</v>
      </c>
      <c r="J117" s="67">
        <f t="shared" si="34"/>
        <v>67</v>
      </c>
      <c r="K117" s="15" t="s">
        <v>1180</v>
      </c>
    </row>
    <row r="118" spans="1:11" ht="27" customHeight="1" x14ac:dyDescent="0.2">
      <c r="A118" s="13" t="s">
        <v>1158</v>
      </c>
      <c r="B118" s="67">
        <v>13</v>
      </c>
      <c r="C118" s="67">
        <v>2</v>
      </c>
      <c r="D118" s="67">
        <f t="shared" si="30"/>
        <v>15</v>
      </c>
      <c r="E118" s="67">
        <v>0</v>
      </c>
      <c r="F118" s="67">
        <v>0</v>
      </c>
      <c r="G118" s="67">
        <f t="shared" si="31"/>
        <v>0</v>
      </c>
      <c r="H118" s="67">
        <f t="shared" si="32"/>
        <v>13</v>
      </c>
      <c r="I118" s="67">
        <f t="shared" si="33"/>
        <v>2</v>
      </c>
      <c r="J118" s="67">
        <f t="shared" si="34"/>
        <v>15</v>
      </c>
      <c r="K118" s="15" t="s">
        <v>1181</v>
      </c>
    </row>
    <row r="119" spans="1:11" ht="27" customHeight="1" x14ac:dyDescent="0.2">
      <c r="A119" s="13" t="s">
        <v>1074</v>
      </c>
      <c r="B119" s="67">
        <f>SUM(B114:B118)</f>
        <v>262</v>
      </c>
      <c r="C119" s="67">
        <f t="shared" ref="C119:F119" si="35">SUM(C114:C118)</f>
        <v>116</v>
      </c>
      <c r="D119" s="67">
        <f>SUM(B119:C119)</f>
        <v>378</v>
      </c>
      <c r="E119" s="67">
        <f t="shared" si="35"/>
        <v>1</v>
      </c>
      <c r="F119" s="67">
        <f t="shared" si="35"/>
        <v>0</v>
      </c>
      <c r="G119" s="67">
        <f t="shared" si="31"/>
        <v>1</v>
      </c>
      <c r="H119" s="67">
        <f t="shared" si="32"/>
        <v>263</v>
      </c>
      <c r="I119" s="67">
        <f t="shared" si="33"/>
        <v>116</v>
      </c>
      <c r="J119" s="67">
        <f t="shared" si="34"/>
        <v>379</v>
      </c>
      <c r="K119" s="15" t="s">
        <v>1160</v>
      </c>
    </row>
    <row r="120" spans="1:11" ht="27" customHeight="1" x14ac:dyDescent="0.2">
      <c r="A120" s="13" t="s">
        <v>1161</v>
      </c>
      <c r="B120" s="67">
        <v>12</v>
      </c>
      <c r="C120" s="67">
        <v>9</v>
      </c>
      <c r="D120" s="67">
        <f>SUM(B120:C120)</f>
        <v>21</v>
      </c>
      <c r="E120" s="67">
        <v>0</v>
      </c>
      <c r="F120" s="67">
        <v>0</v>
      </c>
      <c r="G120" s="67">
        <f t="shared" si="31"/>
        <v>0</v>
      </c>
      <c r="H120" s="67">
        <f t="shared" si="32"/>
        <v>12</v>
      </c>
      <c r="I120" s="67">
        <f t="shared" si="33"/>
        <v>9</v>
      </c>
      <c r="J120" s="67">
        <f t="shared" si="34"/>
        <v>21</v>
      </c>
      <c r="K120" s="15" t="s">
        <v>1162</v>
      </c>
    </row>
    <row r="121" spans="1:11" ht="28.5" customHeight="1" x14ac:dyDescent="0.2">
      <c r="A121" s="13" t="s">
        <v>1163</v>
      </c>
      <c r="B121" s="67">
        <v>50</v>
      </c>
      <c r="C121" s="67">
        <v>29</v>
      </c>
      <c r="D121" s="67">
        <f t="shared" ref="D121:D123" si="36">SUM(B121:C121)</f>
        <v>79</v>
      </c>
      <c r="E121" s="67">
        <v>0</v>
      </c>
      <c r="F121" s="67">
        <v>0</v>
      </c>
      <c r="G121" s="67">
        <f t="shared" si="31"/>
        <v>0</v>
      </c>
      <c r="H121" s="67">
        <f t="shared" si="32"/>
        <v>50</v>
      </c>
      <c r="I121" s="67">
        <f t="shared" si="33"/>
        <v>29</v>
      </c>
      <c r="J121" s="67">
        <f t="shared" si="34"/>
        <v>79</v>
      </c>
      <c r="K121" s="15" t="s">
        <v>1168</v>
      </c>
    </row>
    <row r="122" spans="1:11" ht="27" customHeight="1" x14ac:dyDescent="0.2">
      <c r="A122" s="13" t="s">
        <v>1164</v>
      </c>
      <c r="B122" s="67">
        <v>29</v>
      </c>
      <c r="C122" s="67">
        <v>7</v>
      </c>
      <c r="D122" s="67">
        <f t="shared" si="36"/>
        <v>36</v>
      </c>
      <c r="E122" s="67">
        <v>0</v>
      </c>
      <c r="F122" s="67">
        <v>0</v>
      </c>
      <c r="G122" s="67">
        <f t="shared" si="31"/>
        <v>0</v>
      </c>
      <c r="H122" s="67">
        <f t="shared" si="32"/>
        <v>29</v>
      </c>
      <c r="I122" s="67">
        <f t="shared" si="33"/>
        <v>7</v>
      </c>
      <c r="J122" s="67">
        <f t="shared" si="34"/>
        <v>36</v>
      </c>
      <c r="K122" s="15" t="s">
        <v>1165</v>
      </c>
    </row>
    <row r="123" spans="1:11" ht="27" customHeight="1" x14ac:dyDescent="0.2">
      <c r="A123" s="13" t="s">
        <v>1166</v>
      </c>
      <c r="B123" s="67">
        <v>14</v>
      </c>
      <c r="C123" s="67">
        <v>4</v>
      </c>
      <c r="D123" s="67">
        <f t="shared" si="36"/>
        <v>18</v>
      </c>
      <c r="E123" s="67">
        <v>0</v>
      </c>
      <c r="F123" s="67">
        <v>0</v>
      </c>
      <c r="G123" s="67">
        <f t="shared" si="31"/>
        <v>0</v>
      </c>
      <c r="H123" s="67">
        <f t="shared" si="32"/>
        <v>14</v>
      </c>
      <c r="I123" s="67">
        <f t="shared" si="33"/>
        <v>4</v>
      </c>
      <c r="J123" s="67">
        <f t="shared" si="34"/>
        <v>18</v>
      </c>
      <c r="K123" s="15" t="s">
        <v>1167</v>
      </c>
    </row>
    <row r="124" spans="1:11" ht="27" customHeight="1" x14ac:dyDescent="0.2">
      <c r="A124" s="13" t="s">
        <v>1085</v>
      </c>
      <c r="B124" s="67">
        <f>SUM(B120:B123)</f>
        <v>105</v>
      </c>
      <c r="C124" s="67">
        <f t="shared" ref="C124:F125" si="37">SUM(C120:C123)</f>
        <v>49</v>
      </c>
      <c r="D124" s="67">
        <f>SUM(B124:C124)</f>
        <v>154</v>
      </c>
      <c r="E124" s="67">
        <f t="shared" si="37"/>
        <v>0</v>
      </c>
      <c r="F124" s="67">
        <f t="shared" si="37"/>
        <v>0</v>
      </c>
      <c r="G124" s="67">
        <f t="shared" si="31"/>
        <v>0</v>
      </c>
      <c r="H124" s="67">
        <f t="shared" si="32"/>
        <v>105</v>
      </c>
      <c r="I124" s="67">
        <f t="shared" si="33"/>
        <v>49</v>
      </c>
      <c r="J124" s="67">
        <f t="shared" si="34"/>
        <v>154</v>
      </c>
      <c r="K124" s="15" t="s">
        <v>1086</v>
      </c>
    </row>
    <row r="125" spans="1:11" ht="27" customHeight="1" x14ac:dyDescent="0.2">
      <c r="A125" s="13" t="s">
        <v>672</v>
      </c>
      <c r="B125" s="67">
        <v>4</v>
      </c>
      <c r="C125" s="67">
        <v>1</v>
      </c>
      <c r="D125" s="67">
        <f>SUM(B125:C125)</f>
        <v>5</v>
      </c>
      <c r="E125" s="67">
        <f t="shared" si="37"/>
        <v>0</v>
      </c>
      <c r="F125" s="67">
        <f t="shared" si="37"/>
        <v>0</v>
      </c>
      <c r="G125" s="67">
        <f>SUM(E125:F125)</f>
        <v>0</v>
      </c>
      <c r="H125" s="67">
        <f>SUM(E125,B125)</f>
        <v>4</v>
      </c>
      <c r="I125" s="67">
        <f t="shared" si="33"/>
        <v>1</v>
      </c>
      <c r="J125" s="67">
        <f t="shared" si="34"/>
        <v>5</v>
      </c>
      <c r="K125" s="15" t="s">
        <v>1099</v>
      </c>
    </row>
    <row r="126" spans="1:11" ht="27" customHeight="1" thickBot="1" x14ac:dyDescent="0.25">
      <c r="A126" s="13" t="s">
        <v>56</v>
      </c>
      <c r="B126" s="67">
        <f>SUM(B119,B124,B125)</f>
        <v>371</v>
      </c>
      <c r="C126" s="67">
        <f t="shared" ref="C126:F126" si="38">SUM(C119,C124,C125)</f>
        <v>166</v>
      </c>
      <c r="D126" s="67">
        <f>SUM(B126:C126)</f>
        <v>537</v>
      </c>
      <c r="E126" s="67">
        <f t="shared" si="38"/>
        <v>1</v>
      </c>
      <c r="F126" s="67">
        <f t="shared" si="38"/>
        <v>0</v>
      </c>
      <c r="G126" s="67">
        <f>SUM(E126:F126)</f>
        <v>1</v>
      </c>
      <c r="H126" s="67">
        <f>SUM(E126,B126)</f>
        <v>372</v>
      </c>
      <c r="I126" s="67">
        <f t="shared" si="33"/>
        <v>166</v>
      </c>
      <c r="J126" s="67">
        <f t="shared" si="34"/>
        <v>538</v>
      </c>
      <c r="K126" s="15" t="s">
        <v>57</v>
      </c>
    </row>
    <row r="127" spans="1:11" ht="27" customHeight="1" thickBot="1" x14ac:dyDescent="0.25">
      <c r="A127" s="19" t="s">
        <v>151</v>
      </c>
      <c r="B127" s="20">
        <f t="shared" ref="B127:F127" si="39">SUM(B126)</f>
        <v>371</v>
      </c>
      <c r="C127" s="20">
        <f t="shared" si="39"/>
        <v>166</v>
      </c>
      <c r="D127" s="20">
        <f t="shared" ref="D127" si="40">SUM(B127:C127)</f>
        <v>537</v>
      </c>
      <c r="E127" s="20">
        <f t="shared" si="39"/>
        <v>1</v>
      </c>
      <c r="F127" s="20">
        <f t="shared" si="39"/>
        <v>0</v>
      </c>
      <c r="G127" s="20">
        <f t="shared" ref="G127" si="41">SUM(E127:F127)</f>
        <v>1</v>
      </c>
      <c r="H127" s="20">
        <f t="shared" ref="H127" si="42">SUM(E127,B127)</f>
        <v>372</v>
      </c>
      <c r="I127" s="20">
        <f t="shared" ref="I127" si="43">SUM(F127,C127)</f>
        <v>166</v>
      </c>
      <c r="J127" s="20">
        <f t="shared" ref="J127" si="44">SUM(G127,D127)</f>
        <v>538</v>
      </c>
      <c r="K127" s="61" t="s">
        <v>63</v>
      </c>
    </row>
    <row r="128" spans="1:11" ht="15" thickTop="1" x14ac:dyDescent="0.2"/>
  </sheetData>
  <mergeCells count="4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40:K40"/>
    <mergeCell ref="A41:K41"/>
    <mergeCell ref="A43:A46"/>
    <mergeCell ref="B43:D43"/>
    <mergeCell ref="E43:G43"/>
    <mergeCell ref="H43:J43"/>
    <mergeCell ref="K43:K46"/>
    <mergeCell ref="B44:D44"/>
    <mergeCell ref="E44:G44"/>
    <mergeCell ref="H44:J44"/>
    <mergeCell ref="A74:K74"/>
    <mergeCell ref="A75:K75"/>
    <mergeCell ref="A77:A80"/>
    <mergeCell ref="B77:D77"/>
    <mergeCell ref="E77:G77"/>
    <mergeCell ref="H77:J77"/>
    <mergeCell ref="K77:K80"/>
    <mergeCell ref="B78:D78"/>
    <mergeCell ref="B110:D110"/>
    <mergeCell ref="E110:G110"/>
    <mergeCell ref="H110:J110"/>
    <mergeCell ref="E78:G78"/>
    <mergeCell ref="H78:J78"/>
    <mergeCell ref="A106:K106"/>
    <mergeCell ref="A107:K107"/>
    <mergeCell ref="A109:A112"/>
    <mergeCell ref="B109:D109"/>
    <mergeCell ref="E109:G109"/>
    <mergeCell ref="H109:J109"/>
    <mergeCell ref="K109:K112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32"/>
  <sheetViews>
    <sheetView rightToLeft="1" view="pageBreakPreview" topLeftCell="A22" zoomScale="80" zoomScaleSheetLayoutView="80" workbookViewId="0">
      <selection sqref="A1:K1"/>
    </sheetView>
  </sheetViews>
  <sheetFormatPr defaultRowHeight="14.25" x14ac:dyDescent="0.2"/>
  <cols>
    <col min="1" max="1" width="26.625" customWidth="1"/>
    <col min="2" max="2" width="7.875" customWidth="1"/>
    <col min="3" max="3" width="8.875" customWidth="1"/>
    <col min="4" max="4" width="7.625" customWidth="1"/>
    <col min="5" max="5" width="6.5" customWidth="1"/>
    <col min="6" max="6" width="8.25" customWidth="1"/>
    <col min="7" max="8" width="6.5" customWidth="1"/>
    <col min="9" max="9" width="8.375" customWidth="1"/>
    <col min="10" max="10" width="6.5" customWidth="1"/>
    <col min="11" max="13" width="9.25" customWidth="1"/>
    <col min="14" max="14" width="39.5" customWidth="1"/>
  </cols>
  <sheetData>
    <row r="1" spans="1:14" ht="30.75" customHeight="1" x14ac:dyDescent="0.2">
      <c r="A1" s="129" t="s">
        <v>2069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41.25" customHeight="1" x14ac:dyDescent="0.2">
      <c r="A2" s="128" t="s">
        <v>1182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ht="23.25" customHeight="1" thickBot="1" x14ac:dyDescent="0.25">
      <c r="A3" s="10" t="s">
        <v>1998</v>
      </c>
      <c r="N3" s="65" t="s">
        <v>1999</v>
      </c>
    </row>
    <row r="4" spans="1:14" ht="18.75" customHeight="1" thickTop="1" x14ac:dyDescent="0.25">
      <c r="A4" s="111" t="s">
        <v>1051</v>
      </c>
      <c r="B4" s="110" t="s">
        <v>1184</v>
      </c>
      <c r="C4" s="110"/>
      <c r="D4" s="110"/>
      <c r="E4" s="110" t="s">
        <v>1185</v>
      </c>
      <c r="F4" s="110"/>
      <c r="G4" s="110"/>
      <c r="H4" s="110" t="s">
        <v>98</v>
      </c>
      <c r="I4" s="110"/>
      <c r="J4" s="110"/>
      <c r="K4" s="110" t="s">
        <v>3</v>
      </c>
      <c r="L4" s="110"/>
      <c r="M4" s="110"/>
      <c r="N4" s="111" t="s">
        <v>1149</v>
      </c>
    </row>
    <row r="5" spans="1:14" ht="18.75" customHeight="1" x14ac:dyDescent="0.25">
      <c r="A5" s="112"/>
      <c r="B5" s="109" t="s">
        <v>99</v>
      </c>
      <c r="C5" s="109"/>
      <c r="D5" s="109"/>
      <c r="E5" s="109" t="s">
        <v>100</v>
      </c>
      <c r="F5" s="109"/>
      <c r="G5" s="109"/>
      <c r="H5" s="109" t="s">
        <v>101</v>
      </c>
      <c r="I5" s="109"/>
      <c r="J5" s="109"/>
      <c r="K5" s="109" t="s">
        <v>7</v>
      </c>
      <c r="L5" s="109"/>
      <c r="M5" s="109"/>
      <c r="N5" s="112"/>
    </row>
    <row r="6" spans="1:14" ht="18.75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56" t="s">
        <v>8</v>
      </c>
      <c r="L6" s="56" t="s">
        <v>67</v>
      </c>
      <c r="M6" s="56" t="s">
        <v>10</v>
      </c>
      <c r="N6" s="112"/>
    </row>
    <row r="7" spans="1:14" ht="18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6" t="s">
        <v>11</v>
      </c>
      <c r="L7" s="6" t="s">
        <v>12</v>
      </c>
      <c r="M7" s="6" t="s">
        <v>7</v>
      </c>
      <c r="N7" s="113"/>
    </row>
    <row r="8" spans="1:14" ht="18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3"/>
      <c r="M8" s="14"/>
      <c r="N8" s="15" t="s">
        <v>14</v>
      </c>
    </row>
    <row r="9" spans="1:14" ht="18" customHeight="1" x14ac:dyDescent="0.2">
      <c r="A9" s="13" t="s">
        <v>1150</v>
      </c>
      <c r="B9" s="14">
        <v>788</v>
      </c>
      <c r="C9" s="14">
        <v>231</v>
      </c>
      <c r="D9" s="14">
        <f>SUM(B9:C9)</f>
        <v>1019</v>
      </c>
      <c r="E9" s="14">
        <v>88</v>
      </c>
      <c r="F9" s="14">
        <v>85</v>
      </c>
      <c r="G9" s="14">
        <f>SUM(E9:F9)</f>
        <v>173</v>
      </c>
      <c r="H9" s="14">
        <v>71</v>
      </c>
      <c r="I9" s="14">
        <v>68</v>
      </c>
      <c r="J9" s="14">
        <f>SUM(H9:I9)</f>
        <v>139</v>
      </c>
      <c r="K9" s="15">
        <f>SUM(H9,E9,B9)</f>
        <v>947</v>
      </c>
      <c r="L9" s="13">
        <f>SUM(I9,F9,C9)</f>
        <v>384</v>
      </c>
      <c r="M9" s="14">
        <f>SUM(K9:L9)</f>
        <v>1331</v>
      </c>
      <c r="N9" s="15" t="s">
        <v>1151</v>
      </c>
    </row>
    <row r="10" spans="1:14" ht="18" customHeight="1" x14ac:dyDescent="0.2">
      <c r="A10" s="13" t="s">
        <v>1152</v>
      </c>
      <c r="B10" s="14">
        <v>73</v>
      </c>
      <c r="C10" s="14">
        <v>38</v>
      </c>
      <c r="D10" s="14">
        <f t="shared" ref="D10:D13" si="0">SUM(B10:C10)</f>
        <v>111</v>
      </c>
      <c r="E10" s="14">
        <v>23</v>
      </c>
      <c r="F10" s="14">
        <v>7</v>
      </c>
      <c r="G10" s="14">
        <f t="shared" ref="G10:G13" si="1">SUM(E10:F10)</f>
        <v>30</v>
      </c>
      <c r="H10" s="14">
        <v>34</v>
      </c>
      <c r="I10" s="14">
        <v>17</v>
      </c>
      <c r="J10" s="14">
        <f t="shared" ref="J10:J12" si="2">SUM(H10:I10)</f>
        <v>51</v>
      </c>
      <c r="K10" s="15">
        <f t="shared" ref="K10:L25" si="3">SUM(H10,E10,B10)</f>
        <v>130</v>
      </c>
      <c r="L10" s="13">
        <f t="shared" si="3"/>
        <v>62</v>
      </c>
      <c r="M10" s="14">
        <f t="shared" ref="M10:M30" si="4">SUM(K10:L10)</f>
        <v>192</v>
      </c>
      <c r="N10" s="15" t="s">
        <v>1178</v>
      </c>
    </row>
    <row r="11" spans="1:14" ht="18" customHeight="1" x14ac:dyDescent="0.2">
      <c r="A11" s="13" t="s">
        <v>1154</v>
      </c>
      <c r="B11" s="14">
        <v>139</v>
      </c>
      <c r="C11" s="14">
        <v>83</v>
      </c>
      <c r="D11" s="14">
        <f t="shared" si="0"/>
        <v>222</v>
      </c>
      <c r="E11" s="14">
        <v>26</v>
      </c>
      <c r="F11" s="14">
        <v>21</v>
      </c>
      <c r="G11" s="14">
        <f t="shared" si="1"/>
        <v>47</v>
      </c>
      <c r="H11" s="14">
        <v>24</v>
      </c>
      <c r="I11" s="14">
        <v>11</v>
      </c>
      <c r="J11" s="14">
        <f t="shared" si="2"/>
        <v>35</v>
      </c>
      <c r="K11" s="15">
        <f t="shared" si="3"/>
        <v>189</v>
      </c>
      <c r="L11" s="13">
        <f t="shared" si="3"/>
        <v>115</v>
      </c>
      <c r="M11" s="14">
        <f t="shared" si="4"/>
        <v>304</v>
      </c>
      <c r="N11" s="15" t="s">
        <v>1179</v>
      </c>
    </row>
    <row r="12" spans="1:14" ht="18" customHeight="1" x14ac:dyDescent="0.2">
      <c r="A12" s="13" t="s">
        <v>1156</v>
      </c>
      <c r="B12" s="14">
        <v>305</v>
      </c>
      <c r="C12" s="14">
        <v>123</v>
      </c>
      <c r="D12" s="14">
        <f t="shared" si="0"/>
        <v>428</v>
      </c>
      <c r="E12" s="14">
        <v>45</v>
      </c>
      <c r="F12" s="14">
        <v>32</v>
      </c>
      <c r="G12" s="14">
        <f t="shared" si="1"/>
        <v>77</v>
      </c>
      <c r="H12" s="14">
        <v>0</v>
      </c>
      <c r="I12" s="14">
        <v>0</v>
      </c>
      <c r="J12" s="14">
        <f t="shared" si="2"/>
        <v>0</v>
      </c>
      <c r="K12" s="15">
        <f t="shared" si="3"/>
        <v>350</v>
      </c>
      <c r="L12" s="13">
        <f t="shared" si="3"/>
        <v>155</v>
      </c>
      <c r="M12" s="14">
        <f t="shared" si="4"/>
        <v>505</v>
      </c>
      <c r="N12" s="15" t="s">
        <v>1180</v>
      </c>
    </row>
    <row r="13" spans="1:14" ht="18" customHeight="1" x14ac:dyDescent="0.2">
      <c r="A13" s="13" t="s">
        <v>1158</v>
      </c>
      <c r="B13" s="14">
        <v>20</v>
      </c>
      <c r="C13" s="14">
        <v>0</v>
      </c>
      <c r="D13" s="14">
        <f t="shared" si="0"/>
        <v>20</v>
      </c>
      <c r="E13" s="14">
        <v>0</v>
      </c>
      <c r="F13" s="14">
        <v>0</v>
      </c>
      <c r="G13" s="14">
        <f t="shared" si="1"/>
        <v>0</v>
      </c>
      <c r="H13" s="14">
        <v>10</v>
      </c>
      <c r="I13" s="14">
        <v>15</v>
      </c>
      <c r="J13" s="14">
        <f>SUM(H13:I13)</f>
        <v>25</v>
      </c>
      <c r="K13" s="15">
        <f t="shared" si="3"/>
        <v>30</v>
      </c>
      <c r="L13" s="13">
        <f t="shared" si="3"/>
        <v>15</v>
      </c>
      <c r="M13" s="14">
        <f t="shared" si="4"/>
        <v>45</v>
      </c>
      <c r="N13" s="15" t="s">
        <v>1181</v>
      </c>
    </row>
    <row r="14" spans="1:14" ht="18" customHeight="1" x14ac:dyDescent="0.2">
      <c r="A14" s="13" t="s">
        <v>1074</v>
      </c>
      <c r="B14" s="14">
        <f>SUM(B9:B13)</f>
        <v>1325</v>
      </c>
      <c r="C14" s="14">
        <f t="shared" ref="C14:K14" si="5">SUM(C9:C13)</f>
        <v>475</v>
      </c>
      <c r="D14" s="14">
        <f t="shared" si="5"/>
        <v>1800</v>
      </c>
      <c r="E14" s="14">
        <f t="shared" si="5"/>
        <v>182</v>
      </c>
      <c r="F14" s="14">
        <f t="shared" si="5"/>
        <v>145</v>
      </c>
      <c r="G14" s="14">
        <f t="shared" si="5"/>
        <v>327</v>
      </c>
      <c r="H14" s="14">
        <f t="shared" si="5"/>
        <v>139</v>
      </c>
      <c r="I14" s="14">
        <f t="shared" si="5"/>
        <v>111</v>
      </c>
      <c r="J14" s="14">
        <f t="shared" si="5"/>
        <v>250</v>
      </c>
      <c r="K14" s="15">
        <f t="shared" si="5"/>
        <v>1646</v>
      </c>
      <c r="L14" s="13">
        <f t="shared" si="3"/>
        <v>731</v>
      </c>
      <c r="M14" s="14">
        <f t="shared" si="4"/>
        <v>2377</v>
      </c>
      <c r="N14" s="15" t="s">
        <v>1022</v>
      </c>
    </row>
    <row r="15" spans="1:14" ht="18" customHeight="1" x14ac:dyDescent="0.2">
      <c r="A15" s="13" t="s">
        <v>1161</v>
      </c>
      <c r="B15" s="14">
        <v>25</v>
      </c>
      <c r="C15" s="14">
        <v>5</v>
      </c>
      <c r="D15" s="14">
        <f>SUM(B15:C15)</f>
        <v>30</v>
      </c>
      <c r="E15" s="14">
        <v>5</v>
      </c>
      <c r="F15" s="14">
        <v>7</v>
      </c>
      <c r="G15" s="14">
        <f>SUM(E15:F15)</f>
        <v>12</v>
      </c>
      <c r="H15" s="14">
        <v>0</v>
      </c>
      <c r="I15" s="14">
        <v>0</v>
      </c>
      <c r="J15" s="14">
        <v>0</v>
      </c>
      <c r="K15" s="15">
        <f>SUM(B15,E15,H15)</f>
        <v>30</v>
      </c>
      <c r="L15" s="13">
        <f t="shared" si="3"/>
        <v>12</v>
      </c>
      <c r="M15" s="14">
        <f t="shared" si="4"/>
        <v>42</v>
      </c>
      <c r="N15" s="15" t="s">
        <v>1162</v>
      </c>
    </row>
    <row r="16" spans="1:14" ht="18" customHeight="1" x14ac:dyDescent="0.2">
      <c r="A16" s="13" t="s">
        <v>1163</v>
      </c>
      <c r="B16" s="14">
        <v>112</v>
      </c>
      <c r="C16" s="14">
        <v>126</v>
      </c>
      <c r="D16" s="14">
        <f t="shared" ref="D16:D18" si="6">SUM(B16:C16)</f>
        <v>238</v>
      </c>
      <c r="E16" s="14">
        <v>8</v>
      </c>
      <c r="F16" s="14">
        <v>4</v>
      </c>
      <c r="G16" s="14">
        <f t="shared" ref="G16:G18" si="7">SUM(E16:F16)</f>
        <v>12</v>
      </c>
      <c r="H16" s="14">
        <v>2</v>
      </c>
      <c r="I16" s="14">
        <v>2</v>
      </c>
      <c r="J16" s="14">
        <f>SUM(H16:I16)</f>
        <v>4</v>
      </c>
      <c r="K16" s="15">
        <f t="shared" ref="K16:K30" si="8">SUM(B16,E16,H16)</f>
        <v>122</v>
      </c>
      <c r="L16" s="13">
        <f t="shared" si="3"/>
        <v>132</v>
      </c>
      <c r="M16" s="14">
        <f t="shared" si="4"/>
        <v>254</v>
      </c>
      <c r="N16" s="15" t="s">
        <v>1171</v>
      </c>
    </row>
    <row r="17" spans="1:14" ht="18" customHeight="1" x14ac:dyDescent="0.2">
      <c r="A17" s="13" t="s">
        <v>1164</v>
      </c>
      <c r="B17" s="14">
        <v>151</v>
      </c>
      <c r="C17" s="14">
        <v>51</v>
      </c>
      <c r="D17" s="14">
        <f t="shared" si="6"/>
        <v>202</v>
      </c>
      <c r="E17" s="14">
        <v>7</v>
      </c>
      <c r="F17" s="14">
        <v>15</v>
      </c>
      <c r="G17" s="14">
        <f t="shared" si="7"/>
        <v>22</v>
      </c>
      <c r="H17" s="14">
        <v>6</v>
      </c>
      <c r="I17" s="14">
        <v>3</v>
      </c>
      <c r="J17" s="14">
        <f>SUM(H17:I17)</f>
        <v>9</v>
      </c>
      <c r="K17" s="15">
        <f t="shared" si="8"/>
        <v>164</v>
      </c>
      <c r="L17" s="13">
        <f t="shared" si="3"/>
        <v>69</v>
      </c>
      <c r="M17" s="14">
        <f t="shared" si="4"/>
        <v>233</v>
      </c>
      <c r="N17" s="15" t="s">
        <v>1165</v>
      </c>
    </row>
    <row r="18" spans="1:14" ht="18" customHeight="1" x14ac:dyDescent="0.2">
      <c r="A18" s="13" t="s">
        <v>1166</v>
      </c>
      <c r="B18" s="14">
        <v>7</v>
      </c>
      <c r="C18" s="14">
        <v>7</v>
      </c>
      <c r="D18" s="14">
        <f t="shared" si="6"/>
        <v>14</v>
      </c>
      <c r="E18" s="14">
        <v>3</v>
      </c>
      <c r="F18" s="14">
        <v>1</v>
      </c>
      <c r="G18" s="14">
        <f t="shared" si="7"/>
        <v>4</v>
      </c>
      <c r="H18" s="14">
        <v>0</v>
      </c>
      <c r="I18" s="14">
        <v>0</v>
      </c>
      <c r="J18" s="14">
        <v>0</v>
      </c>
      <c r="K18" s="15">
        <f t="shared" si="8"/>
        <v>10</v>
      </c>
      <c r="L18" s="13">
        <f t="shared" si="3"/>
        <v>8</v>
      </c>
      <c r="M18" s="14">
        <f t="shared" si="4"/>
        <v>18</v>
      </c>
      <c r="N18" s="15" t="s">
        <v>1167</v>
      </c>
    </row>
    <row r="19" spans="1:14" ht="18" customHeight="1" x14ac:dyDescent="0.2">
      <c r="A19" s="13" t="s">
        <v>1085</v>
      </c>
      <c r="B19" s="14">
        <f>SUM(B15:B18)</f>
        <v>295</v>
      </c>
      <c r="C19" s="14">
        <f t="shared" ref="C19:J19" si="9">SUM(C15:C18)</f>
        <v>189</v>
      </c>
      <c r="D19" s="14">
        <f t="shared" si="9"/>
        <v>484</v>
      </c>
      <c r="E19" s="14">
        <f t="shared" si="9"/>
        <v>23</v>
      </c>
      <c r="F19" s="14">
        <f t="shared" si="9"/>
        <v>27</v>
      </c>
      <c r="G19" s="14">
        <f t="shared" si="9"/>
        <v>50</v>
      </c>
      <c r="H19" s="14">
        <f t="shared" si="9"/>
        <v>8</v>
      </c>
      <c r="I19" s="14">
        <f t="shared" si="9"/>
        <v>5</v>
      </c>
      <c r="J19" s="14">
        <f t="shared" si="9"/>
        <v>13</v>
      </c>
      <c r="K19" s="15">
        <f t="shared" si="8"/>
        <v>326</v>
      </c>
      <c r="L19" s="13">
        <f t="shared" si="3"/>
        <v>221</v>
      </c>
      <c r="M19" s="14">
        <f t="shared" si="4"/>
        <v>547</v>
      </c>
      <c r="N19" s="15" t="s">
        <v>1086</v>
      </c>
    </row>
    <row r="20" spans="1:14" ht="18" customHeight="1" x14ac:dyDescent="0.2">
      <c r="A20" s="13" t="s">
        <v>56</v>
      </c>
      <c r="B20" s="14">
        <f>SUM(B19,B14)</f>
        <v>1620</v>
      </c>
      <c r="C20" s="14">
        <f t="shared" ref="C20:I20" si="10">SUM(C19,C14)</f>
        <v>664</v>
      </c>
      <c r="D20" s="14">
        <f>SUM(B20:C20)</f>
        <v>2284</v>
      </c>
      <c r="E20" s="14">
        <f t="shared" si="10"/>
        <v>205</v>
      </c>
      <c r="F20" s="14">
        <f t="shared" si="10"/>
        <v>172</v>
      </c>
      <c r="G20" s="14">
        <f t="shared" si="10"/>
        <v>377</v>
      </c>
      <c r="H20" s="14">
        <f t="shared" si="10"/>
        <v>147</v>
      </c>
      <c r="I20" s="14">
        <f t="shared" si="10"/>
        <v>116</v>
      </c>
      <c r="J20" s="14">
        <f>SUM(H20:I20)</f>
        <v>263</v>
      </c>
      <c r="K20" s="15">
        <f t="shared" si="8"/>
        <v>1972</v>
      </c>
      <c r="L20" s="13">
        <f t="shared" si="3"/>
        <v>952</v>
      </c>
      <c r="M20" s="14">
        <f t="shared" si="4"/>
        <v>2924</v>
      </c>
      <c r="N20" s="15" t="s">
        <v>57</v>
      </c>
    </row>
    <row r="21" spans="1:14" ht="18" customHeight="1" x14ac:dyDescent="0.2">
      <c r="A21" s="13" t="s">
        <v>58</v>
      </c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3"/>
      <c r="M21" s="14"/>
      <c r="N21" s="15" t="s">
        <v>59</v>
      </c>
    </row>
    <row r="22" spans="1:14" ht="18" customHeight="1" x14ac:dyDescent="0.2">
      <c r="A22" s="13" t="s">
        <v>1150</v>
      </c>
      <c r="B22" s="14">
        <v>38</v>
      </c>
      <c r="C22" s="14">
        <v>5</v>
      </c>
      <c r="D22" s="14">
        <f>SUM(B22:C22)</f>
        <v>43</v>
      </c>
      <c r="E22" s="14">
        <v>1</v>
      </c>
      <c r="F22" s="14">
        <v>0</v>
      </c>
      <c r="G22" s="14">
        <f>SUM(E22:F22)</f>
        <v>1</v>
      </c>
      <c r="H22" s="14">
        <v>1</v>
      </c>
      <c r="I22" s="14">
        <v>0</v>
      </c>
      <c r="J22" s="14">
        <f>SUM(H22:I22)</f>
        <v>1</v>
      </c>
      <c r="K22" s="15">
        <f t="shared" si="8"/>
        <v>40</v>
      </c>
      <c r="L22" s="13">
        <f t="shared" si="3"/>
        <v>5</v>
      </c>
      <c r="M22" s="14">
        <f t="shared" si="4"/>
        <v>45</v>
      </c>
      <c r="N22" s="15" t="s">
        <v>1177</v>
      </c>
    </row>
    <row r="23" spans="1:14" ht="18" customHeight="1" x14ac:dyDescent="0.2">
      <c r="A23" s="13" t="s">
        <v>1152</v>
      </c>
      <c r="B23" s="14">
        <v>0</v>
      </c>
      <c r="C23" s="14">
        <v>0</v>
      </c>
      <c r="D23" s="14">
        <f t="shared" ref="D23:D27" si="11">SUM(B23:C23)</f>
        <v>0</v>
      </c>
      <c r="E23" s="14">
        <v>1</v>
      </c>
      <c r="F23" s="14">
        <v>0</v>
      </c>
      <c r="G23" s="14">
        <f t="shared" ref="G23:G24" si="12">SUM(E23:F23)</f>
        <v>1</v>
      </c>
      <c r="H23" s="14">
        <v>0</v>
      </c>
      <c r="I23" s="14">
        <v>0</v>
      </c>
      <c r="J23" s="14">
        <f t="shared" ref="J23:J24" si="13">SUM(H23:I23)</f>
        <v>0</v>
      </c>
      <c r="K23" s="15">
        <f t="shared" si="8"/>
        <v>1</v>
      </c>
      <c r="L23" s="13">
        <f t="shared" si="3"/>
        <v>0</v>
      </c>
      <c r="M23" s="14">
        <f t="shared" si="4"/>
        <v>1</v>
      </c>
      <c r="N23" s="15" t="s">
        <v>1153</v>
      </c>
    </row>
    <row r="24" spans="1:14" ht="18" customHeight="1" x14ac:dyDescent="0.2">
      <c r="A24" s="13" t="s">
        <v>1156</v>
      </c>
      <c r="B24" s="14">
        <v>16</v>
      </c>
      <c r="C24" s="14">
        <v>0</v>
      </c>
      <c r="D24" s="14">
        <f t="shared" si="11"/>
        <v>16</v>
      </c>
      <c r="E24" s="14">
        <v>1</v>
      </c>
      <c r="F24" s="14">
        <v>1</v>
      </c>
      <c r="G24" s="14">
        <f t="shared" si="12"/>
        <v>2</v>
      </c>
      <c r="H24" s="14">
        <v>0</v>
      </c>
      <c r="I24" s="14">
        <v>0</v>
      </c>
      <c r="J24" s="14">
        <f t="shared" si="13"/>
        <v>0</v>
      </c>
      <c r="K24" s="15">
        <f t="shared" si="8"/>
        <v>17</v>
      </c>
      <c r="L24" s="13">
        <f t="shared" si="3"/>
        <v>1</v>
      </c>
      <c r="M24" s="14">
        <f t="shared" si="4"/>
        <v>18</v>
      </c>
      <c r="N24" s="15" t="s">
        <v>1157</v>
      </c>
    </row>
    <row r="25" spans="1:14" ht="18" customHeight="1" x14ac:dyDescent="0.2">
      <c r="A25" s="13" t="s">
        <v>1074</v>
      </c>
      <c r="B25" s="14">
        <f>SUM(B22:B24)</f>
        <v>54</v>
      </c>
      <c r="C25" s="14">
        <f t="shared" ref="C25:J25" si="14">SUM(C22:C24)</f>
        <v>5</v>
      </c>
      <c r="D25" s="14">
        <f t="shared" si="14"/>
        <v>59</v>
      </c>
      <c r="E25" s="14">
        <f t="shared" si="14"/>
        <v>3</v>
      </c>
      <c r="F25" s="14">
        <f t="shared" si="14"/>
        <v>1</v>
      </c>
      <c r="G25" s="14">
        <f t="shared" si="14"/>
        <v>4</v>
      </c>
      <c r="H25" s="14">
        <f t="shared" si="14"/>
        <v>1</v>
      </c>
      <c r="I25" s="14">
        <f t="shared" si="14"/>
        <v>0</v>
      </c>
      <c r="J25" s="14">
        <f t="shared" si="14"/>
        <v>1</v>
      </c>
      <c r="K25" s="15">
        <f t="shared" si="8"/>
        <v>58</v>
      </c>
      <c r="L25" s="13">
        <f t="shared" si="3"/>
        <v>6</v>
      </c>
      <c r="M25" s="14">
        <f t="shared" si="4"/>
        <v>64</v>
      </c>
      <c r="N25" s="15" t="s">
        <v>1160</v>
      </c>
    </row>
    <row r="26" spans="1:14" ht="18" customHeight="1" x14ac:dyDescent="0.2">
      <c r="A26" s="13" t="s">
        <v>1173</v>
      </c>
      <c r="B26" s="14">
        <v>27</v>
      </c>
      <c r="C26" s="14">
        <v>23</v>
      </c>
      <c r="D26" s="14">
        <f t="shared" si="11"/>
        <v>50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5">
        <f t="shared" si="8"/>
        <v>27</v>
      </c>
      <c r="L26" s="13">
        <f t="shared" ref="L26:L30" si="15">SUM(I26,F26,C26)</f>
        <v>23</v>
      </c>
      <c r="M26" s="14">
        <f t="shared" si="4"/>
        <v>50</v>
      </c>
      <c r="N26" s="15" t="s">
        <v>1162</v>
      </c>
    </row>
    <row r="27" spans="1:14" ht="18" customHeight="1" x14ac:dyDescent="0.2">
      <c r="A27" s="13" t="s">
        <v>1186</v>
      </c>
      <c r="B27" s="14">
        <v>25</v>
      </c>
      <c r="C27" s="14">
        <v>4</v>
      </c>
      <c r="D27" s="14">
        <f t="shared" si="11"/>
        <v>29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5">
        <f t="shared" si="8"/>
        <v>25</v>
      </c>
      <c r="L27" s="13">
        <f t="shared" si="15"/>
        <v>4</v>
      </c>
      <c r="M27" s="14">
        <f t="shared" si="4"/>
        <v>29</v>
      </c>
      <c r="N27" s="15" t="s">
        <v>1171</v>
      </c>
    </row>
    <row r="28" spans="1:14" ht="18" customHeight="1" x14ac:dyDescent="0.2">
      <c r="A28" s="13" t="s">
        <v>1164</v>
      </c>
      <c r="B28" s="14">
        <v>120</v>
      </c>
      <c r="C28" s="14">
        <v>43</v>
      </c>
      <c r="D28" s="14">
        <f>SUM(B28:C28)</f>
        <v>163</v>
      </c>
      <c r="E28" s="14">
        <v>2</v>
      </c>
      <c r="F28" s="14">
        <v>0</v>
      </c>
      <c r="G28" s="14">
        <f>SUM(E28:F28)</f>
        <v>2</v>
      </c>
      <c r="H28" s="14">
        <v>2</v>
      </c>
      <c r="I28" s="14">
        <v>0</v>
      </c>
      <c r="J28" s="14">
        <f>SUM(H28:I28)</f>
        <v>2</v>
      </c>
      <c r="K28" s="15">
        <f t="shared" si="8"/>
        <v>124</v>
      </c>
      <c r="L28" s="13">
        <f t="shared" si="15"/>
        <v>43</v>
      </c>
      <c r="M28" s="14">
        <f t="shared" si="4"/>
        <v>167</v>
      </c>
      <c r="N28" s="15" t="s">
        <v>1165</v>
      </c>
    </row>
    <row r="29" spans="1:14" ht="18" customHeight="1" x14ac:dyDescent="0.2">
      <c r="A29" s="13" t="s">
        <v>1085</v>
      </c>
      <c r="B29" s="14">
        <f>SUM(B26:B28)</f>
        <v>172</v>
      </c>
      <c r="C29" s="14">
        <f t="shared" ref="C29:I29" si="16">SUM(C26:C28)</f>
        <v>70</v>
      </c>
      <c r="D29" s="14">
        <f t="shared" si="16"/>
        <v>242</v>
      </c>
      <c r="E29" s="14">
        <f t="shared" si="16"/>
        <v>2</v>
      </c>
      <c r="F29" s="14">
        <f t="shared" si="16"/>
        <v>0</v>
      </c>
      <c r="G29" s="14">
        <f t="shared" si="16"/>
        <v>2</v>
      </c>
      <c r="H29" s="14">
        <f t="shared" si="16"/>
        <v>2</v>
      </c>
      <c r="I29" s="14">
        <f t="shared" si="16"/>
        <v>0</v>
      </c>
      <c r="J29" s="14">
        <f t="shared" ref="J29:J30" si="17">SUM(H29:I29)</f>
        <v>2</v>
      </c>
      <c r="K29" s="15">
        <f t="shared" si="8"/>
        <v>176</v>
      </c>
      <c r="L29" s="13">
        <f t="shared" si="15"/>
        <v>70</v>
      </c>
      <c r="M29" s="14">
        <f t="shared" si="4"/>
        <v>246</v>
      </c>
      <c r="N29" s="15" t="s">
        <v>1086</v>
      </c>
    </row>
    <row r="30" spans="1:14" ht="18" customHeight="1" thickBot="1" x14ac:dyDescent="0.25">
      <c r="A30" s="16" t="s">
        <v>61</v>
      </c>
      <c r="B30" s="17">
        <f>SUM(B29,B25)</f>
        <v>226</v>
      </c>
      <c r="C30" s="17">
        <f>SUM(C29,C25)</f>
        <v>75</v>
      </c>
      <c r="D30" s="17">
        <f t="shared" ref="D30:I30" si="18">SUM(D25,D29)</f>
        <v>301</v>
      </c>
      <c r="E30" s="17">
        <f t="shared" si="18"/>
        <v>5</v>
      </c>
      <c r="F30" s="17">
        <f t="shared" si="18"/>
        <v>1</v>
      </c>
      <c r="G30" s="17">
        <f t="shared" si="18"/>
        <v>6</v>
      </c>
      <c r="H30" s="17">
        <f>SUM(H25,H29)</f>
        <v>3</v>
      </c>
      <c r="I30" s="17">
        <f t="shared" si="18"/>
        <v>0</v>
      </c>
      <c r="J30" s="17">
        <f t="shared" si="17"/>
        <v>3</v>
      </c>
      <c r="K30" s="18">
        <f t="shared" si="8"/>
        <v>234</v>
      </c>
      <c r="L30" s="16">
        <f t="shared" si="15"/>
        <v>76</v>
      </c>
      <c r="M30" s="17">
        <f t="shared" si="4"/>
        <v>310</v>
      </c>
      <c r="N30" s="18" t="s">
        <v>59</v>
      </c>
    </row>
    <row r="31" spans="1:14" ht="18" customHeight="1" thickBot="1" x14ac:dyDescent="0.25">
      <c r="A31" s="19" t="s">
        <v>151</v>
      </c>
      <c r="B31" s="20">
        <f>SUM(B30,B20)</f>
        <v>1846</v>
      </c>
      <c r="C31" s="20">
        <f>SUM(C30,C20)</f>
        <v>739</v>
      </c>
      <c r="D31" s="20">
        <f t="shared" ref="D31:M31" si="19">SUM(D30,D20)</f>
        <v>2585</v>
      </c>
      <c r="E31" s="20">
        <f t="shared" si="19"/>
        <v>210</v>
      </c>
      <c r="F31" s="20">
        <f t="shared" si="19"/>
        <v>173</v>
      </c>
      <c r="G31" s="20">
        <f t="shared" si="19"/>
        <v>383</v>
      </c>
      <c r="H31" s="20">
        <f t="shared" si="19"/>
        <v>150</v>
      </c>
      <c r="I31" s="20">
        <f t="shared" si="19"/>
        <v>116</v>
      </c>
      <c r="J31" s="20">
        <f t="shared" si="19"/>
        <v>266</v>
      </c>
      <c r="K31" s="20">
        <f t="shared" si="19"/>
        <v>2206</v>
      </c>
      <c r="L31" s="20">
        <f t="shared" si="19"/>
        <v>1028</v>
      </c>
      <c r="M31" s="20">
        <f t="shared" si="19"/>
        <v>3234</v>
      </c>
      <c r="N31" s="57" t="s">
        <v>63</v>
      </c>
    </row>
    <row r="32" spans="1:14" ht="18" customHeight="1" thickTop="1" x14ac:dyDescent="0.2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74"/>
  <sheetViews>
    <sheetView rightToLeft="1" view="pageBreakPreview" topLeftCell="A52" zoomScale="80" zoomScaleSheetLayoutView="80" workbookViewId="0">
      <selection sqref="A1:K1"/>
    </sheetView>
  </sheetViews>
  <sheetFormatPr defaultRowHeight="14.25" x14ac:dyDescent="0.2"/>
  <cols>
    <col min="1" max="1" width="25.75" customWidth="1"/>
    <col min="2" max="2" width="7.625" customWidth="1"/>
    <col min="3" max="3" width="8.625" customWidth="1"/>
    <col min="4" max="4" width="9.875" customWidth="1"/>
    <col min="5" max="9" width="9.125" bestFit="1" customWidth="1"/>
    <col min="10" max="10" width="11.75" customWidth="1"/>
    <col min="11" max="11" width="40.125" customWidth="1"/>
    <col min="12" max="12" width="7.875" customWidth="1"/>
  </cols>
  <sheetData>
    <row r="1" spans="1:11" ht="26.25" customHeight="1" x14ac:dyDescent="0.2">
      <c r="A1" s="112" t="s">
        <v>2070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40.5" customHeight="1" x14ac:dyDescent="0.2">
      <c r="A2" s="130" t="s">
        <v>1187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ht="27" customHeight="1" thickBot="1" x14ac:dyDescent="0.25">
      <c r="A3" s="10" t="s">
        <v>2000</v>
      </c>
      <c r="K3" s="65" t="s">
        <v>2001</v>
      </c>
    </row>
    <row r="4" spans="1:11" ht="18.75" customHeight="1" thickTop="1" x14ac:dyDescent="0.25">
      <c r="A4" s="111" t="s">
        <v>1051</v>
      </c>
      <c r="B4" s="110" t="s">
        <v>1189</v>
      </c>
      <c r="C4" s="110"/>
      <c r="D4" s="110"/>
      <c r="E4" s="110" t="s">
        <v>1190</v>
      </c>
      <c r="F4" s="110"/>
      <c r="G4" s="110"/>
      <c r="H4" s="110" t="s">
        <v>3</v>
      </c>
      <c r="I4" s="110"/>
      <c r="J4" s="110"/>
      <c r="K4" s="111" t="s">
        <v>1149</v>
      </c>
    </row>
    <row r="5" spans="1:11" ht="18.75" customHeight="1" x14ac:dyDescent="0.25">
      <c r="A5" s="112"/>
      <c r="B5" s="109" t="s">
        <v>5</v>
      </c>
      <c r="C5" s="109"/>
      <c r="D5" s="109"/>
      <c r="E5" s="109" t="s">
        <v>6</v>
      </c>
      <c r="F5" s="109"/>
      <c r="G5" s="109"/>
      <c r="H5" s="109" t="s">
        <v>7</v>
      </c>
      <c r="I5" s="109"/>
      <c r="J5" s="109"/>
      <c r="K5" s="112"/>
    </row>
    <row r="6" spans="1:11" ht="18.75" customHeight="1" x14ac:dyDescent="0.25">
      <c r="A6" s="112"/>
      <c r="B6" s="56" t="s">
        <v>8</v>
      </c>
      <c r="C6" s="56" t="s">
        <v>67</v>
      </c>
      <c r="D6" s="56" t="s">
        <v>10</v>
      </c>
      <c r="E6" s="56" t="s">
        <v>8</v>
      </c>
      <c r="F6" s="56" t="s">
        <v>67</v>
      </c>
      <c r="G6" s="56" t="s">
        <v>10</v>
      </c>
      <c r="H6" s="56" t="s">
        <v>8</v>
      </c>
      <c r="I6" s="56" t="s">
        <v>67</v>
      </c>
      <c r="J6" s="56" t="s">
        <v>10</v>
      </c>
      <c r="K6" s="112"/>
    </row>
    <row r="7" spans="1:11" ht="18.75" customHeight="1" thickBot="1" x14ac:dyDescent="0.3">
      <c r="A7" s="113"/>
      <c r="B7" s="6" t="s">
        <v>11</v>
      </c>
      <c r="C7" s="6" t="s">
        <v>12</v>
      </c>
      <c r="D7" s="6" t="s">
        <v>7</v>
      </c>
      <c r="E7" s="6" t="s">
        <v>11</v>
      </c>
      <c r="F7" s="6" t="s">
        <v>12</v>
      </c>
      <c r="G7" s="6" t="s">
        <v>7</v>
      </c>
      <c r="H7" s="6" t="s">
        <v>11</v>
      </c>
      <c r="I7" s="6" t="s">
        <v>12</v>
      </c>
      <c r="J7" s="6" t="s">
        <v>7</v>
      </c>
      <c r="K7" s="113"/>
    </row>
    <row r="8" spans="1:11" ht="21" customHeight="1" x14ac:dyDescent="0.2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5" t="s">
        <v>14</v>
      </c>
    </row>
    <row r="9" spans="1:11" ht="18" customHeight="1" x14ac:dyDescent="0.2">
      <c r="A9" s="13" t="s">
        <v>1150</v>
      </c>
      <c r="B9" s="14">
        <v>3156</v>
      </c>
      <c r="C9" s="14">
        <v>1951</v>
      </c>
      <c r="D9" s="14">
        <f>SUM(B9:C9)</f>
        <v>5107</v>
      </c>
      <c r="E9" s="14">
        <v>0</v>
      </c>
      <c r="F9" s="14">
        <v>0</v>
      </c>
      <c r="G9" s="14">
        <v>0</v>
      </c>
      <c r="H9" s="14">
        <f t="shared" ref="H9:J13" si="0">SUM(B9,E9)</f>
        <v>3156</v>
      </c>
      <c r="I9" s="14">
        <f t="shared" si="0"/>
        <v>1951</v>
      </c>
      <c r="J9" s="14">
        <f t="shared" si="0"/>
        <v>5107</v>
      </c>
      <c r="K9" s="15" t="s">
        <v>1151</v>
      </c>
    </row>
    <row r="10" spans="1:11" ht="18" customHeight="1" x14ac:dyDescent="0.2">
      <c r="A10" s="13" t="s">
        <v>1152</v>
      </c>
      <c r="B10" s="14">
        <v>580</v>
      </c>
      <c r="C10" s="14">
        <v>392</v>
      </c>
      <c r="D10" s="14">
        <f t="shared" ref="D10:D14" si="1">SUM(B10:C10)</f>
        <v>972</v>
      </c>
      <c r="E10" s="14">
        <v>0</v>
      </c>
      <c r="F10" s="14">
        <v>0</v>
      </c>
      <c r="G10" s="14">
        <v>0</v>
      </c>
      <c r="H10" s="14">
        <f t="shared" si="0"/>
        <v>580</v>
      </c>
      <c r="I10" s="14">
        <f t="shared" si="0"/>
        <v>392</v>
      </c>
      <c r="J10" s="14">
        <f t="shared" si="0"/>
        <v>972</v>
      </c>
      <c r="K10" s="15" t="s">
        <v>1153</v>
      </c>
    </row>
    <row r="11" spans="1:11" ht="18" customHeight="1" x14ac:dyDescent="0.2">
      <c r="A11" s="13" t="s">
        <v>1154</v>
      </c>
      <c r="B11" s="14">
        <v>742</v>
      </c>
      <c r="C11" s="14">
        <v>450</v>
      </c>
      <c r="D11" s="14">
        <f t="shared" si="1"/>
        <v>1192</v>
      </c>
      <c r="E11" s="14">
        <v>0</v>
      </c>
      <c r="F11" s="14">
        <v>0</v>
      </c>
      <c r="G11" s="14">
        <v>0</v>
      </c>
      <c r="H11" s="14">
        <f t="shared" si="0"/>
        <v>742</v>
      </c>
      <c r="I11" s="14">
        <f t="shared" si="0"/>
        <v>450</v>
      </c>
      <c r="J11" s="14">
        <f t="shared" si="0"/>
        <v>1192</v>
      </c>
      <c r="K11" s="15" t="s">
        <v>1155</v>
      </c>
    </row>
    <row r="12" spans="1:11" ht="18" customHeight="1" x14ac:dyDescent="0.2">
      <c r="A12" s="13" t="s">
        <v>1156</v>
      </c>
      <c r="B12" s="14">
        <v>1055</v>
      </c>
      <c r="C12" s="14">
        <v>1522</v>
      </c>
      <c r="D12" s="14">
        <f t="shared" si="1"/>
        <v>2577</v>
      </c>
      <c r="E12" s="14">
        <v>0</v>
      </c>
      <c r="F12" s="14">
        <v>0</v>
      </c>
      <c r="G12" s="14">
        <v>0</v>
      </c>
      <c r="H12" s="14">
        <f t="shared" si="0"/>
        <v>1055</v>
      </c>
      <c r="I12" s="14">
        <f t="shared" si="0"/>
        <v>1522</v>
      </c>
      <c r="J12" s="14">
        <f t="shared" si="0"/>
        <v>2577</v>
      </c>
      <c r="K12" s="15" t="s">
        <v>1157</v>
      </c>
    </row>
    <row r="13" spans="1:11" ht="18" customHeight="1" x14ac:dyDescent="0.2">
      <c r="A13" s="13" t="s">
        <v>1158</v>
      </c>
      <c r="B13" s="14">
        <v>169</v>
      </c>
      <c r="C13" s="14">
        <v>92</v>
      </c>
      <c r="D13" s="14">
        <f t="shared" si="1"/>
        <v>261</v>
      </c>
      <c r="E13" s="14">
        <v>0</v>
      </c>
      <c r="F13" s="14">
        <v>0</v>
      </c>
      <c r="G13" s="14">
        <v>0</v>
      </c>
      <c r="H13" s="14">
        <f t="shared" si="0"/>
        <v>169</v>
      </c>
      <c r="I13" s="14">
        <f t="shared" si="0"/>
        <v>92</v>
      </c>
      <c r="J13" s="14">
        <f t="shared" si="0"/>
        <v>261</v>
      </c>
      <c r="K13" s="15" t="s">
        <v>1159</v>
      </c>
    </row>
    <row r="14" spans="1:11" ht="18" customHeight="1" x14ac:dyDescent="0.2">
      <c r="A14" s="13" t="s">
        <v>1074</v>
      </c>
      <c r="B14" s="14">
        <f>SUM(B9:B13)</f>
        <v>5702</v>
      </c>
      <c r="C14" s="14">
        <f>SUM(C9:C13)</f>
        <v>4407</v>
      </c>
      <c r="D14" s="14">
        <f t="shared" si="1"/>
        <v>10109</v>
      </c>
      <c r="E14" s="14">
        <f t="shared" ref="E14:J14" si="2">SUM(E9:E13)</f>
        <v>0</v>
      </c>
      <c r="F14" s="14">
        <f t="shared" si="2"/>
        <v>0</v>
      </c>
      <c r="G14" s="14">
        <f t="shared" si="2"/>
        <v>0</v>
      </c>
      <c r="H14" s="14">
        <f t="shared" si="2"/>
        <v>5702</v>
      </c>
      <c r="I14" s="14">
        <f t="shared" si="2"/>
        <v>4407</v>
      </c>
      <c r="J14" s="14">
        <f t="shared" si="2"/>
        <v>10109</v>
      </c>
      <c r="K14" s="15" t="s">
        <v>1022</v>
      </c>
    </row>
    <row r="15" spans="1:11" ht="18" customHeight="1" x14ac:dyDescent="0.2">
      <c r="A15" s="13" t="s">
        <v>1161</v>
      </c>
      <c r="B15" s="14">
        <v>131</v>
      </c>
      <c r="C15" s="14">
        <v>193</v>
      </c>
      <c r="D15" s="14">
        <f>SUM(B15:C15)</f>
        <v>324</v>
      </c>
      <c r="E15" s="14">
        <v>0</v>
      </c>
      <c r="F15" s="14">
        <v>0</v>
      </c>
      <c r="G15" s="14">
        <v>0</v>
      </c>
      <c r="H15" s="14">
        <f t="shared" ref="H15:J18" si="3">SUM(B15,E15)</f>
        <v>131</v>
      </c>
      <c r="I15" s="14">
        <f t="shared" si="3"/>
        <v>193</v>
      </c>
      <c r="J15" s="14">
        <f t="shared" si="3"/>
        <v>324</v>
      </c>
      <c r="K15" s="15" t="s">
        <v>1162</v>
      </c>
    </row>
    <row r="16" spans="1:11" ht="18" customHeight="1" x14ac:dyDescent="0.2">
      <c r="A16" s="13" t="s">
        <v>1163</v>
      </c>
      <c r="B16" s="14">
        <v>545</v>
      </c>
      <c r="C16" s="14">
        <v>768</v>
      </c>
      <c r="D16" s="14">
        <f t="shared" ref="D16:D18" si="4">SUM(B16:C16)</f>
        <v>1313</v>
      </c>
      <c r="E16" s="14">
        <v>0</v>
      </c>
      <c r="F16" s="14">
        <v>0</v>
      </c>
      <c r="G16" s="14">
        <v>0</v>
      </c>
      <c r="H16" s="14">
        <f t="shared" si="3"/>
        <v>545</v>
      </c>
      <c r="I16" s="14">
        <f t="shared" si="3"/>
        <v>768</v>
      </c>
      <c r="J16" s="14">
        <f t="shared" si="3"/>
        <v>1313</v>
      </c>
      <c r="K16" s="15" t="s">
        <v>1168</v>
      </c>
    </row>
    <row r="17" spans="1:11" ht="18" customHeight="1" x14ac:dyDescent="0.2">
      <c r="A17" s="13" t="s">
        <v>1164</v>
      </c>
      <c r="B17" s="14">
        <v>442</v>
      </c>
      <c r="C17" s="14">
        <v>377</v>
      </c>
      <c r="D17" s="14">
        <f t="shared" si="4"/>
        <v>819</v>
      </c>
      <c r="E17" s="14">
        <v>0</v>
      </c>
      <c r="F17" s="14">
        <v>0</v>
      </c>
      <c r="G17" s="14">
        <v>0</v>
      </c>
      <c r="H17" s="14">
        <f t="shared" si="3"/>
        <v>442</v>
      </c>
      <c r="I17" s="14">
        <f t="shared" si="3"/>
        <v>377</v>
      </c>
      <c r="J17" s="14">
        <f t="shared" si="3"/>
        <v>819</v>
      </c>
      <c r="K17" s="15" t="s">
        <v>1165</v>
      </c>
    </row>
    <row r="18" spans="1:11" ht="18" customHeight="1" x14ac:dyDescent="0.2">
      <c r="A18" s="13" t="s">
        <v>1166</v>
      </c>
      <c r="B18" s="14">
        <v>61</v>
      </c>
      <c r="C18" s="14">
        <v>61</v>
      </c>
      <c r="D18" s="14">
        <f t="shared" si="4"/>
        <v>122</v>
      </c>
      <c r="E18" s="14">
        <v>0</v>
      </c>
      <c r="F18" s="14">
        <v>0</v>
      </c>
      <c r="G18" s="14">
        <v>0</v>
      </c>
      <c r="H18" s="14">
        <f t="shared" si="3"/>
        <v>61</v>
      </c>
      <c r="I18" s="14">
        <f t="shared" si="3"/>
        <v>61</v>
      </c>
      <c r="J18" s="14">
        <f t="shared" si="3"/>
        <v>122</v>
      </c>
      <c r="K18" s="15" t="s">
        <v>1191</v>
      </c>
    </row>
    <row r="19" spans="1:11" ht="18" customHeight="1" x14ac:dyDescent="0.2">
      <c r="A19" s="13" t="s">
        <v>1085</v>
      </c>
      <c r="B19" s="14">
        <f>SUM(B15:B18)</f>
        <v>1179</v>
      </c>
      <c r="C19" s="14">
        <f t="shared" ref="C19:J19" si="5">SUM(C15:C18)</f>
        <v>1399</v>
      </c>
      <c r="D19" s="14">
        <f t="shared" si="5"/>
        <v>2578</v>
      </c>
      <c r="E19" s="14">
        <f t="shared" si="5"/>
        <v>0</v>
      </c>
      <c r="F19" s="14">
        <f t="shared" si="5"/>
        <v>0</v>
      </c>
      <c r="G19" s="14">
        <f t="shared" si="5"/>
        <v>0</v>
      </c>
      <c r="H19" s="14">
        <f t="shared" si="5"/>
        <v>1179</v>
      </c>
      <c r="I19" s="14">
        <f t="shared" si="5"/>
        <v>1399</v>
      </c>
      <c r="J19" s="14">
        <f t="shared" si="5"/>
        <v>2578</v>
      </c>
      <c r="K19" s="15" t="s">
        <v>1086</v>
      </c>
    </row>
    <row r="20" spans="1:11" ht="18" customHeight="1" x14ac:dyDescent="0.2">
      <c r="A20" s="13" t="s">
        <v>56</v>
      </c>
      <c r="B20" s="14">
        <f>SUM(B19,B14)</f>
        <v>6881</v>
      </c>
      <c r="C20" s="14">
        <f t="shared" ref="C20:J20" si="6">SUM(C19,C14)</f>
        <v>5806</v>
      </c>
      <c r="D20" s="14">
        <f t="shared" si="6"/>
        <v>12687</v>
      </c>
      <c r="E20" s="14">
        <f t="shared" si="6"/>
        <v>0</v>
      </c>
      <c r="F20" s="14">
        <f t="shared" si="6"/>
        <v>0</v>
      </c>
      <c r="G20" s="14">
        <f t="shared" si="6"/>
        <v>0</v>
      </c>
      <c r="H20" s="14">
        <f t="shared" si="6"/>
        <v>6881</v>
      </c>
      <c r="I20" s="14">
        <f t="shared" si="6"/>
        <v>5806</v>
      </c>
      <c r="J20" s="14">
        <f t="shared" si="6"/>
        <v>12687</v>
      </c>
      <c r="K20" s="15" t="s">
        <v>57</v>
      </c>
    </row>
    <row r="21" spans="1:11" ht="18" customHeight="1" x14ac:dyDescent="0.2">
      <c r="A21" s="13" t="s">
        <v>58</v>
      </c>
      <c r="B21" s="14"/>
      <c r="C21" s="14"/>
      <c r="D21" s="14"/>
      <c r="E21" s="14"/>
      <c r="F21" s="14"/>
      <c r="G21" s="14"/>
      <c r="H21" s="14"/>
      <c r="I21" s="14"/>
      <c r="J21" s="14"/>
      <c r="K21" s="15" t="s">
        <v>59</v>
      </c>
    </row>
    <row r="22" spans="1:11" ht="18" customHeight="1" x14ac:dyDescent="0.2">
      <c r="A22" s="13" t="s">
        <v>1150</v>
      </c>
      <c r="B22" s="14">
        <v>252</v>
      </c>
      <c r="C22" s="14">
        <v>102</v>
      </c>
      <c r="D22" s="14">
        <f>SUM(B22:C22)</f>
        <v>354</v>
      </c>
      <c r="E22" s="14">
        <v>0</v>
      </c>
      <c r="F22" s="14">
        <v>0</v>
      </c>
      <c r="G22" s="14">
        <v>0</v>
      </c>
      <c r="H22" s="14">
        <f>SUM(B22,E22)</f>
        <v>252</v>
      </c>
      <c r="I22" s="14">
        <f>SUM(C22,F22)</f>
        <v>102</v>
      </c>
      <c r="J22" s="14">
        <f>SUM(D22,G22)</f>
        <v>354</v>
      </c>
      <c r="K22" s="15" t="s">
        <v>1151</v>
      </c>
    </row>
    <row r="23" spans="1:11" ht="18" customHeight="1" x14ac:dyDescent="0.2">
      <c r="A23" s="13" t="s">
        <v>1152</v>
      </c>
      <c r="B23" s="14">
        <v>117</v>
      </c>
      <c r="C23" s="14">
        <v>6</v>
      </c>
      <c r="D23" s="14">
        <f t="shared" ref="D23:D25" si="7">SUM(B23:C23)</f>
        <v>123</v>
      </c>
      <c r="E23" s="14">
        <v>0</v>
      </c>
      <c r="F23" s="14">
        <v>0</v>
      </c>
      <c r="G23" s="14">
        <v>0</v>
      </c>
      <c r="H23" s="14">
        <f t="shared" ref="H23:J31" si="8">SUM(B23,E23)</f>
        <v>117</v>
      </c>
      <c r="I23" s="14">
        <f t="shared" si="8"/>
        <v>6</v>
      </c>
      <c r="J23" s="14">
        <f t="shared" si="8"/>
        <v>123</v>
      </c>
      <c r="K23" s="15" t="s">
        <v>1153</v>
      </c>
    </row>
    <row r="24" spans="1:11" ht="18" customHeight="1" x14ac:dyDescent="0.2">
      <c r="A24" s="13" t="s">
        <v>1156</v>
      </c>
      <c r="B24" s="14">
        <v>243</v>
      </c>
      <c r="C24" s="14">
        <v>39</v>
      </c>
      <c r="D24" s="14">
        <f t="shared" si="7"/>
        <v>282</v>
      </c>
      <c r="E24" s="14">
        <v>0</v>
      </c>
      <c r="F24" s="14">
        <v>0</v>
      </c>
      <c r="G24" s="14">
        <v>0</v>
      </c>
      <c r="H24" s="14">
        <f t="shared" si="8"/>
        <v>243</v>
      </c>
      <c r="I24" s="14">
        <f t="shared" si="8"/>
        <v>39</v>
      </c>
      <c r="J24" s="14">
        <f t="shared" si="8"/>
        <v>282</v>
      </c>
      <c r="K24" s="15" t="s">
        <v>1157</v>
      </c>
    </row>
    <row r="25" spans="1:11" ht="18" customHeight="1" x14ac:dyDescent="0.2">
      <c r="A25" s="13" t="s">
        <v>1074</v>
      </c>
      <c r="B25" s="14">
        <f>SUM(B22:B24)</f>
        <v>612</v>
      </c>
      <c r="C25" s="14">
        <f>SUM(C22:C24)</f>
        <v>147</v>
      </c>
      <c r="D25" s="14">
        <f t="shared" si="7"/>
        <v>759</v>
      </c>
      <c r="E25" s="14">
        <f t="shared" ref="E25:G26" si="9">SUM(E22)</f>
        <v>0</v>
      </c>
      <c r="F25" s="14">
        <f t="shared" si="9"/>
        <v>0</v>
      </c>
      <c r="G25" s="14">
        <f t="shared" si="9"/>
        <v>0</v>
      </c>
      <c r="H25" s="14">
        <f t="shared" si="8"/>
        <v>612</v>
      </c>
      <c r="I25" s="14">
        <f t="shared" si="8"/>
        <v>147</v>
      </c>
      <c r="J25" s="14">
        <f t="shared" si="8"/>
        <v>759</v>
      </c>
      <c r="K25" s="15" t="s">
        <v>1022</v>
      </c>
    </row>
    <row r="26" spans="1:11" ht="18" customHeight="1" x14ac:dyDescent="0.2">
      <c r="A26" s="13" t="s">
        <v>1173</v>
      </c>
      <c r="B26" s="14">
        <v>52</v>
      </c>
      <c r="C26" s="14">
        <v>62</v>
      </c>
      <c r="D26" s="14">
        <f>SUM(B26:C26)</f>
        <v>114</v>
      </c>
      <c r="E26" s="14">
        <f t="shared" si="9"/>
        <v>0</v>
      </c>
      <c r="F26" s="14">
        <f t="shared" si="9"/>
        <v>0</v>
      </c>
      <c r="G26" s="14">
        <f t="shared" si="9"/>
        <v>0</v>
      </c>
      <c r="H26" s="14">
        <f t="shared" si="8"/>
        <v>52</v>
      </c>
      <c r="I26" s="14">
        <f t="shared" si="8"/>
        <v>62</v>
      </c>
      <c r="J26" s="14">
        <f t="shared" si="8"/>
        <v>114</v>
      </c>
      <c r="K26" s="15" t="s">
        <v>1165</v>
      </c>
    </row>
    <row r="27" spans="1:11" ht="18" customHeight="1" x14ac:dyDescent="0.2">
      <c r="A27" s="13" t="s">
        <v>1163</v>
      </c>
      <c r="B27" s="14">
        <v>123</v>
      </c>
      <c r="C27" s="14">
        <v>9</v>
      </c>
      <c r="D27" s="14">
        <f t="shared" ref="D27:D30" si="10">SUM(B27:C27)</f>
        <v>132</v>
      </c>
      <c r="E27" s="14">
        <f t="shared" ref="E27:G28" si="11">SUM(E24)</f>
        <v>0</v>
      </c>
      <c r="F27" s="14">
        <f t="shared" si="11"/>
        <v>0</v>
      </c>
      <c r="G27" s="14">
        <f t="shared" si="11"/>
        <v>0</v>
      </c>
      <c r="H27" s="14">
        <f t="shared" si="8"/>
        <v>123</v>
      </c>
      <c r="I27" s="14">
        <f t="shared" si="8"/>
        <v>9</v>
      </c>
      <c r="J27" s="14">
        <f t="shared" si="8"/>
        <v>132</v>
      </c>
      <c r="K27" s="15" t="s">
        <v>1171</v>
      </c>
    </row>
    <row r="28" spans="1:11" ht="18" customHeight="1" x14ac:dyDescent="0.2">
      <c r="A28" s="13" t="s">
        <v>1164</v>
      </c>
      <c r="B28" s="14">
        <v>308</v>
      </c>
      <c r="C28" s="14">
        <v>117</v>
      </c>
      <c r="D28" s="14">
        <f t="shared" si="10"/>
        <v>425</v>
      </c>
      <c r="E28" s="14">
        <f t="shared" si="11"/>
        <v>0</v>
      </c>
      <c r="F28" s="14">
        <f t="shared" si="11"/>
        <v>0</v>
      </c>
      <c r="G28" s="14">
        <f t="shared" si="11"/>
        <v>0</v>
      </c>
      <c r="H28" s="14">
        <f t="shared" si="8"/>
        <v>308</v>
      </c>
      <c r="I28" s="14">
        <f t="shared" si="8"/>
        <v>117</v>
      </c>
      <c r="J28" s="14">
        <f t="shared" si="8"/>
        <v>425</v>
      </c>
      <c r="K28" s="15" t="s">
        <v>1165</v>
      </c>
    </row>
    <row r="29" spans="1:11" ht="18" customHeight="1" x14ac:dyDescent="0.2">
      <c r="A29" s="13" t="s">
        <v>1085</v>
      </c>
      <c r="B29" s="14">
        <f>SUM(B26:B28)</f>
        <v>483</v>
      </c>
      <c r="C29" s="14">
        <f t="shared" ref="C29:D29" si="12">SUM(C26:C28)</f>
        <v>188</v>
      </c>
      <c r="D29" s="14">
        <f t="shared" si="12"/>
        <v>671</v>
      </c>
      <c r="E29" s="14">
        <f t="shared" ref="E29:G29" si="13">SUM(E26)</f>
        <v>0</v>
      </c>
      <c r="F29" s="14">
        <f t="shared" si="13"/>
        <v>0</v>
      </c>
      <c r="G29" s="14">
        <f t="shared" si="13"/>
        <v>0</v>
      </c>
      <c r="H29" s="14">
        <f t="shared" si="8"/>
        <v>483</v>
      </c>
      <c r="I29" s="14">
        <f t="shared" si="8"/>
        <v>188</v>
      </c>
      <c r="J29" s="14">
        <f t="shared" si="8"/>
        <v>671</v>
      </c>
      <c r="K29" s="15" t="s">
        <v>1086</v>
      </c>
    </row>
    <row r="30" spans="1:11" ht="18" customHeight="1" thickBot="1" x14ac:dyDescent="0.25">
      <c r="A30" s="13" t="s">
        <v>61</v>
      </c>
      <c r="B30" s="14">
        <f>SUM(B29,B25)</f>
        <v>1095</v>
      </c>
      <c r="C30" s="14">
        <f t="shared" ref="C30:G30" si="14">SUM(C29,C25)</f>
        <v>335</v>
      </c>
      <c r="D30" s="14">
        <f t="shared" si="10"/>
        <v>1430</v>
      </c>
      <c r="E30" s="14">
        <f t="shared" si="14"/>
        <v>0</v>
      </c>
      <c r="F30" s="14">
        <f t="shared" si="14"/>
        <v>0</v>
      </c>
      <c r="G30" s="14">
        <f t="shared" si="14"/>
        <v>0</v>
      </c>
      <c r="H30" s="14">
        <f t="shared" si="8"/>
        <v>1095</v>
      </c>
      <c r="I30" s="14">
        <f t="shared" si="8"/>
        <v>335</v>
      </c>
      <c r="J30" s="14">
        <f t="shared" si="8"/>
        <v>1430</v>
      </c>
      <c r="K30" s="15" t="s">
        <v>59</v>
      </c>
    </row>
    <row r="31" spans="1:11" ht="18" customHeight="1" thickBot="1" x14ac:dyDescent="0.25">
      <c r="A31" s="19" t="s">
        <v>151</v>
      </c>
      <c r="B31" s="20">
        <f>SUM(B30,B20)</f>
        <v>7976</v>
      </c>
      <c r="C31" s="20">
        <f t="shared" ref="C31:G31" si="15">SUM(C30,C20)</f>
        <v>6141</v>
      </c>
      <c r="D31" s="20">
        <f t="shared" si="15"/>
        <v>14117</v>
      </c>
      <c r="E31" s="20">
        <f t="shared" si="15"/>
        <v>0</v>
      </c>
      <c r="F31" s="20">
        <f t="shared" si="15"/>
        <v>0</v>
      </c>
      <c r="G31" s="20">
        <f t="shared" si="15"/>
        <v>0</v>
      </c>
      <c r="H31" s="20">
        <f t="shared" si="8"/>
        <v>7976</v>
      </c>
      <c r="I31" s="20">
        <f t="shared" si="8"/>
        <v>6141</v>
      </c>
      <c r="J31" s="20">
        <f t="shared" si="8"/>
        <v>14117</v>
      </c>
      <c r="K31" s="57" t="s">
        <v>63</v>
      </c>
    </row>
    <row r="32" spans="1:11" s="99" customFormat="1" ht="18" customHeight="1" thickTop="1" x14ac:dyDescent="0.2">
      <c r="A32" s="69"/>
      <c r="B32" s="98"/>
      <c r="C32" s="98"/>
      <c r="D32" s="98"/>
      <c r="E32" s="98"/>
      <c r="F32" s="98"/>
      <c r="G32" s="98"/>
      <c r="H32" s="98"/>
      <c r="I32" s="98"/>
      <c r="J32" s="98"/>
      <c r="K32" s="100"/>
    </row>
    <row r="33" spans="1:11" s="99" customFormat="1" ht="18" customHeight="1" x14ac:dyDescent="0.2">
      <c r="A33" s="69"/>
      <c r="B33" s="98"/>
      <c r="C33" s="98"/>
      <c r="D33" s="98"/>
      <c r="E33" s="98"/>
      <c r="F33" s="98"/>
      <c r="G33" s="98"/>
      <c r="H33" s="98"/>
      <c r="I33" s="98"/>
      <c r="J33" s="98"/>
      <c r="K33" s="100"/>
    </row>
    <row r="34" spans="1:11" s="99" customFormat="1" ht="18" customHeight="1" x14ac:dyDescent="0.2">
      <c r="A34" s="69"/>
      <c r="B34" s="98"/>
      <c r="C34" s="98"/>
      <c r="D34" s="98"/>
      <c r="E34" s="98"/>
      <c r="F34" s="98"/>
      <c r="G34" s="98"/>
      <c r="H34" s="98"/>
      <c r="I34" s="98"/>
      <c r="J34" s="98"/>
      <c r="K34" s="100"/>
    </row>
    <row r="35" spans="1:11" s="99" customFormat="1" ht="18" customHeight="1" x14ac:dyDescent="0.2">
      <c r="A35" s="69"/>
      <c r="B35" s="98"/>
      <c r="C35" s="98"/>
      <c r="D35" s="98"/>
      <c r="E35" s="98"/>
      <c r="F35" s="98"/>
      <c r="G35" s="98"/>
      <c r="H35" s="98"/>
      <c r="I35" s="98"/>
      <c r="J35" s="98"/>
      <c r="K35" s="100"/>
    </row>
    <row r="36" spans="1:11" s="99" customFormat="1" ht="18" customHeight="1" x14ac:dyDescent="0.2">
      <c r="A36" s="69"/>
      <c r="B36" s="98"/>
      <c r="C36" s="98"/>
      <c r="D36" s="98"/>
      <c r="E36" s="98"/>
      <c r="F36" s="98"/>
      <c r="G36" s="98"/>
      <c r="H36" s="98"/>
      <c r="I36" s="98"/>
      <c r="J36" s="98"/>
      <c r="K36" s="100"/>
    </row>
    <row r="37" spans="1:11" s="99" customFormat="1" ht="18" customHeight="1" x14ac:dyDescent="0.2">
      <c r="A37" s="69"/>
      <c r="B37" s="98"/>
      <c r="C37" s="98"/>
      <c r="D37" s="98"/>
      <c r="E37" s="98"/>
      <c r="F37" s="98"/>
      <c r="G37" s="98"/>
      <c r="H37" s="98"/>
      <c r="I37" s="98"/>
      <c r="J37" s="98"/>
      <c r="K37" s="100"/>
    </row>
    <row r="38" spans="1:11" s="99" customFormat="1" ht="18" customHeight="1" x14ac:dyDescent="0.2">
      <c r="A38" s="69"/>
      <c r="B38" s="98"/>
      <c r="C38" s="98"/>
      <c r="D38" s="98"/>
      <c r="E38" s="98"/>
      <c r="F38" s="98"/>
      <c r="G38" s="98"/>
      <c r="H38" s="98"/>
      <c r="I38" s="98"/>
      <c r="J38" s="98"/>
      <c r="K38" s="100"/>
    </row>
    <row r="39" spans="1:11" s="99" customFormat="1" ht="18" customHeight="1" x14ac:dyDescent="0.2">
      <c r="A39" s="69"/>
      <c r="B39" s="98"/>
      <c r="C39" s="98"/>
      <c r="D39" s="98"/>
      <c r="E39" s="98"/>
      <c r="F39" s="98"/>
      <c r="G39" s="98"/>
      <c r="H39" s="98"/>
      <c r="I39" s="98"/>
      <c r="J39" s="98"/>
      <c r="K39" s="100"/>
    </row>
    <row r="40" spans="1:11" s="99" customFormat="1" ht="18" customHeight="1" x14ac:dyDescent="0.2">
      <c r="A40" s="69"/>
      <c r="B40" s="98"/>
      <c r="C40" s="98"/>
      <c r="D40" s="98"/>
      <c r="E40" s="98"/>
      <c r="F40" s="98"/>
      <c r="G40" s="98"/>
      <c r="H40" s="98"/>
      <c r="I40" s="98"/>
      <c r="J40" s="98"/>
      <c r="K40" s="100"/>
    </row>
    <row r="43" spans="1:11" ht="26.25" customHeight="1" x14ac:dyDescent="0.2">
      <c r="A43" s="112" t="s">
        <v>2071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</row>
    <row r="44" spans="1:11" ht="40.5" customHeight="1" x14ac:dyDescent="0.2">
      <c r="A44" s="130" t="s">
        <v>1192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</row>
    <row r="45" spans="1:11" ht="16.5" thickBot="1" x14ac:dyDescent="0.25">
      <c r="A45" s="10" t="s">
        <v>2002</v>
      </c>
      <c r="K45" s="65" t="s">
        <v>2003</v>
      </c>
    </row>
    <row r="46" spans="1:11" ht="15.75" customHeight="1" thickTop="1" x14ac:dyDescent="0.25">
      <c r="A46" s="111" t="s">
        <v>1051</v>
      </c>
      <c r="B46" s="110" t="s">
        <v>1189</v>
      </c>
      <c r="C46" s="110"/>
      <c r="D46" s="110"/>
      <c r="E46" s="110" t="s">
        <v>1190</v>
      </c>
      <c r="F46" s="110"/>
      <c r="G46" s="110"/>
      <c r="H46" s="110" t="s">
        <v>3</v>
      </c>
      <c r="I46" s="110"/>
      <c r="J46" s="110"/>
      <c r="K46" s="111" t="s">
        <v>1149</v>
      </c>
    </row>
    <row r="47" spans="1:11" ht="15.75" customHeight="1" x14ac:dyDescent="0.25">
      <c r="A47" s="112"/>
      <c r="B47" s="109" t="s">
        <v>5</v>
      </c>
      <c r="C47" s="109"/>
      <c r="D47" s="109"/>
      <c r="E47" s="109" t="s">
        <v>6</v>
      </c>
      <c r="F47" s="109"/>
      <c r="G47" s="109"/>
      <c r="H47" s="109" t="s">
        <v>7</v>
      </c>
      <c r="I47" s="109"/>
      <c r="J47" s="109"/>
      <c r="K47" s="112"/>
    </row>
    <row r="48" spans="1:11" ht="15.75" customHeight="1" x14ac:dyDescent="0.25">
      <c r="A48" s="112"/>
      <c r="B48" s="56" t="s">
        <v>8</v>
      </c>
      <c r="C48" s="56" t="s">
        <v>67</v>
      </c>
      <c r="D48" s="56" t="s">
        <v>10</v>
      </c>
      <c r="E48" s="56" t="s">
        <v>8</v>
      </c>
      <c r="F48" s="56" t="s">
        <v>67</v>
      </c>
      <c r="G48" s="56" t="s">
        <v>10</v>
      </c>
      <c r="H48" s="56" t="s">
        <v>8</v>
      </c>
      <c r="I48" s="56" t="s">
        <v>67</v>
      </c>
      <c r="J48" s="56" t="s">
        <v>10</v>
      </c>
      <c r="K48" s="112"/>
    </row>
    <row r="49" spans="1:11" ht="15.75" customHeight="1" thickBot="1" x14ac:dyDescent="0.3">
      <c r="A49" s="113"/>
      <c r="B49" s="6" t="s">
        <v>11</v>
      </c>
      <c r="C49" s="6" t="s">
        <v>12</v>
      </c>
      <c r="D49" s="6" t="s">
        <v>7</v>
      </c>
      <c r="E49" s="6" t="s">
        <v>11</v>
      </c>
      <c r="F49" s="6" t="s">
        <v>12</v>
      </c>
      <c r="G49" s="6" t="s">
        <v>7</v>
      </c>
      <c r="H49" s="6" t="s">
        <v>11</v>
      </c>
      <c r="I49" s="6" t="s">
        <v>12</v>
      </c>
      <c r="J49" s="6" t="s">
        <v>7</v>
      </c>
      <c r="K49" s="113"/>
    </row>
    <row r="50" spans="1:11" ht="14.25" customHeight="1" x14ac:dyDescent="0.2">
      <c r="A50" s="13" t="s">
        <v>13</v>
      </c>
      <c r="B50" s="14"/>
      <c r="C50" s="14"/>
      <c r="D50" s="14"/>
      <c r="E50" s="14"/>
      <c r="F50" s="14"/>
      <c r="G50" s="14"/>
      <c r="H50" s="14"/>
      <c r="I50" s="14"/>
      <c r="J50" s="14"/>
      <c r="K50" s="15" t="s">
        <v>14</v>
      </c>
    </row>
    <row r="51" spans="1:11" ht="20.25" customHeight="1" x14ac:dyDescent="0.2">
      <c r="A51" s="13" t="s">
        <v>1150</v>
      </c>
      <c r="B51" s="14">
        <v>2560</v>
      </c>
      <c r="C51" s="14">
        <v>1825</v>
      </c>
      <c r="D51" s="14">
        <f>SUM(B51:C51)</f>
        <v>4385</v>
      </c>
      <c r="E51" s="14">
        <v>0</v>
      </c>
      <c r="F51" s="14">
        <v>0</v>
      </c>
      <c r="G51" s="14">
        <v>0</v>
      </c>
      <c r="H51" s="14">
        <f t="shared" ref="H51:J55" si="16">SUM(B51,E51)</f>
        <v>2560</v>
      </c>
      <c r="I51" s="14">
        <f t="shared" si="16"/>
        <v>1825</v>
      </c>
      <c r="J51" s="14">
        <f t="shared" si="16"/>
        <v>4385</v>
      </c>
      <c r="K51" s="15" t="s">
        <v>1151</v>
      </c>
    </row>
    <row r="52" spans="1:11" ht="20.25" customHeight="1" x14ac:dyDescent="0.2">
      <c r="A52" s="13" t="s">
        <v>1152</v>
      </c>
      <c r="B52" s="14">
        <v>523</v>
      </c>
      <c r="C52" s="14">
        <v>338</v>
      </c>
      <c r="D52" s="14">
        <f t="shared" ref="D52:D55" si="17">SUM(B52:C52)</f>
        <v>861</v>
      </c>
      <c r="E52" s="14">
        <v>0</v>
      </c>
      <c r="F52" s="14">
        <v>0</v>
      </c>
      <c r="G52" s="14">
        <v>0</v>
      </c>
      <c r="H52" s="14">
        <f t="shared" si="16"/>
        <v>523</v>
      </c>
      <c r="I52" s="14">
        <f t="shared" si="16"/>
        <v>338</v>
      </c>
      <c r="J52" s="14">
        <f t="shared" si="16"/>
        <v>861</v>
      </c>
      <c r="K52" s="15" t="s">
        <v>1153</v>
      </c>
    </row>
    <row r="53" spans="1:11" ht="20.25" customHeight="1" x14ac:dyDescent="0.2">
      <c r="A53" s="13" t="s">
        <v>1154</v>
      </c>
      <c r="B53" s="14">
        <v>643</v>
      </c>
      <c r="C53" s="14">
        <v>381</v>
      </c>
      <c r="D53" s="14">
        <f t="shared" si="17"/>
        <v>1024</v>
      </c>
      <c r="E53" s="14">
        <v>0</v>
      </c>
      <c r="F53" s="14">
        <v>0</v>
      </c>
      <c r="G53" s="14">
        <v>0</v>
      </c>
      <c r="H53" s="14">
        <f t="shared" si="16"/>
        <v>643</v>
      </c>
      <c r="I53" s="14">
        <f t="shared" si="16"/>
        <v>381</v>
      </c>
      <c r="J53" s="14">
        <f t="shared" si="16"/>
        <v>1024</v>
      </c>
      <c r="K53" s="15" t="s">
        <v>1155</v>
      </c>
    </row>
    <row r="54" spans="1:11" ht="20.25" customHeight="1" x14ac:dyDescent="0.2">
      <c r="A54" s="13" t="s">
        <v>1156</v>
      </c>
      <c r="B54" s="14">
        <v>743</v>
      </c>
      <c r="C54" s="14">
        <v>1406</v>
      </c>
      <c r="D54" s="14">
        <f t="shared" si="17"/>
        <v>2149</v>
      </c>
      <c r="E54" s="14">
        <v>0</v>
      </c>
      <c r="F54" s="14">
        <v>0</v>
      </c>
      <c r="G54" s="14">
        <v>0</v>
      </c>
      <c r="H54" s="14">
        <f t="shared" si="16"/>
        <v>743</v>
      </c>
      <c r="I54" s="14">
        <f t="shared" si="16"/>
        <v>1406</v>
      </c>
      <c r="J54" s="14">
        <f t="shared" si="16"/>
        <v>2149</v>
      </c>
      <c r="K54" s="15" t="s">
        <v>1157</v>
      </c>
    </row>
    <row r="55" spans="1:11" ht="20.25" customHeight="1" x14ac:dyDescent="0.2">
      <c r="A55" s="13" t="s">
        <v>1158</v>
      </c>
      <c r="B55" s="14">
        <v>164</v>
      </c>
      <c r="C55" s="14">
        <v>87</v>
      </c>
      <c r="D55" s="14">
        <f t="shared" si="17"/>
        <v>251</v>
      </c>
      <c r="E55" s="14">
        <v>0</v>
      </c>
      <c r="F55" s="14">
        <v>0</v>
      </c>
      <c r="G55" s="14">
        <v>0</v>
      </c>
      <c r="H55" s="14">
        <f t="shared" si="16"/>
        <v>164</v>
      </c>
      <c r="I55" s="14">
        <f t="shared" si="16"/>
        <v>87</v>
      </c>
      <c r="J55" s="14">
        <f t="shared" si="16"/>
        <v>251</v>
      </c>
      <c r="K55" s="15" t="s">
        <v>1159</v>
      </c>
    </row>
    <row r="56" spans="1:11" ht="20.25" customHeight="1" x14ac:dyDescent="0.2">
      <c r="A56" s="13" t="s">
        <v>1074</v>
      </c>
      <c r="B56" s="14">
        <f>SUM(B51:B55)</f>
        <v>4633</v>
      </c>
      <c r="C56" s="14">
        <f>SUM(C51:C55)</f>
        <v>4037</v>
      </c>
      <c r="D56" s="14">
        <f>SUM(B56:C56)</f>
        <v>8670</v>
      </c>
      <c r="E56" s="14">
        <f t="shared" ref="E56:J56" si="18">SUM(E51:E55)</f>
        <v>0</v>
      </c>
      <c r="F56" s="14">
        <f t="shared" si="18"/>
        <v>0</v>
      </c>
      <c r="G56" s="14">
        <f t="shared" si="18"/>
        <v>0</v>
      </c>
      <c r="H56" s="14">
        <f t="shared" si="18"/>
        <v>4633</v>
      </c>
      <c r="I56" s="14">
        <f t="shared" si="18"/>
        <v>4037</v>
      </c>
      <c r="J56" s="14">
        <f t="shared" si="18"/>
        <v>8670</v>
      </c>
      <c r="K56" s="15" t="s">
        <v>1022</v>
      </c>
    </row>
    <row r="57" spans="1:11" ht="20.25" customHeight="1" x14ac:dyDescent="0.2">
      <c r="A57" s="13" t="s">
        <v>1161</v>
      </c>
      <c r="B57" s="14">
        <v>121</v>
      </c>
      <c r="C57" s="14">
        <v>192</v>
      </c>
      <c r="D57" s="14">
        <f t="shared" ref="D57:D60" si="19">SUM(B57:C57)</f>
        <v>313</v>
      </c>
      <c r="E57" s="14">
        <v>0</v>
      </c>
      <c r="F57" s="14">
        <v>0</v>
      </c>
      <c r="G57" s="14">
        <v>0</v>
      </c>
      <c r="H57" s="14">
        <f t="shared" ref="H57:J60" si="20">SUM(B57,E57)</f>
        <v>121</v>
      </c>
      <c r="I57" s="14">
        <f t="shared" si="20"/>
        <v>192</v>
      </c>
      <c r="J57" s="14">
        <f t="shared" si="20"/>
        <v>313</v>
      </c>
      <c r="K57" s="15" t="s">
        <v>1162</v>
      </c>
    </row>
    <row r="58" spans="1:11" ht="20.25" customHeight="1" x14ac:dyDescent="0.2">
      <c r="A58" s="13" t="s">
        <v>1163</v>
      </c>
      <c r="B58" s="14">
        <v>433</v>
      </c>
      <c r="C58" s="14">
        <v>646</v>
      </c>
      <c r="D58" s="14">
        <f t="shared" si="19"/>
        <v>1079</v>
      </c>
      <c r="E58" s="14">
        <v>0</v>
      </c>
      <c r="F58" s="14">
        <v>0</v>
      </c>
      <c r="G58" s="14">
        <v>0</v>
      </c>
      <c r="H58" s="14">
        <f t="shared" si="20"/>
        <v>433</v>
      </c>
      <c r="I58" s="14">
        <f t="shared" si="20"/>
        <v>646</v>
      </c>
      <c r="J58" s="14">
        <f t="shared" si="20"/>
        <v>1079</v>
      </c>
      <c r="K58" s="15" t="s">
        <v>1171</v>
      </c>
    </row>
    <row r="59" spans="1:11" ht="20.25" customHeight="1" x14ac:dyDescent="0.2">
      <c r="A59" s="13" t="s">
        <v>1164</v>
      </c>
      <c r="B59" s="14">
        <v>302</v>
      </c>
      <c r="C59" s="14">
        <v>341</v>
      </c>
      <c r="D59" s="14">
        <f t="shared" si="19"/>
        <v>643</v>
      </c>
      <c r="E59" s="14">
        <v>0</v>
      </c>
      <c r="F59" s="14">
        <v>0</v>
      </c>
      <c r="G59" s="14">
        <v>0</v>
      </c>
      <c r="H59" s="14">
        <f t="shared" si="20"/>
        <v>302</v>
      </c>
      <c r="I59" s="14">
        <f t="shared" si="20"/>
        <v>341</v>
      </c>
      <c r="J59" s="14">
        <f t="shared" si="20"/>
        <v>643</v>
      </c>
      <c r="K59" s="15" t="s">
        <v>1165</v>
      </c>
    </row>
    <row r="60" spans="1:11" ht="20.25" customHeight="1" x14ac:dyDescent="0.2">
      <c r="A60" s="13" t="s">
        <v>1166</v>
      </c>
      <c r="B60" s="14">
        <v>52</v>
      </c>
      <c r="C60" s="14">
        <v>56</v>
      </c>
      <c r="D60" s="14">
        <f t="shared" si="19"/>
        <v>108</v>
      </c>
      <c r="E60" s="14">
        <v>0</v>
      </c>
      <c r="F60" s="14">
        <v>0</v>
      </c>
      <c r="G60" s="14">
        <v>0</v>
      </c>
      <c r="H60" s="14">
        <f t="shared" si="20"/>
        <v>52</v>
      </c>
      <c r="I60" s="14">
        <f t="shared" si="20"/>
        <v>56</v>
      </c>
      <c r="J60" s="14">
        <f t="shared" si="20"/>
        <v>108</v>
      </c>
      <c r="K60" s="15" t="s">
        <v>1191</v>
      </c>
    </row>
    <row r="61" spans="1:11" ht="20.25" customHeight="1" x14ac:dyDescent="0.2">
      <c r="A61" s="13" t="s">
        <v>1085</v>
      </c>
      <c r="B61" s="14">
        <f>SUM(B57:B60)</f>
        <v>908</v>
      </c>
      <c r="C61" s="14">
        <f>SUM(C57:C60)</f>
        <v>1235</v>
      </c>
      <c r="D61" s="14">
        <f t="shared" ref="D61:J61" si="21">SUM(D57:D60)</f>
        <v>2143</v>
      </c>
      <c r="E61" s="14">
        <f t="shared" si="21"/>
        <v>0</v>
      </c>
      <c r="F61" s="14">
        <f t="shared" si="21"/>
        <v>0</v>
      </c>
      <c r="G61" s="14">
        <f t="shared" si="21"/>
        <v>0</v>
      </c>
      <c r="H61" s="14">
        <f t="shared" si="21"/>
        <v>908</v>
      </c>
      <c r="I61" s="14">
        <f t="shared" si="21"/>
        <v>1235</v>
      </c>
      <c r="J61" s="14">
        <f t="shared" si="21"/>
        <v>2143</v>
      </c>
      <c r="K61" s="15" t="s">
        <v>1086</v>
      </c>
    </row>
    <row r="62" spans="1:11" ht="20.25" customHeight="1" x14ac:dyDescent="0.2">
      <c r="A62" s="13" t="s">
        <v>56</v>
      </c>
      <c r="B62" s="14">
        <f>SUM(B61,B56)</f>
        <v>5541</v>
      </c>
      <c r="C62" s="14">
        <f t="shared" ref="C62:J62" si="22">SUM(C61,C56)</f>
        <v>5272</v>
      </c>
      <c r="D62" s="14">
        <f t="shared" si="22"/>
        <v>10813</v>
      </c>
      <c r="E62" s="14">
        <f t="shared" si="22"/>
        <v>0</v>
      </c>
      <c r="F62" s="14">
        <f t="shared" si="22"/>
        <v>0</v>
      </c>
      <c r="G62" s="14">
        <f t="shared" si="22"/>
        <v>0</v>
      </c>
      <c r="H62" s="14">
        <f t="shared" si="22"/>
        <v>5541</v>
      </c>
      <c r="I62" s="14">
        <f t="shared" si="22"/>
        <v>5272</v>
      </c>
      <c r="J62" s="14">
        <f t="shared" si="22"/>
        <v>10813</v>
      </c>
      <c r="K62" s="15" t="s">
        <v>57</v>
      </c>
    </row>
    <row r="63" spans="1:11" ht="15.75" customHeight="1" x14ac:dyDescent="0.2">
      <c r="A63" s="13" t="s">
        <v>58</v>
      </c>
      <c r="B63" s="14"/>
      <c r="C63" s="14"/>
      <c r="D63" s="14"/>
      <c r="E63" s="14"/>
      <c r="F63" s="14"/>
      <c r="G63" s="14"/>
      <c r="H63" s="14"/>
      <c r="I63" s="14"/>
      <c r="J63" s="14"/>
      <c r="K63" s="15" t="s">
        <v>59</v>
      </c>
    </row>
    <row r="64" spans="1:11" ht="18" customHeight="1" x14ac:dyDescent="0.2">
      <c r="A64" s="13" t="s">
        <v>1150</v>
      </c>
      <c r="B64" s="14">
        <v>216</v>
      </c>
      <c r="C64" s="14">
        <v>97</v>
      </c>
      <c r="D64" s="14">
        <f>SUM(B64:C64)</f>
        <v>313</v>
      </c>
      <c r="E64" s="14">
        <v>0</v>
      </c>
      <c r="F64" s="14">
        <v>0</v>
      </c>
      <c r="G64" s="14">
        <f>SUM(E64:F64)</f>
        <v>0</v>
      </c>
      <c r="H64" s="14">
        <f>SUM(B64,E64)</f>
        <v>216</v>
      </c>
      <c r="I64" s="14">
        <f t="shared" ref="I64:J66" si="23">SUM(C64,F64)</f>
        <v>97</v>
      </c>
      <c r="J64" s="14">
        <f t="shared" si="23"/>
        <v>313</v>
      </c>
      <c r="K64" s="15" t="s">
        <v>1151</v>
      </c>
    </row>
    <row r="65" spans="1:11" ht="18" customHeight="1" x14ac:dyDescent="0.2">
      <c r="A65" s="13" t="s">
        <v>1152</v>
      </c>
      <c r="B65" s="14">
        <v>117</v>
      </c>
      <c r="C65" s="14">
        <v>6</v>
      </c>
      <c r="D65" s="14">
        <f t="shared" ref="D65:D66" si="24">SUM(B65:C65)</f>
        <v>123</v>
      </c>
      <c r="E65" s="14">
        <v>0</v>
      </c>
      <c r="F65" s="14">
        <v>0</v>
      </c>
      <c r="G65" s="14">
        <f t="shared" ref="G65:G72" si="25">SUM(E65:F65)</f>
        <v>0</v>
      </c>
      <c r="H65" s="14">
        <f t="shared" ref="H65:J73" si="26">SUM(B65,E65)</f>
        <v>117</v>
      </c>
      <c r="I65" s="14">
        <f t="shared" si="23"/>
        <v>6</v>
      </c>
      <c r="J65" s="14">
        <f t="shared" si="23"/>
        <v>123</v>
      </c>
      <c r="K65" s="15" t="s">
        <v>1153</v>
      </c>
    </row>
    <row r="66" spans="1:11" ht="18" customHeight="1" x14ac:dyDescent="0.2">
      <c r="A66" s="13" t="s">
        <v>1194</v>
      </c>
      <c r="B66" s="14">
        <v>227</v>
      </c>
      <c r="C66" s="14">
        <v>39</v>
      </c>
      <c r="D66" s="14">
        <f t="shared" si="24"/>
        <v>266</v>
      </c>
      <c r="E66" s="14">
        <v>0</v>
      </c>
      <c r="F66" s="14">
        <v>0</v>
      </c>
      <c r="G66" s="14">
        <f t="shared" si="25"/>
        <v>0</v>
      </c>
      <c r="H66" s="14">
        <f t="shared" si="26"/>
        <v>227</v>
      </c>
      <c r="I66" s="14">
        <f t="shared" si="23"/>
        <v>39</v>
      </c>
      <c r="J66" s="14">
        <f t="shared" si="23"/>
        <v>266</v>
      </c>
      <c r="K66" s="15" t="s">
        <v>1157</v>
      </c>
    </row>
    <row r="67" spans="1:11" ht="18" customHeight="1" x14ac:dyDescent="0.2">
      <c r="A67" s="13" t="s">
        <v>1074</v>
      </c>
      <c r="B67" s="14">
        <f>SUM(B64:B66)</f>
        <v>560</v>
      </c>
      <c r="C67" s="14">
        <f>SUM(C64:C66)</f>
        <v>142</v>
      </c>
      <c r="D67" s="14">
        <f>SUM(D64:D66)</f>
        <v>702</v>
      </c>
      <c r="E67" s="14">
        <f t="shared" ref="E67:F67" si="27">SUM(E64)</f>
        <v>0</v>
      </c>
      <c r="F67" s="14">
        <f t="shared" si="27"/>
        <v>0</v>
      </c>
      <c r="G67" s="14">
        <f t="shared" si="25"/>
        <v>0</v>
      </c>
      <c r="H67" s="14">
        <f t="shared" si="26"/>
        <v>560</v>
      </c>
      <c r="I67" s="14">
        <f t="shared" si="26"/>
        <v>142</v>
      </c>
      <c r="J67" s="14">
        <f t="shared" si="26"/>
        <v>702</v>
      </c>
      <c r="K67" s="15" t="s">
        <v>1022</v>
      </c>
    </row>
    <row r="68" spans="1:11" ht="18" customHeight="1" x14ac:dyDescent="0.2">
      <c r="A68" s="13" t="s">
        <v>1173</v>
      </c>
      <c r="B68" s="14">
        <v>24</v>
      </c>
      <c r="C68" s="14">
        <v>40</v>
      </c>
      <c r="D68" s="14">
        <f>SUM(B68:C68)</f>
        <v>64</v>
      </c>
      <c r="E68" s="14">
        <v>0</v>
      </c>
      <c r="F68" s="14">
        <v>0</v>
      </c>
      <c r="G68" s="14">
        <f t="shared" si="25"/>
        <v>0</v>
      </c>
      <c r="H68" s="14">
        <f t="shared" si="26"/>
        <v>24</v>
      </c>
      <c r="I68" s="14">
        <f t="shared" si="26"/>
        <v>40</v>
      </c>
      <c r="J68" s="14">
        <f t="shared" si="26"/>
        <v>64</v>
      </c>
      <c r="K68" s="15" t="s">
        <v>1165</v>
      </c>
    </row>
    <row r="69" spans="1:11" ht="18" customHeight="1" x14ac:dyDescent="0.2">
      <c r="A69" s="13" t="s">
        <v>1163</v>
      </c>
      <c r="B69" s="14">
        <v>99</v>
      </c>
      <c r="C69" s="14">
        <v>4</v>
      </c>
      <c r="D69" s="14">
        <f t="shared" ref="D69:D70" si="28">SUM(B69:C69)</f>
        <v>103</v>
      </c>
      <c r="E69" s="14">
        <v>0</v>
      </c>
      <c r="F69" s="14">
        <v>0</v>
      </c>
      <c r="G69" s="14">
        <f t="shared" si="25"/>
        <v>0</v>
      </c>
      <c r="H69" s="14">
        <f t="shared" si="26"/>
        <v>99</v>
      </c>
      <c r="I69" s="14">
        <f t="shared" si="26"/>
        <v>4</v>
      </c>
      <c r="J69" s="14">
        <f t="shared" si="26"/>
        <v>103</v>
      </c>
      <c r="K69" s="15" t="s">
        <v>1171</v>
      </c>
    </row>
    <row r="70" spans="1:11" ht="18" customHeight="1" x14ac:dyDescent="0.2">
      <c r="A70" s="13" t="s">
        <v>1164</v>
      </c>
      <c r="B70" s="14">
        <v>208</v>
      </c>
      <c r="C70" s="14">
        <v>86</v>
      </c>
      <c r="D70" s="14">
        <f t="shared" si="28"/>
        <v>294</v>
      </c>
      <c r="E70" s="14">
        <v>0</v>
      </c>
      <c r="F70" s="14">
        <v>0</v>
      </c>
      <c r="G70" s="14">
        <f t="shared" si="25"/>
        <v>0</v>
      </c>
      <c r="H70" s="14">
        <f t="shared" si="26"/>
        <v>208</v>
      </c>
      <c r="I70" s="14">
        <f t="shared" si="26"/>
        <v>86</v>
      </c>
      <c r="J70" s="14">
        <f t="shared" si="26"/>
        <v>294</v>
      </c>
      <c r="K70" s="15" t="s">
        <v>1165</v>
      </c>
    </row>
    <row r="71" spans="1:11" ht="18" customHeight="1" x14ac:dyDescent="0.2">
      <c r="A71" s="13" t="s">
        <v>1085</v>
      </c>
      <c r="B71" s="14">
        <f>SUM(B68:B70)</f>
        <v>331</v>
      </c>
      <c r="C71" s="14">
        <f t="shared" ref="C71:D71" si="29">SUM(C68:C70)</f>
        <v>130</v>
      </c>
      <c r="D71" s="14">
        <f t="shared" si="29"/>
        <v>461</v>
      </c>
      <c r="E71" s="14">
        <f t="shared" ref="E71:F71" si="30">SUM(E68)</f>
        <v>0</v>
      </c>
      <c r="F71" s="14">
        <f t="shared" si="30"/>
        <v>0</v>
      </c>
      <c r="G71" s="14">
        <f t="shared" si="25"/>
        <v>0</v>
      </c>
      <c r="H71" s="14">
        <f t="shared" si="26"/>
        <v>331</v>
      </c>
      <c r="I71" s="14">
        <f t="shared" si="26"/>
        <v>130</v>
      </c>
      <c r="J71" s="14">
        <f t="shared" si="26"/>
        <v>461</v>
      </c>
      <c r="K71" s="15" t="s">
        <v>1086</v>
      </c>
    </row>
    <row r="72" spans="1:11" ht="18" customHeight="1" thickBot="1" x14ac:dyDescent="0.25">
      <c r="A72" s="16" t="s">
        <v>61</v>
      </c>
      <c r="B72" s="17">
        <f>SUM(B71,B67)</f>
        <v>891</v>
      </c>
      <c r="C72" s="17">
        <f t="shared" ref="C72:D72" si="31">SUM(C71,C67)</f>
        <v>272</v>
      </c>
      <c r="D72" s="17">
        <f t="shared" si="31"/>
        <v>1163</v>
      </c>
      <c r="E72" s="17">
        <f>SUM(E71,E67)</f>
        <v>0</v>
      </c>
      <c r="F72" s="17">
        <f>SUM(F71,F67)</f>
        <v>0</v>
      </c>
      <c r="G72" s="17">
        <f t="shared" si="25"/>
        <v>0</v>
      </c>
      <c r="H72" s="17">
        <f t="shared" si="26"/>
        <v>891</v>
      </c>
      <c r="I72" s="17">
        <f t="shared" si="26"/>
        <v>272</v>
      </c>
      <c r="J72" s="17">
        <f t="shared" si="26"/>
        <v>1163</v>
      </c>
      <c r="K72" s="18" t="s">
        <v>59</v>
      </c>
    </row>
    <row r="73" spans="1:11" ht="18" customHeight="1" thickBot="1" x14ac:dyDescent="0.25">
      <c r="A73" s="19" t="s">
        <v>151</v>
      </c>
      <c r="B73" s="20">
        <f t="shared" ref="B73:G73" si="32">SUM(B72,B62)</f>
        <v>6432</v>
      </c>
      <c r="C73" s="20">
        <f t="shared" si="32"/>
        <v>5544</v>
      </c>
      <c r="D73" s="20">
        <f t="shared" si="32"/>
        <v>11976</v>
      </c>
      <c r="E73" s="20">
        <f t="shared" si="32"/>
        <v>0</v>
      </c>
      <c r="F73" s="20">
        <f t="shared" si="32"/>
        <v>0</v>
      </c>
      <c r="G73" s="20">
        <f t="shared" si="32"/>
        <v>0</v>
      </c>
      <c r="H73" s="20">
        <f t="shared" si="26"/>
        <v>6432</v>
      </c>
      <c r="I73" s="20">
        <f t="shared" si="26"/>
        <v>5544</v>
      </c>
      <c r="J73" s="20">
        <f t="shared" si="26"/>
        <v>11976</v>
      </c>
      <c r="K73" s="57" t="s">
        <v>63</v>
      </c>
    </row>
    <row r="74" spans="1:11" ht="15" thickTop="1" x14ac:dyDescent="0.2"/>
  </sheetData>
  <mergeCells count="2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H47:J47"/>
    <mergeCell ref="A43:K43"/>
    <mergeCell ref="A44:K44"/>
    <mergeCell ref="A46:A49"/>
    <mergeCell ref="B46:D46"/>
    <mergeCell ref="E46:G46"/>
    <mergeCell ref="H46:J46"/>
    <mergeCell ref="K46:K49"/>
    <mergeCell ref="B47:D47"/>
    <mergeCell ref="E47:G47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102</vt:i4>
      </vt:variant>
      <vt:variant>
        <vt:lpstr>Named Ranges</vt:lpstr>
      </vt:variant>
      <vt:variant>
        <vt:i4>107</vt:i4>
      </vt:variant>
    </vt:vector>
  </HeadingPairs>
  <TitlesOfParts>
    <vt:vector size="209" baseType="lpstr">
      <vt:lpstr>تجميعي مقبولين -م-ت</vt:lpstr>
      <vt:lpstr>تجميعي راسبين </vt:lpstr>
      <vt:lpstr>مشتركين وناجحين </vt:lpstr>
      <vt:lpstr>,وزارة</vt:lpstr>
      <vt:lpstr>بغداد</vt:lpstr>
      <vt:lpstr>بغداد راسبين</vt:lpstr>
      <vt:lpstr>بغداد مشتركين</vt:lpstr>
      <vt:lpstr>مستنصرية</vt:lpstr>
      <vt:lpstr>مستنصرية راسبين</vt:lpstr>
      <vt:lpstr>مشتركين</vt:lpstr>
      <vt:lpstr>تكنلوجية</vt:lpstr>
      <vt:lpstr>تكنلوجية راسبين</vt:lpstr>
      <vt:lpstr>تكنلوجية مشتركين</vt:lpstr>
      <vt:lpstr>النهرين</vt:lpstr>
      <vt:lpstr>النهرين2</vt:lpstr>
      <vt:lpstr>37-38</vt:lpstr>
      <vt:lpstr>العراقية </vt:lpstr>
      <vt:lpstr>42 الجامعة العراقية</vt:lpstr>
      <vt:lpstr>44 مشتركون الجامعة</vt:lpstr>
      <vt:lpstr>حمدانية</vt:lpstr>
      <vt:lpstr>راسبين حمدانية</vt:lpstr>
      <vt:lpstr>ناجحين حمدانية</vt:lpstr>
      <vt:lpstr>  تلعفر  </vt:lpstr>
      <vt:lpstr>راسبين تلعفر</vt:lpstr>
      <vt:lpstr>تلعفر</vt:lpstr>
      <vt:lpstr>بصرة</vt:lpstr>
      <vt:lpstr>راسبين البصرة </vt:lpstr>
      <vt:lpstr>مشتركين وناجحين</vt:lpstr>
      <vt:lpstr> البصرة للنفط والغاز </vt:lpstr>
      <vt:lpstr>نفط راسبين</vt:lpstr>
      <vt:lpstr>نفط المشتركين</vt:lpstr>
      <vt:lpstr>كوفة</vt:lpstr>
      <vt:lpstr>كوفة راسبين</vt:lpstr>
      <vt:lpstr>كوفة مشتركين</vt:lpstr>
      <vt:lpstr>جابر بن حيان</vt:lpstr>
      <vt:lpstr>راسبين جابر</vt:lpstr>
      <vt:lpstr>مشتركين (2)</vt:lpstr>
      <vt:lpstr>تكريت</vt:lpstr>
      <vt:lpstr>تكريت راسبين</vt:lpstr>
      <vt:lpstr>تكريت مشتركين</vt:lpstr>
      <vt:lpstr>سامراء</vt:lpstr>
      <vt:lpstr>سامراء راسبين</vt:lpstr>
      <vt:lpstr>سامراء مشتركين</vt:lpstr>
      <vt:lpstr>قادسية</vt:lpstr>
      <vt:lpstr>قادسية راسبين</vt:lpstr>
      <vt:lpstr>قادسية مشتركين</vt:lpstr>
      <vt:lpstr>انبار</vt:lpstr>
      <vt:lpstr>انبار راسبين</vt:lpstr>
      <vt:lpstr>انبار مشتركين</vt:lpstr>
      <vt:lpstr>فلوجة</vt:lpstr>
      <vt:lpstr>راسبين3</vt:lpstr>
      <vt:lpstr>فلوجة مشتركين</vt:lpstr>
      <vt:lpstr>بابل</vt:lpstr>
      <vt:lpstr>بابل راسبين</vt:lpstr>
      <vt:lpstr>بابل مشتركين</vt:lpstr>
      <vt:lpstr>قاسم الخضراء ك</vt:lpstr>
      <vt:lpstr>قاسم الخضراء </vt:lpstr>
      <vt:lpstr>قاسم الخضراءالناجحين</vt:lpstr>
      <vt:lpstr>ديالى</vt:lpstr>
      <vt:lpstr>ديالى راسبين</vt:lpstr>
      <vt:lpstr>ديالى مشتركين</vt:lpstr>
      <vt:lpstr>كربلاء</vt:lpstr>
      <vt:lpstr>كربلاء راسبين</vt:lpstr>
      <vt:lpstr>كربلاء مشتركين</vt:lpstr>
      <vt:lpstr>ذي قار</vt:lpstr>
      <vt:lpstr>ذي قار راسبين</vt:lpstr>
      <vt:lpstr>ذي قار مشتركين</vt:lpstr>
      <vt:lpstr>سومر</vt:lpstr>
      <vt:lpstr>سومر راسبين</vt:lpstr>
      <vt:lpstr>سومر مشتركين</vt:lpstr>
      <vt:lpstr>كركوك</vt:lpstr>
      <vt:lpstr>كركوك راسبين</vt:lpstr>
      <vt:lpstr>كركوك مشتركين</vt:lpstr>
      <vt:lpstr>واسط</vt:lpstr>
      <vt:lpstr>واسط راسبين</vt:lpstr>
      <vt:lpstr>واسط مشتركين</vt:lpstr>
      <vt:lpstr>ميسان</vt:lpstr>
      <vt:lpstr>ميسان راسبين</vt:lpstr>
      <vt:lpstr>ميسان مشتركين</vt:lpstr>
      <vt:lpstr>المثنى</vt:lpstr>
      <vt:lpstr>مثنى راسبين</vt:lpstr>
      <vt:lpstr>مثنى مشتركين</vt:lpstr>
      <vt:lpstr>تكنولوجيا المعلومات</vt:lpstr>
      <vt:lpstr>راسبين 2</vt:lpstr>
      <vt:lpstr>تكنولوجيا المعلومات (مشترك)</vt:lpstr>
      <vt:lpstr>ابن سينا</vt:lpstr>
      <vt:lpstr>الكرخ للعلوم</vt:lpstr>
      <vt:lpstr>الشمالية (2)</vt:lpstr>
      <vt:lpstr>راسبين4 (2)</vt:lpstr>
      <vt:lpstr>الشمالية (مشتركين)</vt:lpstr>
      <vt:lpstr>ت وسطى</vt:lpstr>
      <vt:lpstr>ت وسطى راسبين</vt:lpstr>
      <vt:lpstr>ت وسطى مشتركين</vt:lpstr>
      <vt:lpstr>ت فرات اوسط</vt:lpstr>
      <vt:lpstr>فرات راسبين</vt:lpstr>
      <vt:lpstr>ت فرات مشتركين</vt:lpstr>
      <vt:lpstr>ت جنوبية</vt:lpstr>
      <vt:lpstr>ت جنوبية راسبين</vt:lpstr>
      <vt:lpstr>ت جنوبية مشتركين</vt:lpstr>
      <vt:lpstr>اهلية</vt:lpstr>
      <vt:lpstr>اهلية راسبين</vt:lpstr>
      <vt:lpstr>اهلية مشتركين</vt:lpstr>
      <vt:lpstr>'  تلعفر  '!Print_Area</vt:lpstr>
      <vt:lpstr>' البصرة للنفط والغاز '!Print_Area</vt:lpstr>
      <vt:lpstr>',وزارة'!Print_Area</vt:lpstr>
      <vt:lpstr>'37-38'!Print_Area</vt:lpstr>
      <vt:lpstr>'42 الجامعة العراقية'!Print_Area</vt:lpstr>
      <vt:lpstr>'44 مشتركون الجامعة'!Print_Area</vt:lpstr>
      <vt:lpstr>'ابن سينا'!Print_Area</vt:lpstr>
      <vt:lpstr>'الشمالية (2)'!Print_Area</vt:lpstr>
      <vt:lpstr>'الشمالية (مشتركين)'!Print_Area</vt:lpstr>
      <vt:lpstr>'العراقية '!Print_Area</vt:lpstr>
      <vt:lpstr>'الكرخ للعلوم'!Print_Area</vt:lpstr>
      <vt:lpstr>المثنى!Print_Area</vt:lpstr>
      <vt:lpstr>النهرين!Print_Area</vt:lpstr>
      <vt:lpstr>النهرين2!Print_Area</vt:lpstr>
      <vt:lpstr>انبار!Print_Area</vt:lpstr>
      <vt:lpstr>'انبار راسبين'!Print_Area</vt:lpstr>
      <vt:lpstr>'انبار مشتركين'!Print_Area</vt:lpstr>
      <vt:lpstr>اهلية!Print_Area</vt:lpstr>
      <vt:lpstr>'اهلية راسبين'!Print_Area</vt:lpstr>
      <vt:lpstr>'اهلية مشتركين'!Print_Area</vt:lpstr>
      <vt:lpstr>بابل!Print_Area</vt:lpstr>
      <vt:lpstr>'بابل راسبين'!Print_Area</vt:lpstr>
      <vt:lpstr>'بابل مشتركين'!Print_Area</vt:lpstr>
      <vt:lpstr>بصرة!Print_Area</vt:lpstr>
      <vt:lpstr>بغداد!Print_Area</vt:lpstr>
      <vt:lpstr>'بغداد راسبين'!Print_Area</vt:lpstr>
      <vt:lpstr>'بغداد مشتركين'!Print_Area</vt:lpstr>
      <vt:lpstr>'ت جنوبية'!Print_Area</vt:lpstr>
      <vt:lpstr>'ت جنوبية راسبين'!Print_Area</vt:lpstr>
      <vt:lpstr>'ت جنوبية مشتركين'!Print_Area</vt:lpstr>
      <vt:lpstr>'ت فرات اوسط'!Print_Area</vt:lpstr>
      <vt:lpstr>'ت فرات مشتركين'!Print_Area</vt:lpstr>
      <vt:lpstr>'ت وسطى'!Print_Area</vt:lpstr>
      <vt:lpstr>'ت وسطى راسبين'!Print_Area</vt:lpstr>
      <vt:lpstr>'ت وسطى مشتركين'!Print_Area</vt:lpstr>
      <vt:lpstr>'تجميعي راسبين '!Print_Area</vt:lpstr>
      <vt:lpstr>'تجميعي مقبولين -م-ت'!Print_Area</vt:lpstr>
      <vt:lpstr>تكريت!Print_Area</vt:lpstr>
      <vt:lpstr>'تكريت راسبين'!Print_Area</vt:lpstr>
      <vt:lpstr>'تكريت مشتركين'!Print_Area</vt:lpstr>
      <vt:lpstr>تكنلوجية!Print_Area</vt:lpstr>
      <vt:lpstr>'تكنلوجية راسبين'!Print_Area</vt:lpstr>
      <vt:lpstr>'تكنلوجية مشتركين'!Print_Area</vt:lpstr>
      <vt:lpstr>'تكنولوجيا المعلومات'!Print_Area</vt:lpstr>
      <vt:lpstr>'تكنولوجيا المعلومات (مشترك)'!Print_Area</vt:lpstr>
      <vt:lpstr>تلعفر!Print_Area</vt:lpstr>
      <vt:lpstr>'جابر بن حيان'!Print_Area</vt:lpstr>
      <vt:lpstr>حمدانية!Print_Area</vt:lpstr>
      <vt:lpstr>ديالى!Print_Area</vt:lpstr>
      <vt:lpstr>'ديالى راسبين'!Print_Area</vt:lpstr>
      <vt:lpstr>'ديالى مشتركين'!Print_Area</vt:lpstr>
      <vt:lpstr>'ذي قار'!Print_Area</vt:lpstr>
      <vt:lpstr>'ذي قار راسبين'!Print_Area</vt:lpstr>
      <vt:lpstr>'ذي قار مشتركين'!Print_Area</vt:lpstr>
      <vt:lpstr>'راسبين 2'!Print_Area</vt:lpstr>
      <vt:lpstr>'راسبين البصرة '!Print_Area</vt:lpstr>
      <vt:lpstr>'راسبين تلعفر'!Print_Area</vt:lpstr>
      <vt:lpstr>'راسبين جابر'!Print_Area</vt:lpstr>
      <vt:lpstr>'راسبين حمدانية'!Print_Area</vt:lpstr>
      <vt:lpstr>راسبين3!Print_Area</vt:lpstr>
      <vt:lpstr>'راسبين4 (2)'!Print_Area</vt:lpstr>
      <vt:lpstr>سامراء!Print_Area</vt:lpstr>
      <vt:lpstr>'سامراء راسبين'!Print_Area</vt:lpstr>
      <vt:lpstr>'سامراء مشتركين'!Print_Area</vt:lpstr>
      <vt:lpstr>سومر!Print_Area</vt:lpstr>
      <vt:lpstr>'سومر راسبين'!Print_Area</vt:lpstr>
      <vt:lpstr>'سومر مشتركين'!Print_Area</vt:lpstr>
      <vt:lpstr>'فرات راسبين'!Print_Area</vt:lpstr>
      <vt:lpstr>فلوجة!Print_Area</vt:lpstr>
      <vt:lpstr>'فلوجة مشتركين'!Print_Area</vt:lpstr>
      <vt:lpstr>قادسية!Print_Area</vt:lpstr>
      <vt:lpstr>'قادسية راسبين'!Print_Area</vt:lpstr>
      <vt:lpstr>'قادسية مشتركين'!Print_Area</vt:lpstr>
      <vt:lpstr>'قاسم الخضراء '!Print_Area</vt:lpstr>
      <vt:lpstr>'قاسم الخضراء ك'!Print_Area</vt:lpstr>
      <vt:lpstr>'قاسم الخضراءالناجحين'!Print_Area</vt:lpstr>
      <vt:lpstr>كربلاء!Print_Area</vt:lpstr>
      <vt:lpstr>'كربلاء راسبين'!Print_Area</vt:lpstr>
      <vt:lpstr>'كربلاء مشتركين'!Print_Area</vt:lpstr>
      <vt:lpstr>كركوك!Print_Area</vt:lpstr>
      <vt:lpstr>'كركوك راسبين'!Print_Area</vt:lpstr>
      <vt:lpstr>'كركوك مشتركين'!Print_Area</vt:lpstr>
      <vt:lpstr>كوفة!Print_Area</vt:lpstr>
      <vt:lpstr>'كوفة راسبين'!Print_Area</vt:lpstr>
      <vt:lpstr>'كوفة مشتركين'!Print_Area</vt:lpstr>
      <vt:lpstr>'مثنى راسبين'!Print_Area</vt:lpstr>
      <vt:lpstr>'مثنى مشتركين'!Print_Area</vt:lpstr>
      <vt:lpstr>مستنصرية!Print_Area</vt:lpstr>
      <vt:lpstr>'مستنصرية راسبين'!Print_Area</vt:lpstr>
      <vt:lpstr>مشتركين!Print_Area</vt:lpstr>
      <vt:lpstr>'مشتركين (2)'!Print_Area</vt:lpstr>
      <vt:lpstr>'مشتركين وناجحين'!Print_Area</vt:lpstr>
      <vt:lpstr>'مشتركين وناجحين '!Print_Area</vt:lpstr>
      <vt:lpstr>'ميسان راسبين'!Print_Area</vt:lpstr>
      <vt:lpstr>'ميسان مشتركين'!Print_Area</vt:lpstr>
      <vt:lpstr>'ناجحين حمدانية'!Print_Area</vt:lpstr>
      <vt:lpstr>'نفط المشتركين'!Print_Area</vt:lpstr>
      <vt:lpstr>'نفط راسبين'!Print_Area</vt:lpstr>
      <vt:lpstr>واسط!Print_Area</vt:lpstr>
      <vt:lpstr>'واسط راسبين'!Print_Area</vt:lpstr>
      <vt:lpstr>'واسط مشتركين'!Print_Area</vt:lpstr>
      <vt:lpstr>بغداد!تدريسيين</vt:lpstr>
      <vt:lpstr>'بغداد راسبين'!عراقيين</vt:lpstr>
      <vt:lpstr>'بغداد راسبين'!عرب</vt:lpstr>
      <vt:lpstr>بغداد!مقبولين</vt:lpstr>
      <vt:lpstr>بغداد!موجودون</vt:lpstr>
      <vt:lpstr>بغداد!موجودين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Nagim Mohammed</cp:lastModifiedBy>
  <cp:lastPrinted>2018-07-08T09:01:46Z</cp:lastPrinted>
  <dcterms:created xsi:type="dcterms:W3CDTF">2017-01-09T05:07:20Z</dcterms:created>
  <dcterms:modified xsi:type="dcterms:W3CDTF">2018-07-08T09:03:08Z</dcterms:modified>
</cp:coreProperties>
</file>