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240" windowHeight="11820" activeTab="1"/>
  </bookViews>
  <sheets>
    <sheet name="المؤشرات الرئيسة لعدد اجازات " sheetId="1" r:id="rId1"/>
    <sheet name="(2)" sheetId="2" r:id="rId2"/>
    <sheet name="(3)" sheetId="3" r:id="rId3"/>
    <sheet name="(4)" sheetId="4" r:id="rId4"/>
    <sheet name="(5)" sheetId="5" r:id="rId5"/>
    <sheet name="(6)" sheetId="6" r:id="rId6"/>
    <sheet name="(7)" sheetId="7" r:id="rId7"/>
    <sheet name="(8)" sheetId="8" r:id="rId8"/>
    <sheet name="(9)" sheetId="9" r:id="rId9"/>
    <sheet name="(10)" sheetId="10" r:id="rId10"/>
    <sheet name="(11)" sheetId="11" r:id="rId11"/>
    <sheet name="(12)" sheetId="12" r:id="rId12"/>
    <sheet name="(13)" sheetId="13" r:id="rId13"/>
    <sheet name="(14)" sheetId="14" r:id="rId14"/>
    <sheet name="(15)" sheetId="15" r:id="rId15"/>
    <sheet name="(16)" sheetId="16" r:id="rId16"/>
  </sheets>
  <calcPr calcId="144525"/>
</workbook>
</file>

<file path=xl/calcChain.xml><?xml version="1.0" encoding="utf-8"?>
<calcChain xmlns="http://schemas.openxmlformats.org/spreadsheetml/2006/main">
  <c r="K19" i="16" l="1"/>
  <c r="J19" i="16"/>
  <c r="I19" i="16"/>
  <c r="H19" i="16"/>
  <c r="G19" i="16"/>
  <c r="F19" i="16"/>
  <c r="E19" i="16"/>
  <c r="D19" i="16"/>
  <c r="C19" i="16"/>
  <c r="B19" i="16"/>
  <c r="M18" i="16"/>
  <c r="L18" i="16"/>
  <c r="M17" i="16"/>
  <c r="L17" i="16"/>
  <c r="M16" i="16"/>
  <c r="L16" i="16"/>
  <c r="M15" i="16"/>
  <c r="L15" i="16"/>
  <c r="M14" i="16"/>
  <c r="L14" i="16"/>
  <c r="M13" i="16"/>
  <c r="L13" i="16"/>
  <c r="M12" i="16"/>
  <c r="L12" i="16"/>
  <c r="M11" i="16"/>
  <c r="L11" i="16"/>
  <c r="M10" i="16"/>
  <c r="L10" i="16"/>
  <c r="M9" i="16"/>
  <c r="L9" i="16"/>
  <c r="M8" i="16"/>
  <c r="L8" i="16"/>
  <c r="M7" i="16"/>
  <c r="L7" i="16"/>
  <c r="M6" i="16"/>
  <c r="L6" i="16"/>
  <c r="M5" i="16"/>
  <c r="M19" i="16" s="1"/>
  <c r="L5" i="16"/>
  <c r="L19" i="16" s="1"/>
  <c r="K20" i="15"/>
  <c r="J20" i="15"/>
  <c r="I20" i="15"/>
  <c r="H20" i="15"/>
  <c r="G20" i="15"/>
  <c r="F20" i="15"/>
  <c r="E20" i="15"/>
  <c r="D20" i="15"/>
  <c r="C20" i="15"/>
  <c r="M20" i="15" s="1"/>
  <c r="B20" i="15"/>
  <c r="M19" i="15"/>
  <c r="L19" i="15"/>
  <c r="M18" i="15"/>
  <c r="L18" i="15"/>
  <c r="M17" i="15"/>
  <c r="L17" i="15"/>
  <c r="M16" i="15"/>
  <c r="L16" i="15"/>
  <c r="M15" i="15"/>
  <c r="L15" i="15"/>
  <c r="M14" i="15"/>
  <c r="L14" i="15"/>
  <c r="M13" i="15"/>
  <c r="L13" i="15"/>
  <c r="M12" i="15"/>
  <c r="L12" i="15"/>
  <c r="M11" i="15"/>
  <c r="L11" i="15"/>
  <c r="M10" i="15"/>
  <c r="L10" i="15"/>
  <c r="M9" i="15"/>
  <c r="L9" i="15"/>
  <c r="M8" i="15"/>
  <c r="L8" i="15"/>
  <c r="M7" i="15"/>
  <c r="L7" i="15"/>
  <c r="M6" i="15"/>
  <c r="L6" i="15"/>
  <c r="L20" i="15" s="1"/>
  <c r="I10" i="14"/>
  <c r="H10" i="14"/>
  <c r="G10" i="14"/>
  <c r="F10" i="14"/>
  <c r="E10" i="14"/>
  <c r="D10" i="14"/>
  <c r="C10" i="14"/>
  <c r="B10" i="14"/>
  <c r="I9" i="13"/>
  <c r="F9" i="13"/>
  <c r="E9" i="13"/>
  <c r="D9" i="13"/>
  <c r="C9" i="13"/>
  <c r="B9" i="13"/>
  <c r="I15" i="12"/>
  <c r="H15" i="12"/>
  <c r="G15" i="12"/>
  <c r="F15" i="12"/>
  <c r="E15" i="12"/>
  <c r="D15" i="12"/>
  <c r="C15" i="12"/>
  <c r="B15" i="12"/>
  <c r="I8" i="11"/>
  <c r="G8" i="11"/>
  <c r="F8" i="11"/>
  <c r="E8" i="11"/>
  <c r="D8" i="11"/>
  <c r="J8" i="11" s="1"/>
  <c r="C8" i="11"/>
  <c r="B8" i="11"/>
  <c r="J7" i="11"/>
  <c r="H7" i="11"/>
  <c r="J6" i="11"/>
  <c r="H6" i="11"/>
  <c r="J5" i="11"/>
  <c r="H5" i="11"/>
  <c r="J4" i="11"/>
  <c r="H4" i="11"/>
  <c r="H8" i="11" s="1"/>
  <c r="I14" i="10"/>
  <c r="H14" i="10"/>
  <c r="G14" i="10"/>
  <c r="F14" i="10"/>
  <c r="E14" i="10"/>
  <c r="M14" i="10" s="1"/>
  <c r="D14" i="10"/>
  <c r="L14" i="10" s="1"/>
  <c r="C14" i="10"/>
  <c r="K14" i="10" s="1"/>
  <c r="B14" i="10"/>
  <c r="J14" i="10" s="1"/>
  <c r="M13" i="10"/>
  <c r="L13" i="10"/>
  <c r="K13" i="10"/>
  <c r="J13" i="10"/>
  <c r="M12" i="10"/>
  <c r="L12" i="10"/>
  <c r="K12" i="10"/>
  <c r="J12" i="10"/>
  <c r="M11" i="10"/>
  <c r="L11" i="10"/>
  <c r="K11" i="10"/>
  <c r="J11" i="10"/>
  <c r="M10" i="10"/>
  <c r="L10" i="10"/>
  <c r="K10" i="10"/>
  <c r="J10" i="10"/>
  <c r="M9" i="10"/>
  <c r="L9" i="10"/>
  <c r="K9" i="10"/>
  <c r="J9" i="10"/>
  <c r="M8" i="10"/>
  <c r="L8" i="10"/>
  <c r="K8" i="10"/>
  <c r="J8" i="10"/>
  <c r="M7" i="10"/>
  <c r="L7" i="10"/>
  <c r="K7" i="10"/>
  <c r="J7" i="10"/>
  <c r="M6" i="10"/>
  <c r="L6" i="10"/>
  <c r="K6" i="10"/>
  <c r="J6" i="10"/>
  <c r="M5" i="10"/>
  <c r="L5" i="10"/>
  <c r="K5" i="10"/>
  <c r="J5" i="10"/>
  <c r="M4" i="10"/>
  <c r="L4" i="10"/>
  <c r="K4" i="10"/>
  <c r="J4" i="10"/>
  <c r="H9" i="9"/>
  <c r="G9" i="9"/>
  <c r="F9" i="9"/>
  <c r="E9" i="9"/>
  <c r="D9" i="9"/>
  <c r="C9" i="9"/>
  <c r="B9" i="9"/>
  <c r="I17" i="8"/>
  <c r="H17" i="8"/>
  <c r="G17" i="8"/>
  <c r="F17" i="8"/>
  <c r="E17" i="8"/>
  <c r="D17" i="8"/>
  <c r="C17" i="8"/>
  <c r="B17" i="8"/>
  <c r="I13" i="7"/>
  <c r="G13" i="7"/>
  <c r="F13" i="7"/>
  <c r="E13" i="7"/>
  <c r="D13" i="7"/>
  <c r="B13" i="7"/>
  <c r="I5" i="7"/>
  <c r="H5" i="7"/>
  <c r="G5" i="7"/>
  <c r="F5" i="7"/>
  <c r="E5" i="7"/>
  <c r="D5" i="7"/>
  <c r="C5" i="7"/>
  <c r="B5" i="7"/>
  <c r="H18" i="6"/>
  <c r="G18" i="6"/>
  <c r="F18" i="6"/>
  <c r="E18" i="6"/>
  <c r="D18" i="6"/>
  <c r="C18" i="6"/>
  <c r="B18" i="6"/>
  <c r="I19" i="5"/>
  <c r="H19" i="5"/>
  <c r="G19" i="5"/>
  <c r="F19" i="5"/>
  <c r="E19" i="5"/>
  <c r="D19" i="5"/>
  <c r="B19" i="5"/>
  <c r="J18" i="5"/>
  <c r="C18" i="5"/>
  <c r="J17" i="5"/>
  <c r="C17" i="5"/>
  <c r="J16" i="5"/>
  <c r="C16" i="5"/>
  <c r="J15" i="5"/>
  <c r="C15" i="5"/>
  <c r="J14" i="5"/>
  <c r="C14" i="5"/>
  <c r="J13" i="5"/>
  <c r="C13" i="5"/>
  <c r="J12" i="5"/>
  <c r="C12" i="5"/>
  <c r="J11" i="5"/>
  <c r="C11" i="5"/>
  <c r="J10" i="5"/>
  <c r="C10" i="5"/>
  <c r="J9" i="5"/>
  <c r="C9" i="5"/>
  <c r="J8" i="5"/>
  <c r="C8" i="5"/>
  <c r="J7" i="5"/>
  <c r="C7" i="5"/>
  <c r="J6" i="5"/>
  <c r="C6" i="5"/>
  <c r="J5" i="5"/>
  <c r="J19" i="5" s="1"/>
  <c r="C5" i="5"/>
  <c r="C19" i="5" s="1"/>
  <c r="M18" i="4" l="1"/>
  <c r="L18" i="4"/>
  <c r="K18" i="4"/>
  <c r="J18" i="4"/>
  <c r="I18" i="4"/>
  <c r="H18" i="4"/>
  <c r="G18" i="4"/>
  <c r="F18" i="4"/>
  <c r="E18" i="4"/>
  <c r="D18" i="4"/>
  <c r="C18" i="4"/>
  <c r="O18" i="4" s="1"/>
  <c r="B18" i="4"/>
  <c r="O17" i="4"/>
  <c r="N17" i="4"/>
  <c r="O16" i="4"/>
  <c r="N16" i="4"/>
  <c r="O15" i="4"/>
  <c r="N15" i="4"/>
  <c r="O14" i="4"/>
  <c r="N14" i="4"/>
  <c r="O13" i="4"/>
  <c r="N13" i="4"/>
  <c r="O12" i="4"/>
  <c r="N12" i="4"/>
  <c r="O11" i="4"/>
  <c r="N11" i="4"/>
  <c r="O10" i="4"/>
  <c r="N10" i="4"/>
  <c r="O9" i="4"/>
  <c r="N9" i="4"/>
  <c r="O8" i="4"/>
  <c r="N8" i="4"/>
  <c r="O7" i="4"/>
  <c r="N7" i="4"/>
  <c r="O6" i="4"/>
  <c r="N6" i="4"/>
  <c r="N18" i="4" s="1"/>
  <c r="M19" i="3"/>
  <c r="L19" i="3"/>
  <c r="K19" i="3"/>
  <c r="J19" i="3"/>
  <c r="I19" i="3"/>
  <c r="H19" i="3"/>
  <c r="G19" i="3"/>
  <c r="F19" i="3"/>
  <c r="E19" i="3"/>
  <c r="D19" i="3"/>
  <c r="C19" i="3"/>
  <c r="O19" i="3" s="1"/>
  <c r="B19" i="3"/>
  <c r="O18" i="3"/>
  <c r="N18" i="3"/>
  <c r="O17" i="3"/>
  <c r="N17" i="3"/>
  <c r="O16" i="3"/>
  <c r="N16" i="3"/>
  <c r="O15" i="3"/>
  <c r="N15" i="3"/>
  <c r="O14" i="3"/>
  <c r="N14" i="3"/>
  <c r="O13" i="3"/>
  <c r="N13" i="3"/>
  <c r="O12" i="3"/>
  <c r="N12" i="3"/>
  <c r="O11" i="3"/>
  <c r="N11" i="3"/>
  <c r="O10" i="3"/>
  <c r="N10" i="3"/>
  <c r="O9" i="3"/>
  <c r="N9" i="3"/>
  <c r="O8" i="3"/>
  <c r="N8" i="3"/>
  <c r="O7" i="3"/>
  <c r="N7" i="3"/>
  <c r="O6" i="3"/>
  <c r="N6" i="3"/>
  <c r="O5" i="3"/>
  <c r="N5" i="3"/>
  <c r="N19" i="3" s="1"/>
</calcChain>
</file>

<file path=xl/sharedStrings.xml><?xml version="1.0" encoding="utf-8"?>
<sst xmlns="http://schemas.openxmlformats.org/spreadsheetml/2006/main" count="415" uniqueCount="121">
  <si>
    <t>( الكلفة: الف دينار)</t>
  </si>
  <si>
    <t>إجازات البناءالجديد والاضافة والتحوير *</t>
  </si>
  <si>
    <t>إجازات الترميم **</t>
  </si>
  <si>
    <t>المجموع</t>
  </si>
  <si>
    <t>***السنة</t>
  </si>
  <si>
    <t>العدد</t>
  </si>
  <si>
    <t xml:space="preserve">الكلفة </t>
  </si>
  <si>
    <t>*</t>
  </si>
  <si>
    <t xml:space="preserve">*بضمنها الأبنية الجديدة والهدم واعادة بناء , الإضافة والتحوير </t>
  </si>
  <si>
    <t>**بضمنها السياج</t>
  </si>
  <si>
    <t>**</t>
  </si>
  <si>
    <t xml:space="preserve">***لا تتضمن محافظات إقليم كردستان </t>
  </si>
  <si>
    <t xml:space="preserve">المؤشرات الرئيسة لأجازات البناء الجديد والاضافة والتحوير حسب نوع البناء للقطاع الخاص السنة 2017  </t>
  </si>
  <si>
    <t>(الكلفة : الف دينار )</t>
  </si>
  <si>
    <t>نوع البناء</t>
  </si>
  <si>
    <t>جديد</t>
  </si>
  <si>
    <t>إضافة وتحوير</t>
  </si>
  <si>
    <t xml:space="preserve">     المجموع</t>
  </si>
  <si>
    <t>نوع الاستخدام</t>
  </si>
  <si>
    <t>مساحة البناء م2</t>
  </si>
  <si>
    <t>الكلفة</t>
  </si>
  <si>
    <t>كلفة المتر المربع</t>
  </si>
  <si>
    <t>دور سكن</t>
  </si>
  <si>
    <t xml:space="preserve">العمارات السكنية </t>
  </si>
  <si>
    <t>العمارات التجارية</t>
  </si>
  <si>
    <t>الابنية التجارية</t>
  </si>
  <si>
    <t>الابنية الخدمية والدينية والثقافية</t>
  </si>
  <si>
    <t>الابنية الصناعية</t>
  </si>
  <si>
    <t>البناء الجديد يشمل الابنية الجديدة (جديد + هدم واعادة بناء ) اما اضافة بناء فيشمل( الإضافة +التحوير ) .</t>
  </si>
  <si>
    <t>هذا الجدول لايشمل أبنية السياج والترميم .</t>
  </si>
  <si>
    <t xml:space="preserve">  عدد اجازات البناء الممنوحة للقطاع الخاص والكلفة التخمينية حسب نوع البناء والمحافظات لسنة 2017  </t>
  </si>
  <si>
    <t>(الكلفة : (الف دينار</t>
  </si>
  <si>
    <t xml:space="preserve">       بناء جديد</t>
  </si>
  <si>
    <t xml:space="preserve">      إضافة بناء</t>
  </si>
  <si>
    <t>تحوير في البناء</t>
  </si>
  <si>
    <t xml:space="preserve">       ترميم</t>
  </si>
  <si>
    <t xml:space="preserve">      سياج</t>
  </si>
  <si>
    <t xml:space="preserve"> هدم واعادة بناء</t>
  </si>
  <si>
    <t>المحافظـــة</t>
  </si>
  <si>
    <t>كركوك</t>
  </si>
  <si>
    <t>ديالى</t>
  </si>
  <si>
    <t>الانبار</t>
  </si>
  <si>
    <t>بغداد</t>
  </si>
  <si>
    <t>بابل</t>
  </si>
  <si>
    <t>كربلاء</t>
  </si>
  <si>
    <t>واسط</t>
  </si>
  <si>
    <t>صلاح الدين</t>
  </si>
  <si>
    <t>النجف</t>
  </si>
  <si>
    <t>الديوانية</t>
  </si>
  <si>
    <t>المثنى</t>
  </si>
  <si>
    <t>ذي قار</t>
  </si>
  <si>
    <t>ميسان</t>
  </si>
  <si>
    <t>البصرة</t>
  </si>
  <si>
    <t xml:space="preserve">    عدد اجازات البناء الممنوحة للقطاع الخاص والكلفة التخمينية حسب الغرض من الاجازة والاشهر لسنة 2017 </t>
  </si>
  <si>
    <t>بناء جديد</t>
  </si>
  <si>
    <t>إضافة بناء</t>
  </si>
  <si>
    <t xml:space="preserve">تحوير في البناء </t>
  </si>
  <si>
    <t>ترميم</t>
  </si>
  <si>
    <t>سياج</t>
  </si>
  <si>
    <t>هدم واعادة بناء</t>
  </si>
  <si>
    <t>الاشهر</t>
  </si>
  <si>
    <t>كانون الثاني</t>
  </si>
  <si>
    <t>شباط</t>
  </si>
  <si>
    <t>اذار</t>
  </si>
  <si>
    <t>نيسان</t>
  </si>
  <si>
    <t>ايار</t>
  </si>
  <si>
    <t>حزيران</t>
  </si>
  <si>
    <t>تموز</t>
  </si>
  <si>
    <t>اب</t>
  </si>
  <si>
    <t>ايلول</t>
  </si>
  <si>
    <t>تشرين الاول</t>
  </si>
  <si>
    <t>تشرين الثاني</t>
  </si>
  <si>
    <t>كانون الاول</t>
  </si>
  <si>
    <t xml:space="preserve"> عدد اجازات البناء الممنوحة للقطاع الخاص والكلفة التخمينية لدور السكن (أبنية جديدة )  حسب المحافظات لسنة 2017</t>
  </si>
  <si>
    <t>المحافظــــة</t>
  </si>
  <si>
    <t xml:space="preserve"> النسبة المئوية من العدد الكلي %</t>
  </si>
  <si>
    <t>مساحة الارض (م²)</t>
  </si>
  <si>
    <t>مساحة البناء (م²)</t>
  </si>
  <si>
    <t>عدد الطوابق</t>
  </si>
  <si>
    <t>عدد الشقق</t>
  </si>
  <si>
    <t>عدد الغرف</t>
  </si>
  <si>
    <t>الكلفة (ألف دينار )</t>
  </si>
  <si>
    <t>النسبة من الكلفة  الكلية %</t>
  </si>
  <si>
    <t>القادسية</t>
  </si>
  <si>
    <t>(بناء جديد + هدم واعادة بناء)</t>
  </si>
  <si>
    <t xml:space="preserve"> عدد اجازات البناء الممنوحة للقطاع الخاص والكلفة التخمينية لدور السكن  ( أضافة وتحوير )  حسب المحافظات لسنة 2017</t>
  </si>
  <si>
    <t>المحافظــــــــة</t>
  </si>
  <si>
    <t>عدد الدكاكين</t>
  </si>
  <si>
    <t>الكلفة ( ألف دينار )</t>
  </si>
  <si>
    <t xml:space="preserve"> عدد اجازات البناء الممنوحة للقطاع الخاص والكلفة التخمينية للعمارات السكنية  (أبنية جديدة ) حسب المحافظات لسنة 2017</t>
  </si>
  <si>
    <t xml:space="preserve">المحافظــــــــة </t>
  </si>
  <si>
    <t>جدول  ( 9 )</t>
  </si>
  <si>
    <t xml:space="preserve"> عدد اجازات البناء الممنوحة للقطاع الخاص والكلفة التخمينية للعمارات السكنية  (أضافة وتحوير)حسب المحافظات لسنة 2017</t>
  </si>
  <si>
    <t xml:space="preserve"> عدد اجازات البناء الممنوحة للقطاع الخاص والكلفة التخمينية للعمارات التجارية ( أبنية جديدة ) حسب المحافظات لسنة 2017</t>
  </si>
  <si>
    <t xml:space="preserve"> عدد اجازات البناء الممنوحة للقطاع الخاص والكلفة التخمينية للعمارات التجارية  ( أضافة وتحوير ) حسب المحافظات لسنة 2017</t>
  </si>
  <si>
    <t xml:space="preserve">     عدد اجازات البناء الممنوحة للقطاع الخاص والكلفة التخمينية للابنية التجارية (ابنية جديدة) حسب المحافظات لسنة  2017               ( كلفة:الف دينار)             </t>
  </si>
  <si>
    <t>دكاكين</t>
  </si>
  <si>
    <t>فنادق ومطاعم وكازينوهات</t>
  </si>
  <si>
    <t>مجموع الابنية التجارية</t>
  </si>
  <si>
    <t>المحافظة</t>
  </si>
  <si>
    <t>مساحة الارض
م2</t>
  </si>
  <si>
    <t>مساحة البناء
م2</t>
  </si>
  <si>
    <t xml:space="preserve"> المجموع                                             </t>
  </si>
  <si>
    <t xml:space="preserve">     بالنسبة لبقية المحافظات لم تردنا منها اجازات بناء بخصوص الابنية التجارية / بناء جديد .</t>
  </si>
  <si>
    <t xml:space="preserve">     عدد اجازات البناءالممنوحة للقطاع الخاص والكلفة التخمينية للابنية التجارية (اضافة وتحوير) حسب المحافظات لسنة 2017   (الكلفة:الف دينار) </t>
  </si>
  <si>
    <t xml:space="preserve"> عدد اجازات البناء الممنوحة للقطاع الخاص والكلفة التخمينية للابنية الدينية والخدمية والثقافية(ابنية جديدة) حسب المحافظات (الكلفة:الف دينار)  </t>
  </si>
  <si>
    <t>ابنية خدمية أخرى</t>
  </si>
  <si>
    <t xml:space="preserve">مجموع الابنية </t>
  </si>
  <si>
    <t>عدد اجازات  البناء الممنوحة للقطاع الخاص والكلفة التخمينية للابنية الدينية والخدمية والثقافية(اضافة وتحوير) حسب المحافظات لسنة 2017    (الكلفة:الف دينار)</t>
  </si>
  <si>
    <t>معامل</t>
  </si>
  <si>
    <t>مجموع الابنية الصناعية</t>
  </si>
  <si>
    <t xml:space="preserve">    عدد اجازات  البناء الممنوحة للقطاع الخاص والكلفة التخمينية للابنية الصناعية(ابنية جديدة) حسب المحافظات لسنة 2017             (لكلفة:الف دينار)           </t>
  </si>
  <si>
    <t xml:space="preserve">  عدد اجازات البناء الممنوحة للقطاع الخاص والكلفة التخمينية لدورالسكن ( جديد )  حسب نوع مادة البناء والمحافظات لسنة 2017            </t>
  </si>
  <si>
    <t>الطابوق</t>
  </si>
  <si>
    <t>الحجر</t>
  </si>
  <si>
    <t>البلوك</t>
  </si>
  <si>
    <t>الثرمستون</t>
  </si>
  <si>
    <t>أخرى</t>
  </si>
  <si>
    <t xml:space="preserve"> عدد اجازات البناء الممنوحة للقطاع الخاص والكلفة التخمينية لدور السكن ( أضافة وتحوير ) حسب نوع مادة البناء  والمحافظات لسنة 2017 </t>
  </si>
  <si>
    <t>المحافظـــــة</t>
  </si>
  <si>
    <t xml:space="preserve">       المؤشرات الرئيسة لعدد وكلفة اجازات البناء والترميم الممنوحة للقطاع الخاص  للسنوات ( 2004- 2017 )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</si>
</sst>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  <charset val="178"/>
    </font>
    <font>
      <sz val="12"/>
      <name val="Arial"/>
      <family val="2"/>
      <charset val="178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name val="Arial"/>
      <family val="2"/>
      <charset val="178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4"/>
      <color theme="7" tint="0.7999816888943144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4"/>
      <color theme="1"/>
      <name val="Calibri"/>
      <family val="2"/>
      <scheme val="minor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297">
    <xf numFmtId="0" fontId="0" fillId="0" borderId="0" xfId="0"/>
    <xf numFmtId="0" fontId="1" fillId="0" borderId="0" xfId="1"/>
    <xf numFmtId="49" fontId="3" fillId="0" borderId="0" xfId="1" applyNumberFormat="1" applyFont="1" applyAlignment="1">
      <alignment horizontal="right" vertical="center" wrapText="1"/>
    </xf>
    <xf numFmtId="49" fontId="2" fillId="3" borderId="1" xfId="1" applyNumberFormat="1" applyFont="1" applyFill="1" applyBorder="1" applyAlignment="1">
      <alignment horizontal="right" vertical="center" wrapText="1"/>
    </xf>
    <xf numFmtId="49" fontId="2" fillId="3" borderId="1" xfId="1" applyNumberFormat="1" applyFont="1" applyFill="1" applyBorder="1" applyAlignment="1">
      <alignment vertical="center" wrapText="1"/>
    </xf>
    <xf numFmtId="49" fontId="2" fillId="3" borderId="1" xfId="1" applyNumberFormat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center" vertical="justify" wrapText="1"/>
    </xf>
    <xf numFmtId="49" fontId="2" fillId="0" borderId="0" xfId="1" applyNumberFormat="1" applyFont="1" applyFill="1" applyAlignment="1">
      <alignment horizontal="center" wrapText="1"/>
    </xf>
    <xf numFmtId="49" fontId="3" fillId="0" borderId="0" xfId="1" applyNumberFormat="1" applyFont="1" applyFill="1" applyBorder="1" applyAlignment="1">
      <alignment horizontal="center" vertical="justify" wrapText="1"/>
    </xf>
    <xf numFmtId="49" fontId="2" fillId="3" borderId="2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49" fontId="3" fillId="0" borderId="3" xfId="1" applyNumberFormat="1" applyFont="1" applyFill="1" applyBorder="1" applyAlignment="1">
      <alignment horizontal="center" vertical="justify" wrapText="1"/>
    </xf>
    <xf numFmtId="49" fontId="2" fillId="3" borderId="3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Alignment="1">
      <alignment horizontal="center" vertical="justify" wrapText="1"/>
    </xf>
    <xf numFmtId="49" fontId="3" fillId="0" borderId="0" xfId="1" applyNumberFormat="1" applyFont="1" applyAlignment="1">
      <alignment vertical="center" wrapText="1"/>
    </xf>
    <xf numFmtId="49" fontId="3" fillId="0" borderId="4" xfId="1" applyNumberFormat="1" applyFont="1" applyFill="1" applyBorder="1" applyAlignment="1">
      <alignment horizontal="center" vertical="justify" wrapText="1"/>
    </xf>
    <xf numFmtId="49" fontId="2" fillId="3" borderId="4" xfId="1" applyNumberFormat="1" applyFont="1" applyFill="1" applyBorder="1" applyAlignment="1">
      <alignment horizontal="left" vertical="center" wrapText="1"/>
    </xf>
    <xf numFmtId="0" fontId="1" fillId="0" borderId="0" xfId="1" applyAlignment="1">
      <alignment horizontal="left"/>
    </xf>
    <xf numFmtId="49" fontId="2" fillId="2" borderId="4" xfId="1" applyNumberFormat="1" applyFont="1" applyFill="1" applyBorder="1" applyAlignment="1">
      <alignment horizontal="left" vertical="center" wrapText="1"/>
    </xf>
    <xf numFmtId="49" fontId="3" fillId="0" borderId="5" xfId="1" applyNumberFormat="1" applyFont="1" applyFill="1" applyBorder="1" applyAlignment="1">
      <alignment horizontal="center" vertical="justify" wrapText="1"/>
    </xf>
    <xf numFmtId="49" fontId="2" fillId="0" borderId="4" xfId="1" applyNumberFormat="1" applyFont="1" applyFill="1" applyBorder="1" applyAlignment="1">
      <alignment horizontal="left" vertical="center" wrapText="1"/>
    </xf>
    <xf numFmtId="49" fontId="3" fillId="0" borderId="6" xfId="1" applyNumberFormat="1" applyFont="1" applyFill="1" applyBorder="1" applyAlignment="1">
      <alignment horizontal="center" vertical="justify" wrapText="1"/>
    </xf>
    <xf numFmtId="49" fontId="2" fillId="0" borderId="0" xfId="1" applyNumberFormat="1" applyFont="1" applyFill="1" applyBorder="1" applyAlignment="1">
      <alignment horizontal="left" vertical="center" wrapText="1"/>
    </xf>
    <xf numFmtId="49" fontId="3" fillId="0" borderId="0" xfId="1" applyNumberFormat="1" applyFont="1" applyFill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3" fillId="0" borderId="0" xfId="1" applyNumberFormat="1" applyFont="1" applyBorder="1" applyAlignment="1">
      <alignment horizontal="left" vertical="center" wrapText="1"/>
    </xf>
    <xf numFmtId="0" fontId="6" fillId="0" borderId="0" xfId="0" applyFont="1"/>
    <xf numFmtId="0" fontId="6" fillId="3" borderId="0" xfId="0" applyFont="1" applyFill="1"/>
    <xf numFmtId="0" fontId="6" fillId="2" borderId="0" xfId="0" applyFont="1" applyFill="1"/>
    <xf numFmtId="49" fontId="3" fillId="0" borderId="2" xfId="1" applyNumberFormat="1" applyFont="1" applyBorder="1" applyAlignment="1">
      <alignment vertical="center" wrapText="1" readingOrder="2"/>
    </xf>
    <xf numFmtId="49" fontId="3" fillId="0" borderId="0" xfId="1" applyNumberFormat="1" applyFont="1" applyBorder="1" applyAlignment="1">
      <alignment horizontal="right" vertical="center" readingOrder="2"/>
    </xf>
    <xf numFmtId="49" fontId="3" fillId="0" borderId="0" xfId="1" applyNumberFormat="1" applyFont="1" applyAlignment="1">
      <alignment horizontal="right" vertical="center" readingOrder="2"/>
    </xf>
    <xf numFmtId="0" fontId="0" fillId="0" borderId="0" xfId="0" applyAlignment="1"/>
    <xf numFmtId="49" fontId="7" fillId="3" borderId="0" xfId="0" applyNumberFormat="1" applyFont="1" applyFill="1" applyAlignment="1">
      <alignment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3" borderId="0" xfId="0" applyNumberFormat="1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right" vertical="center" wrapText="1" readingOrder="2"/>
    </xf>
    <xf numFmtId="49" fontId="2" fillId="2" borderId="4" xfId="0" applyNumberFormat="1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left" vertical="center" wrapText="1"/>
    </xf>
    <xf numFmtId="49" fontId="2" fillId="3" borderId="6" xfId="0" applyNumberFormat="1" applyFont="1" applyFill="1" applyBorder="1" applyAlignment="1">
      <alignment horizontal="right" vertical="center" wrapText="1" readingOrder="2"/>
    </xf>
    <xf numFmtId="49" fontId="2" fillId="3" borderId="6" xfId="0" applyNumberFormat="1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49" fontId="7" fillId="3" borderId="6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right" vertical="center" wrapText="1" readingOrder="2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right" vertical="center" wrapText="1" readingOrder="2"/>
    </xf>
    <xf numFmtId="49" fontId="2" fillId="2" borderId="6" xfId="21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right" vertical="center" wrapText="1" readingOrder="2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2" borderId="9" xfId="0" applyNumberFormat="1" applyFont="1" applyFill="1" applyBorder="1" applyAlignment="1">
      <alignment horizontal="right" vertical="center" wrapText="1" readingOrder="2"/>
    </xf>
    <xf numFmtId="49" fontId="2" fillId="2" borderId="9" xfId="0" applyNumberFormat="1" applyFont="1" applyFill="1" applyBorder="1" applyAlignment="1">
      <alignment horizontal="left" vertical="center" wrapText="1"/>
    </xf>
    <xf numFmtId="49" fontId="7" fillId="2" borderId="9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right"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49" fontId="2" fillId="2" borderId="5" xfId="0" applyNumberFormat="1" applyFont="1" applyFill="1" applyBorder="1" applyAlignment="1">
      <alignment horizontal="right" vertical="center" wrapText="1"/>
    </xf>
    <xf numFmtId="49" fontId="2" fillId="3" borderId="7" xfId="0" applyNumberFormat="1" applyFont="1" applyFill="1" applyBorder="1" applyAlignment="1">
      <alignment horizontal="right" vertical="center" wrapText="1"/>
    </xf>
    <xf numFmtId="49" fontId="0" fillId="0" borderId="0" xfId="0" applyNumberFormat="1"/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right" vertical="center" wrapText="1"/>
    </xf>
    <xf numFmtId="49" fontId="2" fillId="3" borderId="6" xfId="21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3" borderId="7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vertical="center" wrapText="1"/>
    </xf>
    <xf numFmtId="49" fontId="9" fillId="0" borderId="0" xfId="0" applyNumberFormat="1" applyFont="1"/>
    <xf numFmtId="49" fontId="9" fillId="0" borderId="0" xfId="0" applyNumberFormat="1" applyFont="1" applyAlignment="1"/>
    <xf numFmtId="49" fontId="11" fillId="3" borderId="0" xfId="3" applyNumberFormat="1" applyFont="1" applyFill="1" applyBorder="1" applyAlignment="1">
      <alignment vertical="center" wrapText="1"/>
    </xf>
    <xf numFmtId="49" fontId="10" fillId="3" borderId="12" xfId="3" applyNumberFormat="1" applyFont="1" applyFill="1" applyBorder="1" applyAlignment="1">
      <alignment horizontal="right" vertical="center" wrapText="1"/>
    </xf>
    <xf numFmtId="49" fontId="10" fillId="3" borderId="12" xfId="3" applyNumberFormat="1" applyFont="1" applyFill="1" applyBorder="1" applyAlignment="1">
      <alignment horizontal="left" vertical="center" wrapText="1" readingOrder="2"/>
    </xf>
    <xf numFmtId="2" fontId="10" fillId="3" borderId="0" xfId="3" applyNumberFormat="1" applyFont="1" applyFill="1" applyBorder="1" applyAlignment="1">
      <alignment horizontal="left" vertical="center" wrapText="1" readingOrder="2"/>
    </xf>
    <xf numFmtId="49" fontId="10" fillId="3" borderId="0" xfId="3" applyNumberFormat="1" applyFont="1" applyFill="1" applyBorder="1" applyAlignment="1">
      <alignment horizontal="left" vertical="center" wrapText="1" readingOrder="2"/>
    </xf>
    <xf numFmtId="49" fontId="10" fillId="2" borderId="0" xfId="3" applyNumberFormat="1" applyFont="1" applyFill="1" applyBorder="1" applyAlignment="1">
      <alignment horizontal="right" vertical="center" wrapText="1"/>
    </xf>
    <xf numFmtId="49" fontId="10" fillId="2" borderId="0" xfId="3" applyNumberFormat="1" applyFont="1" applyFill="1" applyBorder="1" applyAlignment="1">
      <alignment horizontal="left" vertical="center" wrapText="1" readingOrder="2"/>
    </xf>
    <xf numFmtId="2" fontId="10" fillId="2" borderId="0" xfId="3" applyNumberFormat="1" applyFont="1" applyFill="1" applyBorder="1" applyAlignment="1">
      <alignment horizontal="left" vertical="center" wrapText="1" readingOrder="2"/>
    </xf>
    <xf numFmtId="49" fontId="10" fillId="3" borderId="0" xfId="3" applyNumberFormat="1" applyFont="1" applyFill="1" applyBorder="1" applyAlignment="1">
      <alignment horizontal="right" vertical="center" wrapText="1"/>
    </xf>
    <xf numFmtId="49" fontId="10" fillId="3" borderId="7" xfId="3" applyNumberFormat="1" applyFont="1" applyFill="1" applyBorder="1" applyAlignment="1">
      <alignment horizontal="right" vertical="center" wrapText="1"/>
    </xf>
    <xf numFmtId="49" fontId="10" fillId="3" borderId="7" xfId="3" applyNumberFormat="1" applyFont="1" applyFill="1" applyBorder="1" applyAlignment="1">
      <alignment horizontal="left" vertical="center" wrapText="1" readingOrder="2"/>
    </xf>
    <xf numFmtId="49" fontId="10" fillId="2" borderId="0" xfId="3" applyNumberFormat="1" applyFont="1" applyFill="1" applyBorder="1" applyAlignment="1">
      <alignment horizontal="center" vertical="center" wrapText="1"/>
    </xf>
    <xf numFmtId="49" fontId="10" fillId="2" borderId="3" xfId="3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11" fillId="3" borderId="0" xfId="3" applyNumberFormat="1" applyFont="1" applyFill="1" applyBorder="1"/>
    <xf numFmtId="0" fontId="0" fillId="3" borderId="0" xfId="0" applyFill="1" applyBorder="1"/>
    <xf numFmtId="49" fontId="10" fillId="3" borderId="0" xfId="3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vertical="center" wrapText="1"/>
    </xf>
    <xf numFmtId="3" fontId="10" fillId="3" borderId="4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center" wrapText="1"/>
    </xf>
    <xf numFmtId="3" fontId="10" fillId="2" borderId="4" xfId="0" applyNumberFormat="1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vertical="center" wrapText="1"/>
    </xf>
    <xf numFmtId="3" fontId="10" fillId="2" borderId="7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0" fillId="2" borderId="11" xfId="0" applyFont="1" applyFill="1" applyBorder="1" applyAlignment="1">
      <alignment horizontal="right" vertical="center" wrapText="1"/>
    </xf>
    <xf numFmtId="49" fontId="11" fillId="3" borderId="0" xfId="0" applyNumberFormat="1" applyFont="1" applyFill="1" applyAlignment="1">
      <alignment vertical="center" wrapText="1"/>
    </xf>
    <xf numFmtId="49" fontId="10" fillId="2" borderId="11" xfId="0" applyNumberFormat="1" applyFont="1" applyFill="1" applyBorder="1" applyAlignment="1">
      <alignment horizontal="right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right" vertical="center" wrapText="1"/>
    </xf>
    <xf numFmtId="49" fontId="10" fillId="3" borderId="4" xfId="0" applyNumberFormat="1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right" vertical="center" wrapText="1"/>
    </xf>
    <xf numFmtId="49" fontId="10" fillId="2" borderId="7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vertical="center" wrapText="1"/>
    </xf>
    <xf numFmtId="49" fontId="14" fillId="3" borderId="0" xfId="0" applyNumberFormat="1" applyFont="1" applyFill="1"/>
    <xf numFmtId="49" fontId="10" fillId="2" borderId="11" xfId="0" applyNumberFormat="1" applyFont="1" applyFill="1" applyBorder="1" applyAlignment="1">
      <alignment horizontal="right" vertical="center" wrapText="1" readingOrder="2"/>
    </xf>
    <xf numFmtId="49" fontId="10" fillId="2" borderId="11" xfId="0" applyNumberFormat="1" applyFont="1" applyFill="1" applyBorder="1" applyAlignment="1">
      <alignment horizontal="center" vertical="center" wrapText="1" readingOrder="2"/>
    </xf>
    <xf numFmtId="49" fontId="13" fillId="3" borderId="0" xfId="0" applyNumberFormat="1" applyFont="1" applyFill="1"/>
    <xf numFmtId="49" fontId="10" fillId="3" borderId="4" xfId="0" applyNumberFormat="1" applyFont="1" applyFill="1" applyBorder="1" applyAlignment="1">
      <alignment horizontal="left" vertical="center" wrapText="1" readingOrder="2"/>
    </xf>
    <xf numFmtId="49" fontId="10" fillId="2" borderId="4" xfId="0" applyNumberFormat="1" applyFont="1" applyFill="1" applyBorder="1" applyAlignment="1">
      <alignment horizontal="right" vertical="center" wrapText="1"/>
    </xf>
    <xf numFmtId="49" fontId="10" fillId="2" borderId="4" xfId="0" applyNumberFormat="1" applyFont="1" applyFill="1" applyBorder="1" applyAlignment="1">
      <alignment horizontal="left" vertical="center" wrapText="1" readingOrder="2"/>
    </xf>
    <xf numFmtId="49" fontId="10" fillId="2" borderId="7" xfId="0" applyNumberFormat="1" applyFont="1" applyFill="1" applyBorder="1" applyAlignment="1">
      <alignment horizontal="left" vertical="center" wrapText="1" readingOrder="2"/>
    </xf>
    <xf numFmtId="0" fontId="2" fillId="3" borderId="0" xfId="0" applyFont="1" applyFill="1" applyAlignment="1">
      <alignment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3" fontId="2" fillId="3" borderId="4" xfId="0" applyNumberFormat="1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vertical="center" wrapText="1"/>
    </xf>
    <xf numFmtId="3" fontId="2" fillId="2" borderId="7" xfId="0" applyNumberFormat="1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vertical="center"/>
    </xf>
    <xf numFmtId="0" fontId="16" fillId="3" borderId="9" xfId="0" applyFont="1" applyFill="1" applyBorder="1" applyAlignment="1">
      <alignment horizontal="center" vertical="center" readingOrder="2"/>
    </xf>
    <xf numFmtId="0" fontId="16" fillId="3" borderId="9" xfId="0" applyFont="1" applyFill="1" applyBorder="1" applyAlignment="1">
      <alignment horizontal="center" vertical="center" wrapText="1" readingOrder="2"/>
    </xf>
    <xf numFmtId="0" fontId="16" fillId="3" borderId="9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right" vertical="center" wrapText="1"/>
    </xf>
    <xf numFmtId="3" fontId="16" fillId="2" borderId="0" xfId="0" applyNumberFormat="1" applyFont="1" applyFill="1" applyBorder="1" applyAlignment="1">
      <alignment horizontal="left" vertical="center" wrapText="1" readingOrder="2"/>
    </xf>
    <xf numFmtId="0" fontId="0" fillId="2" borderId="0" xfId="0" applyFont="1" applyFill="1" applyAlignment="1">
      <alignment horizontal="left" vertical="center" wrapText="1"/>
    </xf>
    <xf numFmtId="0" fontId="16" fillId="3" borderId="0" xfId="0" applyFont="1" applyFill="1" applyBorder="1" applyAlignment="1">
      <alignment horizontal="right" vertical="center" wrapText="1"/>
    </xf>
    <xf numFmtId="3" fontId="16" fillId="3" borderId="0" xfId="0" applyNumberFormat="1" applyFont="1" applyFill="1" applyBorder="1" applyAlignment="1">
      <alignment horizontal="left" vertical="center" wrapText="1" readingOrder="2"/>
    </xf>
    <xf numFmtId="49" fontId="0" fillId="3" borderId="0" xfId="0" applyNumberFormat="1" applyFont="1" applyFill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10" fillId="3" borderId="0" xfId="0" applyFont="1" applyFill="1" applyAlignment="1">
      <alignment horizontal="right" vertical="center" wrapText="1"/>
    </xf>
    <xf numFmtId="0" fontId="16" fillId="2" borderId="7" xfId="0" applyFont="1" applyFill="1" applyBorder="1" applyAlignment="1">
      <alignment horizontal="right" vertical="center" wrapText="1"/>
    </xf>
    <xf numFmtId="3" fontId="16" fillId="2" borderId="7" xfId="0" applyNumberFormat="1" applyFont="1" applyFill="1" applyBorder="1" applyAlignment="1">
      <alignment horizontal="left" vertical="center" wrapText="1" readingOrder="2"/>
    </xf>
    <xf numFmtId="3" fontId="16" fillId="2" borderId="7" xfId="0" applyNumberFormat="1" applyFont="1" applyFill="1" applyBorder="1" applyAlignment="1">
      <alignment vertical="center"/>
    </xf>
    <xf numFmtId="3" fontId="16" fillId="2" borderId="0" xfId="0" applyNumberFormat="1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/>
    <xf numFmtId="0" fontId="13" fillId="2" borderId="0" xfId="0" applyFont="1" applyFill="1" applyBorder="1" applyAlignment="1">
      <alignment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0" fontId="16" fillId="2" borderId="0" xfId="0" applyFont="1" applyFill="1" applyBorder="1" applyAlignment="1"/>
    <xf numFmtId="0" fontId="16" fillId="3" borderId="0" xfId="0" applyFont="1" applyFill="1" applyBorder="1" applyAlignment="1"/>
    <xf numFmtId="0" fontId="16" fillId="3" borderId="7" xfId="0" applyFont="1" applyFill="1" applyBorder="1" applyAlignment="1">
      <alignment vertical="center"/>
    </xf>
    <xf numFmtId="3" fontId="16" fillId="3" borderId="7" xfId="0" applyNumberFormat="1" applyFont="1" applyFill="1" applyBorder="1" applyAlignment="1">
      <alignment horizontal="left" vertical="center" wrapText="1" readingOrder="2"/>
    </xf>
    <xf numFmtId="3" fontId="12" fillId="3" borderId="7" xfId="0" applyNumberFormat="1" applyFont="1" applyFill="1" applyBorder="1" applyAlignment="1">
      <alignment horizontal="left" vertical="center" wrapText="1" readingOrder="2"/>
    </xf>
    <xf numFmtId="0" fontId="16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right" vertical="center" readingOrder="2"/>
    </xf>
    <xf numFmtId="0" fontId="16" fillId="3" borderId="9" xfId="0" applyFont="1" applyFill="1" applyBorder="1" applyAlignment="1">
      <alignment horizontal="right" vertical="center"/>
    </xf>
    <xf numFmtId="0" fontId="16" fillId="3" borderId="9" xfId="0" applyFont="1" applyFill="1" applyBorder="1" applyAlignment="1">
      <alignment horizontal="right" vertical="center" wrapText="1"/>
    </xf>
    <xf numFmtId="0" fontId="17" fillId="2" borderId="3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right"/>
    </xf>
    <xf numFmtId="0" fontId="16" fillId="3" borderId="0" xfId="0" applyFont="1" applyFill="1" applyBorder="1" applyAlignment="1">
      <alignment horizontal="right"/>
    </xf>
    <xf numFmtId="0" fontId="16" fillId="3" borderId="7" xfId="0" applyFont="1" applyFill="1" applyBorder="1"/>
    <xf numFmtId="0" fontId="16" fillId="3" borderId="14" xfId="0" applyFont="1" applyFill="1" applyBorder="1" applyAlignment="1">
      <alignment horizontal="right" vertical="center" wrapText="1"/>
    </xf>
    <xf numFmtId="3" fontId="16" fillId="2" borderId="0" xfId="0" applyNumberFormat="1" applyFont="1" applyFill="1" applyBorder="1" applyAlignment="1">
      <alignment vertical="center" wrapText="1" readingOrder="2"/>
    </xf>
    <xf numFmtId="3" fontId="16" fillId="3" borderId="0" xfId="0" applyNumberFormat="1" applyFont="1" applyFill="1" applyBorder="1" applyAlignment="1">
      <alignment vertical="center" wrapText="1" readingOrder="2"/>
    </xf>
    <xf numFmtId="0" fontId="13" fillId="0" borderId="0" xfId="0" applyFont="1"/>
    <xf numFmtId="0" fontId="15" fillId="3" borderId="15" xfId="0" applyFont="1" applyFill="1" applyBorder="1" applyAlignment="1">
      <alignment horizontal="right"/>
    </xf>
    <xf numFmtId="0" fontId="15" fillId="3" borderId="15" xfId="0" applyFont="1" applyFill="1" applyBorder="1" applyAlignment="1">
      <alignment horizontal="center"/>
    </xf>
    <xf numFmtId="0" fontId="16" fillId="2" borderId="15" xfId="0" applyFont="1" applyFill="1" applyBorder="1" applyAlignment="1">
      <alignment vertical="center"/>
    </xf>
    <xf numFmtId="0" fontId="16" fillId="2" borderId="15" xfId="0" applyFont="1" applyFill="1" applyBorder="1" applyAlignment="1">
      <alignment horizontal="center" vertical="center" wrapText="1" readingOrder="2"/>
    </xf>
    <xf numFmtId="0" fontId="10" fillId="2" borderId="0" xfId="0" applyFont="1" applyFill="1" applyAlignment="1">
      <alignment horizontal="center" vertical="center" wrapText="1" readingOrder="2"/>
    </xf>
    <xf numFmtId="0" fontId="19" fillId="3" borderId="0" xfId="0" applyFont="1" applyFill="1" applyBorder="1" applyAlignment="1">
      <alignment horizontal="right" vertical="center"/>
    </xf>
    <xf numFmtId="3" fontId="19" fillId="3" borderId="0" xfId="0" applyNumberFormat="1" applyFont="1" applyFill="1" applyBorder="1" applyAlignment="1">
      <alignment vertical="center" wrapText="1" readingOrder="2"/>
    </xf>
    <xf numFmtId="3" fontId="19" fillId="3" borderId="10" xfId="0" applyNumberFormat="1" applyFont="1" applyFill="1" applyBorder="1" applyAlignment="1">
      <alignment vertical="center" wrapText="1" readingOrder="2"/>
    </xf>
    <xf numFmtId="0" fontId="19" fillId="2" borderId="0" xfId="0" applyFont="1" applyFill="1" applyBorder="1" applyAlignment="1">
      <alignment horizontal="right" vertical="center"/>
    </xf>
    <xf numFmtId="3" fontId="19" fillId="2" borderId="0" xfId="0" applyNumberFormat="1" applyFont="1" applyFill="1" applyBorder="1" applyAlignment="1">
      <alignment vertical="center" wrapText="1" readingOrder="2"/>
    </xf>
    <xf numFmtId="3" fontId="16" fillId="2" borderId="0" xfId="0" applyNumberFormat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right"/>
    </xf>
    <xf numFmtId="0" fontId="19" fillId="0" borderId="0" xfId="0" applyFont="1" applyBorder="1" applyAlignment="1">
      <alignment horizontal="right" vertical="center"/>
    </xf>
    <xf numFmtId="3" fontId="19" fillId="0" borderId="0" xfId="0" applyNumberFormat="1" applyFont="1" applyBorder="1" applyAlignment="1">
      <alignment vertical="center" wrapText="1" readingOrder="2"/>
    </xf>
    <xf numFmtId="3" fontId="19" fillId="3" borderId="13" xfId="0" applyNumberFormat="1" applyFont="1" applyFill="1" applyBorder="1" applyAlignment="1">
      <alignment vertical="center" wrapText="1" readingOrder="2"/>
    </xf>
    <xf numFmtId="0" fontId="19" fillId="3" borderId="7" xfId="0" applyFont="1" applyFill="1" applyBorder="1" applyAlignment="1">
      <alignment horizontal="right" vertical="center"/>
    </xf>
    <xf numFmtId="3" fontId="19" fillId="3" borderId="7" xfId="0" applyNumberFormat="1" applyFont="1" applyFill="1" applyBorder="1" applyAlignment="1">
      <alignment vertical="center" wrapText="1" readingOrder="2"/>
    </xf>
    <xf numFmtId="1" fontId="16" fillId="2" borderId="15" xfId="0" applyNumberFormat="1" applyFont="1" applyFill="1" applyBorder="1" applyAlignment="1">
      <alignment horizontal="center" vertical="center" wrapText="1" readingOrder="2"/>
    </xf>
    <xf numFmtId="0" fontId="10" fillId="2" borderId="0" xfId="0" applyFont="1" applyFill="1" applyAlignment="1">
      <alignment horizontal="right" vertical="center" wrapText="1" readingOrder="2"/>
    </xf>
    <xf numFmtId="0" fontId="8" fillId="3" borderId="10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1" fontId="8" fillId="3" borderId="13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0" fontId="8" fillId="2" borderId="0" xfId="0" applyFont="1" applyFill="1" applyBorder="1"/>
    <xf numFmtId="0" fontId="0" fillId="2" borderId="0" xfId="0" applyFill="1" applyAlignment="1">
      <alignment vertical="center" wrapText="1"/>
    </xf>
    <xf numFmtId="0" fontId="8" fillId="3" borderId="0" xfId="0" applyFont="1" applyFill="1" applyBorder="1"/>
    <xf numFmtId="0" fontId="0" fillId="3" borderId="0" xfId="0" applyFill="1" applyAlignment="1">
      <alignment vertical="center" wrapText="1"/>
    </xf>
    <xf numFmtId="0" fontId="8" fillId="3" borderId="0" xfId="0" applyFont="1" applyFill="1" applyBorder="1" applyAlignment="1">
      <alignment horizontal="right"/>
    </xf>
    <xf numFmtId="0" fontId="22" fillId="3" borderId="7" xfId="0" applyFont="1" applyFill="1" applyBorder="1"/>
    <xf numFmtId="0" fontId="22" fillId="3" borderId="7" xfId="0" applyFont="1" applyFill="1" applyBorder="1" applyAlignment="1">
      <alignment vertical="center" wrapText="1"/>
    </xf>
    <xf numFmtId="3" fontId="8" fillId="2" borderId="0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3" fontId="8" fillId="3" borderId="0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3" fontId="22" fillId="3" borderId="7" xfId="0" applyNumberFormat="1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0" fillId="3" borderId="0" xfId="0" applyFont="1" applyFill="1"/>
    <xf numFmtId="0" fontId="11" fillId="3" borderId="2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0" fontId="10" fillId="2" borderId="4" xfId="0" applyNumberFormat="1" applyFont="1" applyFill="1" applyBorder="1" applyAlignment="1">
      <alignment horizontal="left" vertical="center" wrapText="1"/>
    </xf>
    <xf numFmtId="0" fontId="10" fillId="3" borderId="4" xfId="0" applyNumberFormat="1" applyFont="1" applyFill="1" applyBorder="1" applyAlignment="1">
      <alignment horizontal="left" vertical="center" wrapText="1"/>
    </xf>
    <xf numFmtId="0" fontId="10" fillId="2" borderId="7" xfId="0" applyNumberFormat="1" applyFont="1" applyFill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NumberFormat="1" applyFont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left" vertical="center" wrapText="1"/>
    </xf>
    <xf numFmtId="3" fontId="10" fillId="3" borderId="6" xfId="0" applyNumberFormat="1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vertical="center" wrapText="1"/>
    </xf>
    <xf numFmtId="3" fontId="10" fillId="3" borderId="0" xfId="0" applyNumberFormat="1" applyFont="1" applyFill="1" applyBorder="1" applyAlignment="1">
      <alignment horizontal="left" vertical="center" wrapText="1"/>
    </xf>
    <xf numFmtId="0" fontId="10" fillId="2" borderId="7" xfId="0" applyNumberFormat="1" applyFont="1" applyFill="1" applyBorder="1" applyAlignment="1">
      <alignment vertical="center" wrapText="1"/>
    </xf>
    <xf numFmtId="3" fontId="10" fillId="2" borderId="7" xfId="0" applyNumberFormat="1" applyFont="1" applyFill="1" applyBorder="1" applyAlignment="1">
      <alignment vertical="center" wrapText="1"/>
    </xf>
    <xf numFmtId="49" fontId="3" fillId="0" borderId="0" xfId="1" applyNumberFormat="1" applyFont="1" applyAlignment="1">
      <alignment horizontal="right" vertical="center" readingOrder="2"/>
    </xf>
    <xf numFmtId="49" fontId="3" fillId="0" borderId="0" xfId="1" applyNumberFormat="1" applyFont="1" applyAlignment="1">
      <alignment horizontal="right" vertical="center" wrapText="1" readingOrder="2"/>
    </xf>
    <xf numFmtId="49" fontId="2" fillId="0" borderId="2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49" fontId="2" fillId="0" borderId="0" xfId="1" applyNumberFormat="1" applyFont="1" applyFill="1" applyAlignment="1">
      <alignment horizontal="right" vertical="center" wrapText="1"/>
    </xf>
    <xf numFmtId="49" fontId="3" fillId="0" borderId="0" xfId="1" applyNumberFormat="1" applyFont="1" applyFill="1" applyAlignment="1">
      <alignment horizontal="right" vertical="center" wrapText="1"/>
    </xf>
    <xf numFmtId="49" fontId="2" fillId="3" borderId="1" xfId="1" applyNumberFormat="1" applyFont="1" applyFill="1" applyBorder="1" applyAlignment="1">
      <alignment horizontal="right" vertical="center"/>
    </xf>
    <xf numFmtId="49" fontId="2" fillId="3" borderId="2" xfId="1" applyNumberFormat="1" applyFont="1" applyFill="1" applyBorder="1" applyAlignment="1">
      <alignment horizontal="center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right" vertical="center" wrapText="1"/>
    </xf>
    <xf numFmtId="49" fontId="7" fillId="2" borderId="8" xfId="0" applyNumberFormat="1" applyFont="1" applyFill="1" applyBorder="1" applyAlignment="1">
      <alignment vertical="center" wrapText="1"/>
    </xf>
    <xf numFmtId="49" fontId="7" fillId="2" borderId="8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11" fillId="0" borderId="0" xfId="3" applyNumberFormat="1" applyFont="1" applyFill="1" applyBorder="1" applyAlignment="1">
      <alignment horizontal="center" vertical="center" wrapText="1"/>
    </xf>
    <xf numFmtId="49" fontId="11" fillId="3" borderId="0" xfId="3" applyNumberFormat="1" applyFont="1" applyFill="1" applyBorder="1" applyAlignment="1">
      <alignment vertical="center" wrapText="1"/>
    </xf>
    <xf numFmtId="49" fontId="10" fillId="0" borderId="0" xfId="0" applyNumberFormat="1" applyFont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0" fontId="13" fillId="0" borderId="2" xfId="0" applyFont="1" applyBorder="1" applyAlignment="1">
      <alignment horizontal="right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49" fontId="11" fillId="3" borderId="0" xfId="0" applyNumberFormat="1" applyFont="1" applyFill="1" applyAlignment="1">
      <alignment horizontal="center"/>
    </xf>
    <xf numFmtId="49" fontId="10" fillId="3" borderId="1" xfId="0" applyNumberFormat="1" applyFont="1" applyFill="1" applyBorder="1" applyAlignment="1">
      <alignment vertical="center" wrapText="1"/>
    </xf>
    <xf numFmtId="49" fontId="13" fillId="0" borderId="2" xfId="0" applyNumberFormat="1" applyFont="1" applyBorder="1" applyAlignment="1">
      <alignment horizontal="right" vertical="center" wrapText="1"/>
    </xf>
    <xf numFmtId="49" fontId="13" fillId="0" borderId="0" xfId="0" applyNumberFormat="1" applyFont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15" fillId="3" borderId="0" xfId="0" applyFont="1" applyFill="1" applyBorder="1" applyAlignment="1">
      <alignment horizontal="right"/>
    </xf>
    <xf numFmtId="0" fontId="10" fillId="2" borderId="1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15" fillId="3" borderId="0" xfId="0" applyFont="1" applyFill="1" applyBorder="1" applyAlignment="1"/>
    <xf numFmtId="0" fontId="10" fillId="2" borderId="13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right"/>
    </xf>
    <xf numFmtId="0" fontId="15" fillId="3" borderId="15" xfId="0" applyFont="1" applyFill="1" applyBorder="1" applyAlignment="1">
      <alignment horizontal="right"/>
    </xf>
    <xf numFmtId="0" fontId="21" fillId="0" borderId="0" xfId="0" applyFont="1" applyBorder="1" applyAlignment="1">
      <alignment horizontal="right" vertical="top" wrapText="1"/>
    </xf>
    <xf numFmtId="0" fontId="22" fillId="0" borderId="13" xfId="0" applyFont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right" vertical="center" wrapText="1"/>
    </xf>
    <xf numFmtId="0" fontId="11" fillId="3" borderId="13" xfId="0" applyFont="1" applyFill="1" applyBorder="1" applyAlignment="1">
      <alignment horizontal="right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49" fontId="11" fillId="3" borderId="13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23" fillId="0" borderId="2" xfId="0" applyFont="1" applyBorder="1" applyAlignment="1">
      <alignment horizontal="right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6" fillId="0" borderId="7" xfId="0" applyFont="1" applyBorder="1" applyAlignment="1">
      <alignment wrapText="1"/>
    </xf>
    <xf numFmtId="0" fontId="16" fillId="0" borderId="7" xfId="0" applyFont="1" applyBorder="1" applyAlignment="1">
      <alignment horizontal="center" vertical="center" wrapText="1" readingOrder="2"/>
    </xf>
    <xf numFmtId="0" fontId="16" fillId="3" borderId="0" xfId="0" applyFont="1" applyFill="1"/>
    <xf numFmtId="0" fontId="16" fillId="0" borderId="0" xfId="0" applyFont="1"/>
    <xf numFmtId="0" fontId="8" fillId="0" borderId="0" xfId="0" applyFont="1"/>
  </cellXfs>
  <cellStyles count="22">
    <cellStyle name="Comma" xfId="21" builtinId="3"/>
    <cellStyle name="Normal" xfId="0" builtinId="0"/>
    <cellStyle name="Normal 2" xfId="2"/>
    <cellStyle name="Normal 2 2" xfId="3"/>
    <cellStyle name="Normal 2 2 2" xfId="4"/>
    <cellStyle name="Normal 2 2 2 2" xfId="5"/>
    <cellStyle name="Normal 2 2 2 3" xfId="6"/>
    <cellStyle name="Normal 2 2 3" xfId="7"/>
    <cellStyle name="Normal 2 2 4" xfId="8"/>
    <cellStyle name="Normal 2 2 5" xfId="9"/>
    <cellStyle name="Normal 2 2 6" xfId="10"/>
    <cellStyle name="Normal 2 3" xfId="11"/>
    <cellStyle name="Normal 2 3 2" xfId="12"/>
    <cellStyle name="Normal 2 3 3" xfId="13"/>
    <cellStyle name="Normal 2 4" xfId="14"/>
    <cellStyle name="Normal 2 5" xfId="15"/>
    <cellStyle name="Normal 2 6" xfId="16"/>
    <cellStyle name="Normal 3" xfId="1"/>
    <cellStyle name="Normal 4 2" xfId="17"/>
    <cellStyle name="Normal 4 3" xfId="18"/>
    <cellStyle name="Normal 5 2" xfId="19"/>
    <cellStyle name="Normal 5 3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rightToLeft="1" workbookViewId="0">
      <selection sqref="A1:K1"/>
    </sheetView>
  </sheetViews>
  <sheetFormatPr defaultRowHeight="15.75" x14ac:dyDescent="0.25"/>
  <cols>
    <col min="1" max="1" width="0.375" customWidth="1"/>
    <col min="4" max="4" width="13.375" customWidth="1"/>
    <col min="5" max="5" width="5.25" customWidth="1"/>
    <col min="7" max="7" width="10.75" customWidth="1"/>
    <col min="8" max="8" width="4.75" customWidth="1"/>
    <col min="10" max="10" width="16.5" customWidth="1"/>
  </cols>
  <sheetData>
    <row r="1" spans="1:11" x14ac:dyDescent="0.25">
      <c r="A1" s="238" t="s">
        <v>120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1" ht="16.5" thickBot="1" x14ac:dyDescent="0.3">
      <c r="A2" s="240"/>
      <c r="B2" s="240"/>
      <c r="C2" s="3"/>
      <c r="D2" s="3"/>
      <c r="E2" s="3"/>
      <c r="F2" s="3"/>
      <c r="G2" s="3"/>
      <c r="H2" s="3"/>
      <c r="I2" s="4"/>
      <c r="J2" s="5" t="s">
        <v>0</v>
      </c>
      <c r="K2" s="1"/>
    </row>
    <row r="3" spans="1:11" ht="16.5" thickTop="1" x14ac:dyDescent="0.25">
      <c r="A3" s="6"/>
      <c r="B3" s="7"/>
      <c r="C3" s="236" t="s">
        <v>1</v>
      </c>
      <c r="D3" s="7"/>
      <c r="E3" s="7"/>
      <c r="F3" s="236" t="s">
        <v>2</v>
      </c>
      <c r="G3" s="7"/>
      <c r="H3" s="7"/>
      <c r="I3" s="7" t="s">
        <v>3</v>
      </c>
      <c r="J3" s="7"/>
      <c r="K3" s="1"/>
    </row>
    <row r="4" spans="1:11" ht="16.5" thickBot="1" x14ac:dyDescent="0.3">
      <c r="A4" s="8"/>
      <c r="B4" s="7"/>
      <c r="C4" s="237"/>
      <c r="D4" s="7"/>
      <c r="E4" s="7"/>
      <c r="F4" s="237"/>
      <c r="G4" s="7"/>
      <c r="H4" s="7"/>
      <c r="I4" s="7"/>
      <c r="J4" s="7"/>
      <c r="K4" s="1"/>
    </row>
    <row r="5" spans="1:11" ht="16.5" thickTop="1" x14ac:dyDescent="0.25">
      <c r="A5" s="8"/>
      <c r="B5" s="241" t="s">
        <v>4</v>
      </c>
      <c r="C5" s="241" t="s">
        <v>5</v>
      </c>
      <c r="D5" s="241" t="s">
        <v>6</v>
      </c>
      <c r="E5" s="9"/>
      <c r="F5" s="241" t="s">
        <v>5</v>
      </c>
      <c r="G5" s="241" t="s">
        <v>6</v>
      </c>
      <c r="H5" s="9"/>
      <c r="I5" s="241" t="s">
        <v>5</v>
      </c>
      <c r="J5" s="241" t="s">
        <v>6</v>
      </c>
      <c r="K5" s="10"/>
    </row>
    <row r="6" spans="1:11" ht="16.5" thickBot="1" x14ac:dyDescent="0.3">
      <c r="A6" s="11"/>
      <c r="B6" s="242"/>
      <c r="C6" s="242"/>
      <c r="D6" s="242"/>
      <c r="E6" s="12"/>
      <c r="F6" s="242"/>
      <c r="G6" s="242"/>
      <c r="H6" s="12"/>
      <c r="I6" s="242"/>
      <c r="J6" s="242"/>
      <c r="K6" s="10"/>
    </row>
    <row r="7" spans="1:11" ht="3.75" customHeight="1" x14ac:dyDescent="0.25">
      <c r="A7" s="8"/>
      <c r="B7" s="8"/>
      <c r="C7" s="13"/>
      <c r="D7" s="13"/>
      <c r="E7" s="13"/>
      <c r="F7" s="14"/>
      <c r="G7" s="14"/>
      <c r="H7" s="14"/>
      <c r="I7" s="13"/>
      <c r="J7" s="13"/>
      <c r="K7" s="1"/>
    </row>
    <row r="8" spans="1:11" hidden="1" x14ac:dyDescent="0.25">
      <c r="A8" s="8"/>
      <c r="B8" s="8"/>
      <c r="C8" s="13"/>
      <c r="D8" s="13"/>
      <c r="E8" s="13"/>
      <c r="F8" s="14"/>
      <c r="G8" s="14"/>
      <c r="H8" s="14"/>
      <c r="I8" s="13"/>
      <c r="J8" s="13"/>
      <c r="K8" s="1"/>
    </row>
    <row r="9" spans="1:11" hidden="1" x14ac:dyDescent="0.25">
      <c r="A9" s="1"/>
      <c r="B9" s="15"/>
      <c r="C9" s="13"/>
      <c r="D9" s="13"/>
      <c r="E9" s="13"/>
      <c r="F9" s="14"/>
      <c r="G9" s="14"/>
      <c r="H9" s="14"/>
      <c r="I9" s="13"/>
      <c r="J9" s="13"/>
      <c r="K9" s="1"/>
    </row>
    <row r="10" spans="1:11" x14ac:dyDescent="0.25">
      <c r="A10" s="15"/>
      <c r="B10" s="16">
        <v>2004</v>
      </c>
      <c r="C10" s="16">
        <v>36402</v>
      </c>
      <c r="D10" s="16">
        <v>925045573</v>
      </c>
      <c r="E10" s="16"/>
      <c r="F10" s="16">
        <v>2285</v>
      </c>
      <c r="G10" s="16">
        <v>42923783</v>
      </c>
      <c r="H10" s="16"/>
      <c r="I10" s="16">
        <v>38687</v>
      </c>
      <c r="J10" s="16">
        <v>967969356</v>
      </c>
      <c r="K10" s="17"/>
    </row>
    <row r="11" spans="1:11" x14ac:dyDescent="0.25">
      <c r="A11" s="15"/>
      <c r="B11" s="18">
        <v>2005</v>
      </c>
      <c r="C11" s="18">
        <v>37334</v>
      </c>
      <c r="D11" s="18">
        <v>1450856153</v>
      </c>
      <c r="E11" s="18"/>
      <c r="F11" s="18">
        <v>1309</v>
      </c>
      <c r="G11" s="18">
        <v>5612885</v>
      </c>
      <c r="H11" s="18"/>
      <c r="I11" s="18">
        <v>38643</v>
      </c>
      <c r="J11" s="18">
        <v>1456469038</v>
      </c>
      <c r="K11" s="17"/>
    </row>
    <row r="12" spans="1:11" x14ac:dyDescent="0.25">
      <c r="A12" s="15"/>
      <c r="B12" s="16">
        <v>2006</v>
      </c>
      <c r="C12" s="16">
        <v>40519</v>
      </c>
      <c r="D12" s="16">
        <v>1774719749</v>
      </c>
      <c r="E12" s="16"/>
      <c r="F12" s="16">
        <v>897</v>
      </c>
      <c r="G12" s="16">
        <v>6061954</v>
      </c>
      <c r="H12" s="16"/>
      <c r="I12" s="16">
        <v>41416</v>
      </c>
      <c r="J12" s="16">
        <v>1780781703</v>
      </c>
      <c r="K12" s="17"/>
    </row>
    <row r="13" spans="1:11" x14ac:dyDescent="0.25">
      <c r="A13" s="15"/>
      <c r="B13" s="18">
        <v>2007</v>
      </c>
      <c r="C13" s="18">
        <v>24964</v>
      </c>
      <c r="D13" s="18">
        <v>1094456483</v>
      </c>
      <c r="E13" s="18"/>
      <c r="F13" s="18">
        <v>1316</v>
      </c>
      <c r="G13" s="18">
        <v>1909335</v>
      </c>
      <c r="H13" s="18"/>
      <c r="I13" s="18">
        <v>26280</v>
      </c>
      <c r="J13" s="18">
        <v>1096365818</v>
      </c>
      <c r="K13" s="17"/>
    </row>
    <row r="14" spans="1:11" x14ac:dyDescent="0.25">
      <c r="A14" s="19"/>
      <c r="B14" s="16">
        <v>2008</v>
      </c>
      <c r="C14" s="16">
        <v>28220</v>
      </c>
      <c r="D14" s="16">
        <v>1372772223</v>
      </c>
      <c r="E14" s="16"/>
      <c r="F14" s="16">
        <v>929</v>
      </c>
      <c r="G14" s="16">
        <v>42503857</v>
      </c>
      <c r="H14" s="16"/>
      <c r="I14" s="16">
        <v>29149</v>
      </c>
      <c r="J14" s="16">
        <v>1415276080</v>
      </c>
      <c r="K14" s="17"/>
    </row>
    <row r="15" spans="1:11" x14ac:dyDescent="0.25">
      <c r="A15" s="19"/>
      <c r="B15" s="18">
        <v>2009</v>
      </c>
      <c r="C15" s="18">
        <v>25926</v>
      </c>
      <c r="D15" s="18">
        <v>1224447271</v>
      </c>
      <c r="E15" s="18"/>
      <c r="F15" s="18">
        <v>1234</v>
      </c>
      <c r="G15" s="18">
        <v>68361568</v>
      </c>
      <c r="H15" s="18"/>
      <c r="I15" s="18">
        <v>27160</v>
      </c>
      <c r="J15" s="18">
        <v>1292808839</v>
      </c>
      <c r="K15" s="17"/>
    </row>
    <row r="16" spans="1:11" x14ac:dyDescent="0.25">
      <c r="A16" s="19"/>
      <c r="B16" s="16">
        <v>2010</v>
      </c>
      <c r="C16" s="16">
        <v>27733</v>
      </c>
      <c r="D16" s="16">
        <v>1428510610</v>
      </c>
      <c r="E16" s="16"/>
      <c r="F16" s="16">
        <v>174</v>
      </c>
      <c r="G16" s="16">
        <v>2012300</v>
      </c>
      <c r="H16" s="16"/>
      <c r="I16" s="16">
        <v>27907</v>
      </c>
      <c r="J16" s="16">
        <v>1430522910</v>
      </c>
      <c r="K16" s="17"/>
    </row>
    <row r="17" spans="1:11" x14ac:dyDescent="0.25">
      <c r="A17" s="8"/>
      <c r="B17" s="20">
        <v>2011</v>
      </c>
      <c r="C17" s="20">
        <v>31283</v>
      </c>
      <c r="D17" s="20">
        <v>1780184628</v>
      </c>
      <c r="E17" s="20"/>
      <c r="F17" s="20">
        <v>177</v>
      </c>
      <c r="G17" s="20">
        <v>2806500</v>
      </c>
      <c r="H17" s="20"/>
      <c r="I17" s="20">
        <v>31460</v>
      </c>
      <c r="J17" s="20">
        <v>1782991128</v>
      </c>
      <c r="K17" s="17"/>
    </row>
    <row r="18" spans="1:11" x14ac:dyDescent="0.25">
      <c r="A18" s="8"/>
      <c r="B18" s="16">
        <v>2012</v>
      </c>
      <c r="C18" s="16">
        <v>44412</v>
      </c>
      <c r="D18" s="16">
        <v>2681073844</v>
      </c>
      <c r="E18" s="16"/>
      <c r="F18" s="16">
        <v>138</v>
      </c>
      <c r="G18" s="16">
        <v>2751200</v>
      </c>
      <c r="H18" s="16"/>
      <c r="I18" s="16">
        <v>44550</v>
      </c>
      <c r="J18" s="16">
        <v>2683825044</v>
      </c>
      <c r="K18" s="17"/>
    </row>
    <row r="19" spans="1:11" x14ac:dyDescent="0.25">
      <c r="A19" s="21"/>
      <c r="B19" s="20">
        <v>2013</v>
      </c>
      <c r="C19" s="20">
        <v>31724</v>
      </c>
      <c r="D19" s="20">
        <v>2171719490</v>
      </c>
      <c r="E19" s="20"/>
      <c r="F19" s="20">
        <v>168</v>
      </c>
      <c r="G19" s="20">
        <v>2758550</v>
      </c>
      <c r="H19" s="20"/>
      <c r="I19" s="20">
        <v>31892</v>
      </c>
      <c r="J19" s="20">
        <v>2174478040</v>
      </c>
      <c r="K19" s="17"/>
    </row>
    <row r="20" spans="1:11" x14ac:dyDescent="0.25">
      <c r="A20" s="8"/>
      <c r="B20" s="16">
        <v>2014</v>
      </c>
      <c r="C20" s="16">
        <v>24397</v>
      </c>
      <c r="D20" s="16">
        <v>1823576791</v>
      </c>
      <c r="E20" s="16"/>
      <c r="F20" s="16">
        <v>140</v>
      </c>
      <c r="G20" s="16">
        <v>2142950</v>
      </c>
      <c r="H20" s="16"/>
      <c r="I20" s="16">
        <v>24537</v>
      </c>
      <c r="J20" s="16">
        <v>1825719741</v>
      </c>
      <c r="K20" s="17"/>
    </row>
    <row r="21" spans="1:11" x14ac:dyDescent="0.25">
      <c r="A21" s="8"/>
      <c r="B21" s="18">
        <v>2015</v>
      </c>
      <c r="C21" s="18">
        <v>22592</v>
      </c>
      <c r="D21" s="18">
        <v>1785739026</v>
      </c>
      <c r="E21" s="18"/>
      <c r="F21" s="18">
        <v>124</v>
      </c>
      <c r="G21" s="18">
        <v>2294900</v>
      </c>
      <c r="H21" s="18"/>
      <c r="I21" s="18">
        <v>22716</v>
      </c>
      <c r="J21" s="18">
        <v>1788033926</v>
      </c>
      <c r="K21" s="17"/>
    </row>
    <row r="22" spans="1:11" x14ac:dyDescent="0.25">
      <c r="A22" s="8"/>
      <c r="B22" s="16">
        <v>2016</v>
      </c>
      <c r="C22" s="16">
        <v>21571</v>
      </c>
      <c r="D22" s="16">
        <v>1757803669</v>
      </c>
      <c r="E22" s="16"/>
      <c r="F22" s="16">
        <v>82</v>
      </c>
      <c r="G22" s="16">
        <v>1563650</v>
      </c>
      <c r="H22" s="16"/>
      <c r="I22" s="16">
        <v>21653</v>
      </c>
      <c r="J22" s="16">
        <v>1759367319</v>
      </c>
      <c r="K22" s="17"/>
    </row>
    <row r="23" spans="1:11" ht="13.5" customHeight="1" thickBot="1" x14ac:dyDescent="0.3">
      <c r="A23" s="8"/>
      <c r="B23" s="22">
        <v>2017</v>
      </c>
      <c r="C23" s="22">
        <v>24025</v>
      </c>
      <c r="D23" s="22">
        <v>2017794215</v>
      </c>
      <c r="E23" s="23"/>
      <c r="F23" s="22">
        <v>82</v>
      </c>
      <c r="G23" s="22">
        <v>3085000</v>
      </c>
      <c r="H23" s="23"/>
      <c r="I23" s="22">
        <v>24107</v>
      </c>
      <c r="J23" s="22">
        <v>2020879215</v>
      </c>
      <c r="K23" s="17"/>
    </row>
    <row r="24" spans="1:11" ht="7.5" customHeight="1" thickTop="1" x14ac:dyDescent="0.25">
      <c r="A24" s="24" t="s">
        <v>7</v>
      </c>
      <c r="B24" s="29"/>
      <c r="C24" s="29"/>
      <c r="D24" s="29"/>
      <c r="E24" s="243"/>
      <c r="F24" s="243"/>
      <c r="G24" s="243"/>
      <c r="H24" s="243"/>
      <c r="I24" s="243"/>
      <c r="J24" s="243"/>
      <c r="K24" s="1"/>
    </row>
    <row r="25" spans="1:11" x14ac:dyDescent="0.25">
      <c r="A25" s="24"/>
      <c r="B25" s="30" t="s">
        <v>8</v>
      </c>
      <c r="C25" s="30"/>
      <c r="D25" s="30"/>
      <c r="E25" s="25"/>
      <c r="F25" s="25"/>
      <c r="G25" s="25"/>
      <c r="H25" s="25"/>
      <c r="I25" s="25"/>
      <c r="J25" s="25"/>
      <c r="K25" s="2"/>
    </row>
    <row r="26" spans="1:11" ht="17.25" customHeight="1" x14ac:dyDescent="0.25">
      <c r="A26" s="24" t="s">
        <v>10</v>
      </c>
      <c r="B26" s="31" t="s">
        <v>9</v>
      </c>
      <c r="C26" s="31"/>
      <c r="D26" s="31"/>
      <c r="E26" s="244"/>
      <c r="F26" s="244"/>
      <c r="G26" s="244"/>
      <c r="H26" s="244"/>
      <c r="I26" s="244"/>
      <c r="J26" s="244"/>
      <c r="K26" s="2"/>
    </row>
    <row r="27" spans="1:11" ht="15.75" customHeight="1" x14ac:dyDescent="0.25">
      <c r="B27" s="234" t="s">
        <v>11</v>
      </c>
      <c r="C27" s="234"/>
      <c r="D27" s="234"/>
    </row>
    <row r="28" spans="1:11" ht="15.75" customHeight="1" x14ac:dyDescent="0.25">
      <c r="B28" s="32"/>
      <c r="C28" s="32"/>
      <c r="D28" s="32"/>
    </row>
    <row r="29" spans="1:11" x14ac:dyDescent="0.25">
      <c r="B29" s="235"/>
      <c r="C29" s="235"/>
      <c r="D29" s="235"/>
    </row>
  </sheetData>
  <mergeCells count="15">
    <mergeCell ref="B27:D27"/>
    <mergeCell ref="B29:D29"/>
    <mergeCell ref="C3:C4"/>
    <mergeCell ref="F3:F4"/>
    <mergeCell ref="A1:K1"/>
    <mergeCell ref="A2:B2"/>
    <mergeCell ref="J5:J6"/>
    <mergeCell ref="B5:B6"/>
    <mergeCell ref="C5:C6"/>
    <mergeCell ref="D5:D6"/>
    <mergeCell ref="F5:F6"/>
    <mergeCell ref="G5:G6"/>
    <mergeCell ref="I5:I6"/>
    <mergeCell ref="E24:J24"/>
    <mergeCell ref="E26:J2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rightToLeft="1" workbookViewId="0">
      <selection activeCell="R19" sqref="R19"/>
    </sheetView>
  </sheetViews>
  <sheetFormatPr defaultRowHeight="15.75" x14ac:dyDescent="0.25"/>
  <cols>
    <col min="1" max="1" width="13.875" customWidth="1"/>
    <col min="2" max="2" width="6.375" customWidth="1"/>
    <col min="5" max="5" width="10.125" customWidth="1"/>
    <col min="6" max="6" width="6.5" customWidth="1"/>
    <col min="9" max="9" width="11.25" customWidth="1"/>
    <col min="10" max="10" width="7" customWidth="1"/>
    <col min="13" max="13" width="14.125" customWidth="1"/>
    <col min="14" max="14" width="0.375" customWidth="1"/>
    <col min="15" max="16" width="9" hidden="1" customWidth="1"/>
  </cols>
  <sheetData>
    <row r="1" spans="1:16" ht="18" x14ac:dyDescent="0.25">
      <c r="A1" s="263" t="s">
        <v>95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x14ac:dyDescent="0.25">
      <c r="A2" s="128"/>
      <c r="B2" s="264" t="s">
        <v>96</v>
      </c>
      <c r="C2" s="264"/>
      <c r="D2" s="264"/>
      <c r="E2" s="264"/>
      <c r="F2" s="264" t="s">
        <v>97</v>
      </c>
      <c r="G2" s="264"/>
      <c r="H2" s="264"/>
      <c r="I2" s="264"/>
      <c r="J2" s="264" t="s">
        <v>98</v>
      </c>
      <c r="K2" s="264"/>
      <c r="L2" s="264"/>
      <c r="M2" s="264"/>
      <c r="N2" s="129"/>
      <c r="O2" s="130"/>
      <c r="P2" s="131"/>
    </row>
    <row r="3" spans="1:16" ht="48" thickBot="1" x14ac:dyDescent="0.3">
      <c r="A3" s="132" t="s">
        <v>99</v>
      </c>
      <c r="B3" s="133" t="s">
        <v>5</v>
      </c>
      <c r="C3" s="134" t="s">
        <v>100</v>
      </c>
      <c r="D3" s="134" t="s">
        <v>101</v>
      </c>
      <c r="E3" s="133" t="s">
        <v>20</v>
      </c>
      <c r="F3" s="133" t="s">
        <v>5</v>
      </c>
      <c r="G3" s="134" t="s">
        <v>100</v>
      </c>
      <c r="H3" s="134" t="s">
        <v>101</v>
      </c>
      <c r="I3" s="133" t="s">
        <v>20</v>
      </c>
      <c r="J3" s="133" t="s">
        <v>5</v>
      </c>
      <c r="K3" s="134" t="s">
        <v>100</v>
      </c>
      <c r="L3" s="134" t="s">
        <v>101</v>
      </c>
      <c r="M3" s="133" t="s">
        <v>20</v>
      </c>
      <c r="N3" s="135"/>
      <c r="O3" s="136"/>
      <c r="P3" s="137"/>
    </row>
    <row r="4" spans="1:16" ht="22.5" customHeight="1" x14ac:dyDescent="0.25">
      <c r="A4" s="138" t="s">
        <v>39</v>
      </c>
      <c r="B4" s="139">
        <v>3</v>
      </c>
      <c r="C4" s="139">
        <v>900</v>
      </c>
      <c r="D4" s="139">
        <v>2932</v>
      </c>
      <c r="E4" s="139">
        <v>879600</v>
      </c>
      <c r="F4" s="139">
        <v>0</v>
      </c>
      <c r="G4" s="139">
        <v>0</v>
      </c>
      <c r="H4" s="139">
        <v>0</v>
      </c>
      <c r="I4" s="139">
        <v>0</v>
      </c>
      <c r="J4" s="139">
        <f>B4+F4</f>
        <v>3</v>
      </c>
      <c r="K4" s="139">
        <f>C4+G4</f>
        <v>900</v>
      </c>
      <c r="L4" s="139">
        <f>D4+H4</f>
        <v>2932</v>
      </c>
      <c r="M4" s="139">
        <f>E4+I4</f>
        <v>879600</v>
      </c>
      <c r="N4" s="129"/>
      <c r="O4" s="129"/>
      <c r="P4" s="140"/>
    </row>
    <row r="5" spans="1:16" ht="18.75" customHeight="1" x14ac:dyDescent="0.25">
      <c r="A5" s="141" t="s">
        <v>40</v>
      </c>
      <c r="B5" s="142">
        <v>1</v>
      </c>
      <c r="C5" s="142">
        <v>66</v>
      </c>
      <c r="D5" s="142">
        <v>18</v>
      </c>
      <c r="E5" s="142">
        <v>5400</v>
      </c>
      <c r="F5" s="142">
        <v>0</v>
      </c>
      <c r="G5" s="142">
        <v>0</v>
      </c>
      <c r="H5" s="142">
        <v>0</v>
      </c>
      <c r="I5" s="142">
        <v>0</v>
      </c>
      <c r="J5" s="142">
        <f t="shared" ref="J5:M14" si="0">B5+F5</f>
        <v>1</v>
      </c>
      <c r="K5" s="142">
        <f t="shared" si="0"/>
        <v>66</v>
      </c>
      <c r="L5" s="142">
        <f t="shared" si="0"/>
        <v>18</v>
      </c>
      <c r="M5" s="142">
        <f t="shared" si="0"/>
        <v>5400</v>
      </c>
      <c r="N5" s="143"/>
      <c r="O5" s="129"/>
      <c r="P5" s="129"/>
    </row>
    <row r="6" spans="1:16" x14ac:dyDescent="0.25">
      <c r="A6" s="138" t="s">
        <v>42</v>
      </c>
      <c r="B6" s="139">
        <v>1</v>
      </c>
      <c r="C6" s="139">
        <v>260</v>
      </c>
      <c r="D6" s="139">
        <v>304</v>
      </c>
      <c r="E6" s="139">
        <v>106000</v>
      </c>
      <c r="F6" s="139">
        <v>0</v>
      </c>
      <c r="G6" s="139">
        <v>0</v>
      </c>
      <c r="H6" s="139">
        <v>0</v>
      </c>
      <c r="I6" s="139">
        <v>0</v>
      </c>
      <c r="J6" s="139">
        <f t="shared" si="0"/>
        <v>1</v>
      </c>
      <c r="K6" s="139">
        <f t="shared" si="0"/>
        <v>260</v>
      </c>
      <c r="L6" s="139">
        <f t="shared" si="0"/>
        <v>304</v>
      </c>
      <c r="M6" s="139">
        <f t="shared" si="0"/>
        <v>106000</v>
      </c>
      <c r="N6" s="129"/>
      <c r="O6" s="129"/>
      <c r="P6" s="129"/>
    </row>
    <row r="7" spans="1:16" ht="17.25" customHeight="1" x14ac:dyDescent="0.25">
      <c r="A7" s="141" t="s">
        <v>43</v>
      </c>
      <c r="B7" s="142">
        <v>2</v>
      </c>
      <c r="C7" s="142">
        <v>392</v>
      </c>
      <c r="D7" s="142">
        <v>555</v>
      </c>
      <c r="E7" s="142">
        <v>187100</v>
      </c>
      <c r="F7" s="142">
        <v>0</v>
      </c>
      <c r="G7" s="142">
        <v>0</v>
      </c>
      <c r="H7" s="142">
        <v>0</v>
      </c>
      <c r="I7" s="142">
        <v>0</v>
      </c>
      <c r="J7" s="142">
        <f t="shared" si="0"/>
        <v>2</v>
      </c>
      <c r="K7" s="142">
        <f t="shared" si="0"/>
        <v>392</v>
      </c>
      <c r="L7" s="142">
        <f t="shared" si="0"/>
        <v>555</v>
      </c>
      <c r="M7" s="142">
        <f t="shared" si="0"/>
        <v>187100</v>
      </c>
      <c r="N7" s="144"/>
      <c r="O7" s="129"/>
      <c r="P7" s="129"/>
    </row>
    <row r="8" spans="1:16" ht="18.75" customHeight="1" x14ac:dyDescent="0.25">
      <c r="A8" s="138" t="s">
        <v>45</v>
      </c>
      <c r="B8" s="139">
        <v>5</v>
      </c>
      <c r="C8" s="139">
        <v>1625</v>
      </c>
      <c r="D8" s="139">
        <v>1038</v>
      </c>
      <c r="E8" s="139">
        <v>296050</v>
      </c>
      <c r="F8" s="139">
        <v>1</v>
      </c>
      <c r="G8" s="139">
        <v>250</v>
      </c>
      <c r="H8" s="139">
        <v>163</v>
      </c>
      <c r="I8" s="139">
        <v>72000</v>
      </c>
      <c r="J8" s="139">
        <f t="shared" si="0"/>
        <v>6</v>
      </c>
      <c r="K8" s="139">
        <f t="shared" si="0"/>
        <v>1875</v>
      </c>
      <c r="L8" s="139">
        <f t="shared" si="0"/>
        <v>1201</v>
      </c>
      <c r="M8" s="139">
        <f t="shared" si="0"/>
        <v>368050</v>
      </c>
      <c r="N8" s="129"/>
      <c r="O8" s="129"/>
      <c r="P8" s="129"/>
    </row>
    <row r="9" spans="1:16" ht="18" customHeight="1" x14ac:dyDescent="0.25">
      <c r="A9" s="141" t="s">
        <v>47</v>
      </c>
      <c r="B9" s="142">
        <v>2</v>
      </c>
      <c r="C9" s="142">
        <v>474</v>
      </c>
      <c r="D9" s="142">
        <v>234</v>
      </c>
      <c r="E9" s="142">
        <v>70500</v>
      </c>
      <c r="F9" s="142">
        <v>2</v>
      </c>
      <c r="G9" s="142">
        <v>493</v>
      </c>
      <c r="H9" s="142">
        <v>3393</v>
      </c>
      <c r="I9" s="142">
        <v>1696500</v>
      </c>
      <c r="J9" s="142">
        <f t="shared" si="0"/>
        <v>4</v>
      </c>
      <c r="K9" s="142">
        <f t="shared" si="0"/>
        <v>967</v>
      </c>
      <c r="L9" s="142">
        <f t="shared" si="0"/>
        <v>3627</v>
      </c>
      <c r="M9" s="142">
        <f t="shared" si="0"/>
        <v>1767000</v>
      </c>
      <c r="N9" s="144"/>
      <c r="O9" s="129"/>
      <c r="P9" s="129"/>
    </row>
    <row r="10" spans="1:16" ht="18.75" customHeight="1" x14ac:dyDescent="0.25">
      <c r="A10" s="138" t="s">
        <v>83</v>
      </c>
      <c r="B10" s="139">
        <v>1</v>
      </c>
      <c r="C10" s="139">
        <v>337</v>
      </c>
      <c r="D10" s="139">
        <v>20</v>
      </c>
      <c r="E10" s="139">
        <v>8000</v>
      </c>
      <c r="F10" s="139">
        <v>0</v>
      </c>
      <c r="G10" s="139">
        <v>0</v>
      </c>
      <c r="H10" s="139">
        <v>0</v>
      </c>
      <c r="I10" s="139">
        <v>0</v>
      </c>
      <c r="J10" s="139">
        <f t="shared" si="0"/>
        <v>1</v>
      </c>
      <c r="K10" s="139">
        <f t="shared" si="0"/>
        <v>337</v>
      </c>
      <c r="L10" s="139">
        <f t="shared" si="0"/>
        <v>20</v>
      </c>
      <c r="M10" s="139">
        <f t="shared" si="0"/>
        <v>8000</v>
      </c>
      <c r="N10" s="129"/>
      <c r="O10" s="129"/>
      <c r="P10" s="129"/>
    </row>
    <row r="11" spans="1:16" ht="18" customHeight="1" x14ac:dyDescent="0.25">
      <c r="A11" s="141" t="s">
        <v>49</v>
      </c>
      <c r="B11" s="142">
        <v>1</v>
      </c>
      <c r="C11" s="142">
        <v>79</v>
      </c>
      <c r="D11" s="142">
        <v>240</v>
      </c>
      <c r="E11" s="142">
        <v>96000</v>
      </c>
      <c r="F11" s="142">
        <v>0</v>
      </c>
      <c r="G11" s="142">
        <v>0</v>
      </c>
      <c r="H11" s="142">
        <v>0</v>
      </c>
      <c r="I11" s="142">
        <v>0</v>
      </c>
      <c r="J11" s="142">
        <f t="shared" si="0"/>
        <v>1</v>
      </c>
      <c r="K11" s="142">
        <f t="shared" si="0"/>
        <v>79</v>
      </c>
      <c r="L11" s="142">
        <f t="shared" si="0"/>
        <v>240</v>
      </c>
      <c r="M11" s="142">
        <f t="shared" si="0"/>
        <v>96000</v>
      </c>
      <c r="N11" s="144"/>
      <c r="O11" s="129"/>
      <c r="P11" s="129"/>
    </row>
    <row r="12" spans="1:16" ht="18" customHeight="1" x14ac:dyDescent="0.25">
      <c r="A12" s="138" t="s">
        <v>50</v>
      </c>
      <c r="B12" s="139">
        <v>2</v>
      </c>
      <c r="C12" s="139">
        <v>548</v>
      </c>
      <c r="D12" s="139">
        <v>536</v>
      </c>
      <c r="E12" s="139">
        <v>134000</v>
      </c>
      <c r="F12" s="139">
        <v>0</v>
      </c>
      <c r="G12" s="139">
        <v>0</v>
      </c>
      <c r="H12" s="139">
        <v>0</v>
      </c>
      <c r="I12" s="139">
        <v>0</v>
      </c>
      <c r="J12" s="139">
        <f t="shared" si="0"/>
        <v>2</v>
      </c>
      <c r="K12" s="139">
        <f t="shared" si="0"/>
        <v>548</v>
      </c>
      <c r="L12" s="139">
        <f t="shared" si="0"/>
        <v>536</v>
      </c>
      <c r="M12" s="139">
        <f t="shared" si="0"/>
        <v>134000</v>
      </c>
      <c r="N12" s="129"/>
      <c r="O12" s="129"/>
      <c r="P12" s="129"/>
    </row>
    <row r="13" spans="1:16" ht="21" customHeight="1" x14ac:dyDescent="0.25">
      <c r="A13" s="145" t="s">
        <v>52</v>
      </c>
      <c r="B13" s="142">
        <v>0</v>
      </c>
      <c r="C13" s="142">
        <v>0</v>
      </c>
      <c r="D13" s="142">
        <v>0</v>
      </c>
      <c r="E13" s="142">
        <v>0</v>
      </c>
      <c r="F13" s="142">
        <v>1</v>
      </c>
      <c r="G13" s="142">
        <v>446</v>
      </c>
      <c r="H13" s="142">
        <v>1662</v>
      </c>
      <c r="I13" s="142">
        <v>831000</v>
      </c>
      <c r="J13" s="142">
        <f t="shared" si="0"/>
        <v>1</v>
      </c>
      <c r="K13" s="142">
        <f t="shared" si="0"/>
        <v>446</v>
      </c>
      <c r="L13" s="142">
        <f t="shared" si="0"/>
        <v>1662</v>
      </c>
      <c r="M13" s="142">
        <f t="shared" si="0"/>
        <v>831000</v>
      </c>
      <c r="N13" s="144"/>
      <c r="O13" s="130"/>
      <c r="P13" s="130"/>
    </row>
    <row r="14" spans="1:16" ht="21.75" customHeight="1" thickBot="1" x14ac:dyDescent="0.3">
      <c r="A14" s="146" t="s">
        <v>102</v>
      </c>
      <c r="B14" s="147">
        <f t="shared" ref="B14:I14" si="1">SUM(B4:B13)</f>
        <v>18</v>
      </c>
      <c r="C14" s="147">
        <f t="shared" si="1"/>
        <v>4681</v>
      </c>
      <c r="D14" s="147">
        <f t="shared" si="1"/>
        <v>5877</v>
      </c>
      <c r="E14" s="147">
        <f t="shared" si="1"/>
        <v>1782650</v>
      </c>
      <c r="F14" s="147">
        <f t="shared" si="1"/>
        <v>4</v>
      </c>
      <c r="G14" s="147">
        <f t="shared" si="1"/>
        <v>1189</v>
      </c>
      <c r="H14" s="147">
        <f t="shared" si="1"/>
        <v>5218</v>
      </c>
      <c r="I14" s="147">
        <f t="shared" si="1"/>
        <v>2599500</v>
      </c>
      <c r="J14" s="147">
        <f t="shared" si="0"/>
        <v>22</v>
      </c>
      <c r="K14" s="147">
        <f t="shared" si="0"/>
        <v>5870</v>
      </c>
      <c r="L14" s="147">
        <f t="shared" si="0"/>
        <v>11095</v>
      </c>
      <c r="M14" s="147">
        <f t="shared" si="0"/>
        <v>4382150</v>
      </c>
      <c r="N14" s="148"/>
      <c r="O14" s="149"/>
      <c r="P14" s="149"/>
    </row>
    <row r="15" spans="1:16" ht="16.5" thickTop="1" x14ac:dyDescent="0.25">
      <c r="A15" s="265" t="s">
        <v>103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150"/>
      <c r="O15" s="130"/>
      <c r="P15" s="130"/>
    </row>
    <row r="16" spans="1:16" x14ac:dyDescent="0.25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</row>
  </sheetData>
  <mergeCells count="5">
    <mergeCell ref="A1:P1"/>
    <mergeCell ref="B2:E2"/>
    <mergeCell ref="F2:I2"/>
    <mergeCell ref="J2:M2"/>
    <mergeCell ref="A15:M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rightToLeft="1" workbookViewId="0">
      <selection activeCell="L9" sqref="L9:L10"/>
    </sheetView>
  </sheetViews>
  <sheetFormatPr defaultRowHeight="15.75" x14ac:dyDescent="0.25"/>
  <cols>
    <col min="1" max="1" width="10.75" customWidth="1"/>
    <col min="2" max="2" width="8" customWidth="1"/>
    <col min="3" max="3" width="7.75" customWidth="1"/>
    <col min="5" max="5" width="7.625" customWidth="1"/>
    <col min="8" max="8" width="6.375" customWidth="1"/>
    <col min="9" max="9" width="18.125" customWidth="1"/>
    <col min="10" max="10" width="26.375" customWidth="1"/>
  </cols>
  <sheetData>
    <row r="1" spans="1:10" ht="18" x14ac:dyDescent="0.25">
      <c r="A1" s="266" t="s">
        <v>104</v>
      </c>
      <c r="B1" s="266"/>
      <c r="C1" s="266"/>
      <c r="D1" s="266"/>
      <c r="E1" s="266"/>
      <c r="F1" s="266"/>
      <c r="G1" s="266"/>
      <c r="H1" s="266"/>
      <c r="I1" s="266"/>
      <c r="J1" s="266"/>
    </row>
    <row r="2" spans="1:10" x14ac:dyDescent="0.25">
      <c r="A2" s="152"/>
      <c r="B2" s="267" t="s">
        <v>96</v>
      </c>
      <c r="C2" s="267"/>
      <c r="D2" s="267" t="s">
        <v>97</v>
      </c>
      <c r="E2" s="267"/>
      <c r="F2" s="267"/>
      <c r="G2" s="267"/>
      <c r="H2" s="267" t="s">
        <v>98</v>
      </c>
      <c r="I2" s="267"/>
      <c r="J2" s="267"/>
    </row>
    <row r="3" spans="1:10" ht="16.5" thickBot="1" x14ac:dyDescent="0.3">
      <c r="A3" s="153" t="s">
        <v>99</v>
      </c>
      <c r="B3" s="161" t="s">
        <v>5</v>
      </c>
      <c r="C3" s="161" t="s">
        <v>101</v>
      </c>
      <c r="D3" s="161" t="s">
        <v>20</v>
      </c>
      <c r="E3" s="161" t="s">
        <v>5</v>
      </c>
      <c r="F3" s="161" t="s">
        <v>101</v>
      </c>
      <c r="G3" s="161" t="s">
        <v>20</v>
      </c>
      <c r="H3" s="162" t="s">
        <v>5</v>
      </c>
      <c r="I3" s="162" t="s">
        <v>101</v>
      </c>
      <c r="J3" s="163" t="s">
        <v>20</v>
      </c>
    </row>
    <row r="4" spans="1:10" x14ac:dyDescent="0.25">
      <c r="A4" s="154" t="s">
        <v>39</v>
      </c>
      <c r="B4" s="142">
        <v>0</v>
      </c>
      <c r="C4" s="142">
        <v>0</v>
      </c>
      <c r="D4" s="142">
        <v>0</v>
      </c>
      <c r="E4" s="142">
        <v>1</v>
      </c>
      <c r="F4" s="142">
        <v>750</v>
      </c>
      <c r="G4" s="142">
        <v>300000</v>
      </c>
      <c r="H4" s="142">
        <f>B4+E4</f>
        <v>1</v>
      </c>
      <c r="I4" s="142">
        <v>750</v>
      </c>
      <c r="J4" s="142">
        <f>D4+G4</f>
        <v>300000</v>
      </c>
    </row>
    <row r="5" spans="1:10" x14ac:dyDescent="0.25">
      <c r="A5" s="155" t="s">
        <v>40</v>
      </c>
      <c r="B5" s="139">
        <v>1</v>
      </c>
      <c r="C5" s="139">
        <v>143</v>
      </c>
      <c r="D5" s="139">
        <v>57200</v>
      </c>
      <c r="E5" s="139">
        <v>0</v>
      </c>
      <c r="F5" s="139">
        <v>0</v>
      </c>
      <c r="G5" s="139">
        <v>0</v>
      </c>
      <c r="H5" s="139">
        <f>B5+E5</f>
        <v>1</v>
      </c>
      <c r="I5" s="139">
        <v>143</v>
      </c>
      <c r="J5" s="139">
        <f>D5+G5</f>
        <v>57200</v>
      </c>
    </row>
    <row r="6" spans="1:10" x14ac:dyDescent="0.25">
      <c r="A6" s="156" t="s">
        <v>42</v>
      </c>
      <c r="B6" s="142">
        <v>1</v>
      </c>
      <c r="C6" s="142">
        <v>36</v>
      </c>
      <c r="D6" s="142">
        <v>14000</v>
      </c>
      <c r="E6" s="142">
        <v>0</v>
      </c>
      <c r="F6" s="142">
        <v>0</v>
      </c>
      <c r="G6" s="142">
        <v>0</v>
      </c>
      <c r="H6" s="142">
        <f>B6+E6</f>
        <v>1</v>
      </c>
      <c r="I6" s="142">
        <v>36</v>
      </c>
      <c r="J6" s="142">
        <f>D6+G6</f>
        <v>14000</v>
      </c>
    </row>
    <row r="7" spans="1:10" x14ac:dyDescent="0.25">
      <c r="A7" s="155" t="s">
        <v>43</v>
      </c>
      <c r="B7" s="139">
        <v>0</v>
      </c>
      <c r="C7" s="139">
        <v>0</v>
      </c>
      <c r="D7" s="139">
        <v>0</v>
      </c>
      <c r="E7" s="139">
        <v>1</v>
      </c>
      <c r="F7" s="139">
        <v>100</v>
      </c>
      <c r="G7" s="139">
        <v>30000</v>
      </c>
      <c r="H7" s="139">
        <f>B7+E7</f>
        <v>1</v>
      </c>
      <c r="I7" s="139">
        <v>100</v>
      </c>
      <c r="J7" s="139">
        <f>D7+G7</f>
        <v>30000</v>
      </c>
    </row>
    <row r="8" spans="1:10" ht="16.5" thickBot="1" x14ac:dyDescent="0.3">
      <c r="A8" s="157" t="s">
        <v>3</v>
      </c>
      <c r="B8" s="158">
        <f t="shared" ref="B8:I8" si="0">SUM(B4:B7)</f>
        <v>2</v>
      </c>
      <c r="C8" s="158">
        <f t="shared" si="0"/>
        <v>179</v>
      </c>
      <c r="D8" s="158">
        <f t="shared" si="0"/>
        <v>71200</v>
      </c>
      <c r="E8" s="158">
        <f t="shared" si="0"/>
        <v>2</v>
      </c>
      <c r="F8" s="158">
        <f t="shared" si="0"/>
        <v>850</v>
      </c>
      <c r="G8" s="158">
        <f>SUM(G4:G7)</f>
        <v>330000</v>
      </c>
      <c r="H8" s="158">
        <f t="shared" si="0"/>
        <v>4</v>
      </c>
      <c r="I8" s="159">
        <f t="shared" si="0"/>
        <v>1029</v>
      </c>
      <c r="J8" s="158">
        <f>D8+G8</f>
        <v>401200</v>
      </c>
    </row>
    <row r="9" spans="1:10" ht="16.5" thickTop="1" x14ac:dyDescent="0.25"/>
  </sheetData>
  <mergeCells count="4">
    <mergeCell ref="A1:J1"/>
    <mergeCell ref="B2:C2"/>
    <mergeCell ref="D2:G2"/>
    <mergeCell ref="H2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rightToLeft="1" workbookViewId="0">
      <selection activeCell="B24" sqref="B24"/>
    </sheetView>
  </sheetViews>
  <sheetFormatPr defaultRowHeight="15.75" x14ac:dyDescent="0.25"/>
  <cols>
    <col min="1" max="1" width="12.125" customWidth="1"/>
    <col min="2" max="2" width="6.875" customWidth="1"/>
    <col min="5" max="5" width="12.125" customWidth="1"/>
    <col min="8" max="8" width="11.625" customWidth="1"/>
    <col min="9" max="9" width="29.875" customWidth="1"/>
  </cols>
  <sheetData>
    <row r="1" spans="1:9" ht="18" x14ac:dyDescent="0.25">
      <c r="A1" s="268" t="s">
        <v>105</v>
      </c>
      <c r="B1" s="268"/>
      <c r="C1" s="268"/>
      <c r="D1" s="268"/>
      <c r="E1" s="268"/>
      <c r="F1" s="268"/>
      <c r="G1" s="268"/>
      <c r="H1" s="268"/>
      <c r="I1" s="268"/>
    </row>
    <row r="2" spans="1:9" ht="21" thickBot="1" x14ac:dyDescent="0.3">
      <c r="A2" s="164"/>
      <c r="B2" s="165"/>
      <c r="C2" s="166" t="s">
        <v>106</v>
      </c>
      <c r="D2" s="166"/>
      <c r="E2" s="166"/>
      <c r="F2" s="166"/>
      <c r="G2" s="166" t="s">
        <v>107</v>
      </c>
      <c r="H2" s="166"/>
      <c r="I2" s="166"/>
    </row>
    <row r="3" spans="1:9" ht="48" thickBot="1" x14ac:dyDescent="0.3">
      <c r="A3" s="161" t="s">
        <v>99</v>
      </c>
      <c r="B3" s="153" t="s">
        <v>5</v>
      </c>
      <c r="C3" s="160" t="s">
        <v>100</v>
      </c>
      <c r="D3" s="160" t="s">
        <v>101</v>
      </c>
      <c r="E3" s="153" t="s">
        <v>20</v>
      </c>
      <c r="F3" s="153" t="s">
        <v>5</v>
      </c>
      <c r="G3" s="160" t="s">
        <v>100</v>
      </c>
      <c r="H3" s="160" t="s">
        <v>101</v>
      </c>
      <c r="I3" s="170" t="s">
        <v>20</v>
      </c>
    </row>
    <row r="4" spans="1:9" x14ac:dyDescent="0.25">
      <c r="A4" s="167" t="s">
        <v>39</v>
      </c>
      <c r="B4" s="171">
        <v>2</v>
      </c>
      <c r="C4" s="171">
        <v>2515</v>
      </c>
      <c r="D4" s="171">
        <v>600</v>
      </c>
      <c r="E4" s="171">
        <v>180000</v>
      </c>
      <c r="F4" s="171">
        <v>2</v>
      </c>
      <c r="G4" s="171">
        <v>2515</v>
      </c>
      <c r="H4" s="171">
        <v>600</v>
      </c>
      <c r="I4" s="171">
        <v>180000</v>
      </c>
    </row>
    <row r="5" spans="1:9" x14ac:dyDescent="0.25">
      <c r="A5" s="168" t="s">
        <v>40</v>
      </c>
      <c r="B5" s="172">
        <v>18</v>
      </c>
      <c r="C5" s="172">
        <v>16384</v>
      </c>
      <c r="D5" s="172">
        <v>3304</v>
      </c>
      <c r="E5" s="172">
        <v>882000</v>
      </c>
      <c r="F5" s="172">
        <v>18</v>
      </c>
      <c r="G5" s="172">
        <v>16384</v>
      </c>
      <c r="H5" s="172">
        <v>3304</v>
      </c>
      <c r="I5" s="172">
        <v>882000</v>
      </c>
    </row>
    <row r="6" spans="1:9" x14ac:dyDescent="0.25">
      <c r="A6" s="167" t="s">
        <v>42</v>
      </c>
      <c r="B6" s="171">
        <v>18</v>
      </c>
      <c r="C6" s="171">
        <v>10052</v>
      </c>
      <c r="D6" s="171">
        <v>12700</v>
      </c>
      <c r="E6" s="171">
        <v>5613300</v>
      </c>
      <c r="F6" s="171">
        <v>18</v>
      </c>
      <c r="G6" s="171">
        <v>10052</v>
      </c>
      <c r="H6" s="171">
        <v>12700</v>
      </c>
      <c r="I6" s="171">
        <v>5613300</v>
      </c>
    </row>
    <row r="7" spans="1:9" x14ac:dyDescent="0.25">
      <c r="A7" s="168" t="s">
        <v>43</v>
      </c>
      <c r="B7" s="172">
        <v>4</v>
      </c>
      <c r="C7" s="172">
        <v>1278</v>
      </c>
      <c r="D7" s="172">
        <v>3085</v>
      </c>
      <c r="E7" s="172">
        <v>954300</v>
      </c>
      <c r="F7" s="172">
        <v>4</v>
      </c>
      <c r="G7" s="172">
        <v>1278</v>
      </c>
      <c r="H7" s="172">
        <v>3085</v>
      </c>
      <c r="I7" s="172">
        <v>954300</v>
      </c>
    </row>
    <row r="8" spans="1:9" x14ac:dyDescent="0.25">
      <c r="A8" s="167" t="s">
        <v>44</v>
      </c>
      <c r="B8" s="171">
        <v>4</v>
      </c>
      <c r="C8" s="171">
        <v>962</v>
      </c>
      <c r="D8" s="171">
        <v>3652</v>
      </c>
      <c r="E8" s="171">
        <v>1325200</v>
      </c>
      <c r="F8" s="171">
        <v>4</v>
      </c>
      <c r="G8" s="171">
        <v>962</v>
      </c>
      <c r="H8" s="171">
        <v>3652</v>
      </c>
      <c r="I8" s="171">
        <v>1325200</v>
      </c>
    </row>
    <row r="9" spans="1:9" x14ac:dyDescent="0.25">
      <c r="A9" s="168" t="s">
        <v>45</v>
      </c>
      <c r="B9" s="172">
        <v>7</v>
      </c>
      <c r="C9" s="172">
        <v>1569</v>
      </c>
      <c r="D9" s="172">
        <v>1528</v>
      </c>
      <c r="E9" s="172">
        <v>471400</v>
      </c>
      <c r="F9" s="172">
        <v>7</v>
      </c>
      <c r="G9" s="172">
        <v>1569</v>
      </c>
      <c r="H9" s="172">
        <v>1528</v>
      </c>
      <c r="I9" s="172">
        <v>471400</v>
      </c>
    </row>
    <row r="10" spans="1:9" x14ac:dyDescent="0.25">
      <c r="A10" s="167" t="s">
        <v>46</v>
      </c>
      <c r="B10" s="171">
        <v>2</v>
      </c>
      <c r="C10" s="171">
        <v>679</v>
      </c>
      <c r="D10" s="171">
        <v>1208</v>
      </c>
      <c r="E10" s="171">
        <v>363000</v>
      </c>
      <c r="F10" s="171">
        <v>2</v>
      </c>
      <c r="G10" s="171">
        <v>679</v>
      </c>
      <c r="H10" s="171">
        <v>1208</v>
      </c>
      <c r="I10" s="171">
        <v>363000</v>
      </c>
    </row>
    <row r="11" spans="1:9" x14ac:dyDescent="0.25">
      <c r="A11" s="168" t="s">
        <v>47</v>
      </c>
      <c r="B11" s="172">
        <v>1</v>
      </c>
      <c r="C11" s="172">
        <v>600</v>
      </c>
      <c r="D11" s="172">
        <v>2325</v>
      </c>
      <c r="E11" s="172">
        <v>697500</v>
      </c>
      <c r="F11" s="172">
        <v>1</v>
      </c>
      <c r="G11" s="172">
        <v>600</v>
      </c>
      <c r="H11" s="172">
        <v>2325</v>
      </c>
      <c r="I11" s="172">
        <v>697500</v>
      </c>
    </row>
    <row r="12" spans="1:9" x14ac:dyDescent="0.25">
      <c r="A12" s="167" t="s">
        <v>50</v>
      </c>
      <c r="B12" s="171">
        <v>4</v>
      </c>
      <c r="C12" s="171">
        <v>976</v>
      </c>
      <c r="D12" s="171">
        <v>1775</v>
      </c>
      <c r="E12" s="171">
        <v>445600</v>
      </c>
      <c r="F12" s="171">
        <v>4</v>
      </c>
      <c r="G12" s="171">
        <v>976</v>
      </c>
      <c r="H12" s="171">
        <v>1775</v>
      </c>
      <c r="I12" s="171">
        <v>445600</v>
      </c>
    </row>
    <row r="13" spans="1:9" x14ac:dyDescent="0.25">
      <c r="A13" s="168" t="s">
        <v>51</v>
      </c>
      <c r="B13" s="172">
        <v>5</v>
      </c>
      <c r="C13" s="172">
        <v>1473</v>
      </c>
      <c r="D13" s="172">
        <v>552</v>
      </c>
      <c r="E13" s="172">
        <v>182350</v>
      </c>
      <c r="F13" s="172">
        <v>5</v>
      </c>
      <c r="G13" s="172">
        <v>1473</v>
      </c>
      <c r="H13" s="172">
        <v>552</v>
      </c>
      <c r="I13" s="172">
        <v>182350</v>
      </c>
    </row>
    <row r="14" spans="1:9" x14ac:dyDescent="0.25">
      <c r="A14" s="167" t="s">
        <v>52</v>
      </c>
      <c r="B14" s="171">
        <v>29</v>
      </c>
      <c r="C14" s="171">
        <v>21193</v>
      </c>
      <c r="D14" s="171">
        <v>8072</v>
      </c>
      <c r="E14" s="171">
        <v>3371150</v>
      </c>
      <c r="F14" s="171">
        <v>29</v>
      </c>
      <c r="G14" s="171">
        <v>21193</v>
      </c>
      <c r="H14" s="171">
        <v>8072</v>
      </c>
      <c r="I14" s="171">
        <v>3371150</v>
      </c>
    </row>
    <row r="15" spans="1:9" ht="16.5" thickBot="1" x14ac:dyDescent="0.3">
      <c r="A15" s="169" t="s">
        <v>102</v>
      </c>
      <c r="B15" s="158">
        <f t="shared" ref="B15:I15" si="0">SUM(B4:B14)</f>
        <v>94</v>
      </c>
      <c r="C15" s="158">
        <f t="shared" si="0"/>
        <v>57681</v>
      </c>
      <c r="D15" s="158">
        <f t="shared" si="0"/>
        <v>38801</v>
      </c>
      <c r="E15" s="158">
        <f t="shared" si="0"/>
        <v>14485800</v>
      </c>
      <c r="F15" s="158">
        <f t="shared" si="0"/>
        <v>94</v>
      </c>
      <c r="G15" s="158">
        <f t="shared" si="0"/>
        <v>57681</v>
      </c>
      <c r="H15" s="158">
        <f t="shared" si="0"/>
        <v>38801</v>
      </c>
      <c r="I15" s="158">
        <f t="shared" si="0"/>
        <v>14485800</v>
      </c>
    </row>
    <row r="16" spans="1:9" ht="16.5" thickTop="1" x14ac:dyDescent="0.25"/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rightToLeft="1" workbookViewId="0">
      <selection activeCell="J19" sqref="J19"/>
    </sheetView>
  </sheetViews>
  <sheetFormatPr defaultRowHeight="15.75" x14ac:dyDescent="0.25"/>
  <cols>
    <col min="1" max="1" width="12.25" customWidth="1"/>
    <col min="2" max="2" width="12.375" customWidth="1"/>
    <col min="3" max="3" width="10.5" customWidth="1"/>
    <col min="5" max="5" width="11.625" customWidth="1"/>
    <col min="7" max="7" width="8.25" customWidth="1"/>
    <col min="8" max="8" width="6.25" customWidth="1"/>
    <col min="9" max="9" width="25.375" customWidth="1"/>
  </cols>
  <sheetData>
    <row r="1" spans="1:11" x14ac:dyDescent="0.25">
      <c r="A1" s="269" t="s">
        <v>108</v>
      </c>
      <c r="B1" s="269"/>
      <c r="C1" s="269"/>
      <c r="D1" s="269"/>
      <c r="E1" s="269"/>
      <c r="F1" s="269"/>
      <c r="G1" s="269"/>
      <c r="H1" s="269"/>
      <c r="I1" s="269"/>
      <c r="J1" s="173"/>
      <c r="K1" s="173"/>
    </row>
    <row r="2" spans="1:11" ht="18" x14ac:dyDescent="0.25">
      <c r="A2" s="174"/>
      <c r="B2" s="270" t="s">
        <v>106</v>
      </c>
      <c r="C2" s="270"/>
      <c r="D2" s="270"/>
      <c r="E2" s="270" t="s">
        <v>107</v>
      </c>
      <c r="F2" s="270"/>
      <c r="G2" s="175"/>
      <c r="H2" s="175"/>
      <c r="I2" s="175"/>
    </row>
    <row r="3" spans="1:11" ht="47.25" x14ac:dyDescent="0.25">
      <c r="A3" s="176" t="s">
        <v>99</v>
      </c>
      <c r="B3" s="177" t="s">
        <v>5</v>
      </c>
      <c r="C3" s="177" t="s">
        <v>101</v>
      </c>
      <c r="D3" s="191" t="s">
        <v>20</v>
      </c>
      <c r="E3" s="177" t="s">
        <v>5</v>
      </c>
      <c r="F3" s="177" t="s">
        <v>101</v>
      </c>
      <c r="G3" s="178"/>
      <c r="H3" s="178"/>
      <c r="I3" s="192" t="s">
        <v>20</v>
      </c>
    </row>
    <row r="4" spans="1:11" x14ac:dyDescent="0.25">
      <c r="A4" s="179" t="s">
        <v>40</v>
      </c>
      <c r="B4" s="180">
        <v>1</v>
      </c>
      <c r="C4" s="180">
        <v>48</v>
      </c>
      <c r="D4" s="180">
        <v>14400</v>
      </c>
      <c r="E4" s="180">
        <v>1</v>
      </c>
      <c r="F4" s="180">
        <v>48</v>
      </c>
      <c r="G4" s="181"/>
      <c r="H4" s="181"/>
      <c r="I4" s="181">
        <v>14400</v>
      </c>
      <c r="J4" s="87"/>
    </row>
    <row r="5" spans="1:11" ht="18" x14ac:dyDescent="0.25">
      <c r="A5" s="182" t="s">
        <v>42</v>
      </c>
      <c r="B5" s="183">
        <v>3</v>
      </c>
      <c r="C5" s="183">
        <v>1523</v>
      </c>
      <c r="D5" s="183">
        <v>609000</v>
      </c>
      <c r="E5" s="183">
        <v>3</v>
      </c>
      <c r="F5" s="183">
        <v>1523</v>
      </c>
      <c r="G5" s="183"/>
      <c r="H5" s="183"/>
      <c r="I5" s="183">
        <v>609000</v>
      </c>
      <c r="J5" s="184"/>
      <c r="K5" s="185"/>
    </row>
    <row r="6" spans="1:11" x14ac:dyDescent="0.25">
      <c r="A6" s="179" t="s">
        <v>43</v>
      </c>
      <c r="B6" s="180">
        <v>5</v>
      </c>
      <c r="C6" s="180">
        <v>843</v>
      </c>
      <c r="D6" s="180">
        <v>319700</v>
      </c>
      <c r="E6" s="180">
        <v>5</v>
      </c>
      <c r="F6" s="180">
        <v>843</v>
      </c>
      <c r="G6" s="180"/>
      <c r="H6" s="180"/>
      <c r="I6" s="180">
        <v>319700</v>
      </c>
    </row>
    <row r="7" spans="1:11" x14ac:dyDescent="0.25">
      <c r="A7" s="186" t="s">
        <v>45</v>
      </c>
      <c r="B7" s="187">
        <v>2</v>
      </c>
      <c r="C7" s="187">
        <v>174</v>
      </c>
      <c r="D7" s="187">
        <v>43700</v>
      </c>
      <c r="E7" s="187">
        <v>2</v>
      </c>
      <c r="F7" s="187">
        <v>174</v>
      </c>
      <c r="G7" s="187"/>
      <c r="H7" s="187"/>
      <c r="I7" s="187">
        <v>43700</v>
      </c>
    </row>
    <row r="8" spans="1:11" x14ac:dyDescent="0.25">
      <c r="A8" s="179" t="s">
        <v>52</v>
      </c>
      <c r="B8" s="180">
        <v>1</v>
      </c>
      <c r="C8" s="180">
        <v>47</v>
      </c>
      <c r="D8" s="180">
        <v>18800</v>
      </c>
      <c r="E8" s="180">
        <v>1</v>
      </c>
      <c r="F8" s="180">
        <v>47</v>
      </c>
      <c r="G8" s="188"/>
      <c r="H8" s="188"/>
      <c r="I8" s="188">
        <v>18800</v>
      </c>
    </row>
    <row r="9" spans="1:11" ht="16.5" thickBot="1" x14ac:dyDescent="0.3">
      <c r="A9" s="189" t="s">
        <v>3</v>
      </c>
      <c r="B9" s="190">
        <f t="shared" ref="B9:F9" si="0">SUM(B4:B8)</f>
        <v>12</v>
      </c>
      <c r="C9" s="190">
        <f t="shared" si="0"/>
        <v>2635</v>
      </c>
      <c r="D9" s="190">
        <f t="shared" si="0"/>
        <v>1005600</v>
      </c>
      <c r="E9" s="190">
        <f t="shared" si="0"/>
        <v>12</v>
      </c>
      <c r="F9" s="190">
        <f t="shared" si="0"/>
        <v>2635</v>
      </c>
      <c r="G9" s="190"/>
      <c r="H9" s="190"/>
      <c r="I9" s="190">
        <f t="shared" ref="I9" si="1">SUM(I4:I8)</f>
        <v>1005600</v>
      </c>
    </row>
    <row r="10" spans="1:11" ht="21" thickTop="1" x14ac:dyDescent="0.25">
      <c r="A10" s="271"/>
      <c r="B10" s="271"/>
      <c r="C10" s="271"/>
      <c r="D10" s="271"/>
      <c r="E10" s="271"/>
      <c r="F10" s="271"/>
      <c r="G10" s="271"/>
      <c r="H10" s="271"/>
      <c r="I10" s="271"/>
      <c r="J10" s="271"/>
      <c r="K10" s="271"/>
    </row>
  </sheetData>
  <mergeCells count="4">
    <mergeCell ref="A1:I1"/>
    <mergeCell ref="B2:D2"/>
    <mergeCell ref="E2:F2"/>
    <mergeCell ref="A10:K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rightToLeft="1" workbookViewId="0">
      <selection activeCell="I26" sqref="I26"/>
    </sheetView>
  </sheetViews>
  <sheetFormatPr defaultRowHeight="15.75" x14ac:dyDescent="0.25"/>
  <cols>
    <col min="1" max="1" width="12.5" customWidth="1"/>
    <col min="5" max="5" width="11.875" customWidth="1"/>
    <col min="9" max="9" width="13.5" customWidth="1"/>
    <col min="11" max="11" width="11.75" customWidth="1"/>
  </cols>
  <sheetData>
    <row r="1" spans="1:11" ht="18.75" x14ac:dyDescent="0.25">
      <c r="A1" s="272" t="s">
        <v>111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x14ac:dyDescent="0.25">
      <c r="A2" s="273" t="s">
        <v>99</v>
      </c>
      <c r="B2" s="275" t="s">
        <v>109</v>
      </c>
      <c r="C2" s="275"/>
      <c r="D2" s="275"/>
      <c r="E2" s="275"/>
      <c r="F2" s="275" t="s">
        <v>110</v>
      </c>
      <c r="G2" s="275"/>
      <c r="H2" s="275"/>
      <c r="I2" s="275"/>
      <c r="J2" s="193"/>
      <c r="K2" s="193"/>
    </row>
    <row r="3" spans="1:11" ht="47.25" x14ac:dyDescent="0.25">
      <c r="A3" s="274"/>
      <c r="B3" s="194" t="s">
        <v>5</v>
      </c>
      <c r="C3" s="195" t="s">
        <v>100</v>
      </c>
      <c r="D3" s="195" t="s">
        <v>101</v>
      </c>
      <c r="E3" s="196" t="s">
        <v>20</v>
      </c>
      <c r="F3" s="194" t="s">
        <v>5</v>
      </c>
      <c r="G3" s="195" t="s">
        <v>100</v>
      </c>
      <c r="H3" s="195" t="s">
        <v>101</v>
      </c>
      <c r="I3" s="197" t="s">
        <v>20</v>
      </c>
      <c r="J3" s="194"/>
      <c r="K3" s="194"/>
    </row>
    <row r="4" spans="1:11" x14ac:dyDescent="0.25">
      <c r="A4" s="198" t="s">
        <v>39</v>
      </c>
      <c r="B4" s="205">
        <v>2</v>
      </c>
      <c r="C4" s="205">
        <v>3229</v>
      </c>
      <c r="D4" s="205">
        <v>1500</v>
      </c>
      <c r="E4" s="205">
        <v>550000</v>
      </c>
      <c r="F4" s="205">
        <v>2</v>
      </c>
      <c r="G4" s="206">
        <v>3229</v>
      </c>
      <c r="H4" s="205">
        <v>1500</v>
      </c>
      <c r="I4" s="205">
        <v>550000</v>
      </c>
      <c r="J4" s="207"/>
      <c r="K4" s="199"/>
    </row>
    <row r="5" spans="1:11" x14ac:dyDescent="0.25">
      <c r="A5" s="200" t="s">
        <v>42</v>
      </c>
      <c r="B5" s="208">
        <v>4</v>
      </c>
      <c r="C5" s="208">
        <v>4812</v>
      </c>
      <c r="D5" s="208">
        <v>7406</v>
      </c>
      <c r="E5" s="208">
        <v>2656500</v>
      </c>
      <c r="F5" s="208">
        <v>4</v>
      </c>
      <c r="G5" s="208">
        <v>4812</v>
      </c>
      <c r="H5" s="208">
        <v>7406</v>
      </c>
      <c r="I5" s="208">
        <v>2656500</v>
      </c>
      <c r="J5" s="209"/>
      <c r="K5" s="201"/>
    </row>
    <row r="6" spans="1:11" x14ac:dyDescent="0.25">
      <c r="A6" s="198" t="s">
        <v>43</v>
      </c>
      <c r="B6" s="205">
        <v>4</v>
      </c>
      <c r="C6" s="205">
        <v>1371</v>
      </c>
      <c r="D6" s="205">
        <v>948</v>
      </c>
      <c r="E6" s="205">
        <v>303600</v>
      </c>
      <c r="F6" s="205">
        <v>4</v>
      </c>
      <c r="G6" s="205">
        <v>1371</v>
      </c>
      <c r="H6" s="205">
        <v>948</v>
      </c>
      <c r="I6" s="205">
        <v>303600</v>
      </c>
      <c r="J6" s="207"/>
      <c r="K6" s="199"/>
    </row>
    <row r="7" spans="1:11" x14ac:dyDescent="0.25">
      <c r="A7" s="202" t="s">
        <v>83</v>
      </c>
      <c r="B7" s="208">
        <v>1</v>
      </c>
      <c r="C7" s="208">
        <v>251</v>
      </c>
      <c r="D7" s="208">
        <v>240</v>
      </c>
      <c r="E7" s="208">
        <v>96000</v>
      </c>
      <c r="F7" s="208">
        <v>1</v>
      </c>
      <c r="G7" s="208">
        <v>251</v>
      </c>
      <c r="H7" s="208">
        <v>240</v>
      </c>
      <c r="I7" s="208">
        <v>96000</v>
      </c>
      <c r="J7" s="209"/>
      <c r="K7" s="201"/>
    </row>
    <row r="8" spans="1:11" x14ac:dyDescent="0.25">
      <c r="A8" s="198" t="s">
        <v>51</v>
      </c>
      <c r="B8" s="205">
        <v>2</v>
      </c>
      <c r="C8" s="205">
        <v>2886</v>
      </c>
      <c r="D8" s="205">
        <v>795</v>
      </c>
      <c r="E8" s="205">
        <v>260450</v>
      </c>
      <c r="F8" s="205">
        <v>2</v>
      </c>
      <c r="G8" s="205">
        <v>2886</v>
      </c>
      <c r="H8" s="205">
        <v>795</v>
      </c>
      <c r="I8" s="205">
        <v>260450</v>
      </c>
      <c r="J8" s="207"/>
      <c r="K8" s="199"/>
    </row>
    <row r="9" spans="1:11" x14ac:dyDescent="0.25">
      <c r="A9" s="200" t="s">
        <v>52</v>
      </c>
      <c r="B9" s="208">
        <v>2</v>
      </c>
      <c r="C9" s="208">
        <v>4104</v>
      </c>
      <c r="D9" s="208">
        <v>870</v>
      </c>
      <c r="E9" s="208">
        <v>316500</v>
      </c>
      <c r="F9" s="208">
        <v>2</v>
      </c>
      <c r="G9" s="208">
        <v>4104</v>
      </c>
      <c r="H9" s="208">
        <v>870</v>
      </c>
      <c r="I9" s="208">
        <v>316500</v>
      </c>
      <c r="J9" s="209"/>
      <c r="K9" s="201"/>
    </row>
    <row r="10" spans="1:11" ht="19.5" thickBot="1" x14ac:dyDescent="0.35">
      <c r="A10" s="203" t="s">
        <v>3</v>
      </c>
      <c r="B10" s="210">
        <f t="shared" ref="B10:E10" si="0">SUM(B4:B9)</f>
        <v>15</v>
      </c>
      <c r="C10" s="210">
        <f t="shared" si="0"/>
        <v>16653</v>
      </c>
      <c r="D10" s="210">
        <f t="shared" si="0"/>
        <v>11759</v>
      </c>
      <c r="E10" s="210">
        <f t="shared" si="0"/>
        <v>4183050</v>
      </c>
      <c r="F10" s="210">
        <f>SUM(F4:F9)</f>
        <v>15</v>
      </c>
      <c r="G10" s="210">
        <f>SUM(G4:G9)</f>
        <v>16653</v>
      </c>
      <c r="H10" s="210">
        <f>SUM(H4:H9)</f>
        <v>11759</v>
      </c>
      <c r="I10" s="211">
        <f>SUM(I4:I9)</f>
        <v>4183050</v>
      </c>
      <c r="J10" s="210"/>
      <c r="K10" s="204"/>
    </row>
    <row r="11" spans="1:11" ht="16.5" thickTop="1" x14ac:dyDescent="0.25">
      <c r="A11" s="99"/>
      <c r="B11" s="99"/>
      <c r="C11" s="99"/>
      <c r="D11" s="99"/>
      <c r="E11" s="99"/>
      <c r="F11" s="99"/>
      <c r="G11" s="99"/>
      <c r="H11" s="99"/>
      <c r="I11" s="99"/>
      <c r="J11" s="99"/>
    </row>
  </sheetData>
  <mergeCells count="4">
    <mergeCell ref="A1:K1"/>
    <mergeCell ref="A2:A3"/>
    <mergeCell ref="B2:E2"/>
    <mergeCell ref="F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rightToLeft="1" workbookViewId="0">
      <selection activeCell="F26" sqref="F26"/>
    </sheetView>
  </sheetViews>
  <sheetFormatPr defaultRowHeight="15.75" x14ac:dyDescent="0.25"/>
  <cols>
    <col min="1" max="1" width="9.375" customWidth="1"/>
    <col min="3" max="3" width="16" customWidth="1"/>
    <col min="4" max="4" width="5.625" customWidth="1"/>
    <col min="5" max="5" width="11.5" customWidth="1"/>
    <col min="7" max="7" width="13.75" customWidth="1"/>
    <col min="8" max="8" width="6.625" customWidth="1"/>
    <col min="9" max="9" width="11.25" customWidth="1"/>
    <col min="10" max="10" width="4.875" customWidth="1"/>
    <col min="13" max="13" width="14.625" customWidth="1"/>
  </cols>
  <sheetData>
    <row r="1" spans="1:13" ht="18.75" thickBot="1" x14ac:dyDescent="0.3">
      <c r="A1" s="276" t="s">
        <v>112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 t="s">
        <v>13</v>
      </c>
      <c r="M1" s="276"/>
    </row>
    <row r="2" spans="1:13" ht="18.75" thickTop="1" x14ac:dyDescent="0.25">
      <c r="A2" s="212"/>
      <c r="B2" s="277" t="s">
        <v>113</v>
      </c>
      <c r="C2" s="213"/>
      <c r="D2" s="277" t="s">
        <v>114</v>
      </c>
      <c r="E2" s="213"/>
      <c r="F2" s="277" t="s">
        <v>115</v>
      </c>
      <c r="G2" s="213"/>
      <c r="H2" s="279" t="s">
        <v>116</v>
      </c>
      <c r="I2" s="279"/>
      <c r="J2" s="281" t="s">
        <v>117</v>
      </c>
      <c r="K2" s="281"/>
      <c r="L2" s="283" t="s">
        <v>3</v>
      </c>
      <c r="M2" s="283"/>
    </row>
    <row r="3" spans="1:13" ht="18" x14ac:dyDescent="0.25">
      <c r="A3" s="214"/>
      <c r="B3" s="278"/>
      <c r="C3" s="214"/>
      <c r="D3" s="278"/>
      <c r="E3" s="214"/>
      <c r="F3" s="278"/>
      <c r="G3" s="214"/>
      <c r="H3" s="280"/>
      <c r="I3" s="280"/>
      <c r="J3" s="282"/>
      <c r="K3" s="282"/>
      <c r="L3" s="214"/>
      <c r="M3" s="214"/>
    </row>
    <row r="4" spans="1:13" x14ac:dyDescent="0.25">
      <c r="A4" s="287" t="s">
        <v>74</v>
      </c>
      <c r="B4" s="284" t="s">
        <v>5</v>
      </c>
      <c r="C4" s="287" t="s">
        <v>20</v>
      </c>
      <c r="D4" s="284" t="s">
        <v>5</v>
      </c>
      <c r="E4" s="284" t="s">
        <v>20</v>
      </c>
      <c r="F4" s="284" t="s">
        <v>5</v>
      </c>
      <c r="G4" s="284" t="s">
        <v>20</v>
      </c>
      <c r="H4" s="284" t="s">
        <v>5</v>
      </c>
      <c r="I4" s="284" t="s">
        <v>20</v>
      </c>
      <c r="J4" s="284" t="s">
        <v>5</v>
      </c>
      <c r="K4" s="284" t="s">
        <v>20</v>
      </c>
      <c r="L4" s="284" t="s">
        <v>5</v>
      </c>
      <c r="M4" s="284" t="s">
        <v>20</v>
      </c>
    </row>
    <row r="5" spans="1:13" ht="16.5" thickBot="1" x14ac:dyDescent="0.3">
      <c r="A5" s="285"/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</row>
    <row r="6" spans="1:13" x14ac:dyDescent="0.25">
      <c r="A6" s="95" t="s">
        <v>39</v>
      </c>
      <c r="B6" s="96">
        <v>4</v>
      </c>
      <c r="C6" s="96">
        <v>405000</v>
      </c>
      <c r="D6" s="96">
        <v>0</v>
      </c>
      <c r="E6" s="96">
        <v>0</v>
      </c>
      <c r="F6" s="215">
        <v>830</v>
      </c>
      <c r="G6" s="96">
        <v>73239150</v>
      </c>
      <c r="H6" s="96">
        <v>0</v>
      </c>
      <c r="I6" s="96">
        <v>0</v>
      </c>
      <c r="J6" s="96">
        <v>0</v>
      </c>
      <c r="K6" s="96">
        <v>0</v>
      </c>
      <c r="L6" s="215">
        <f>B6+D6+F6+H6+J6</f>
        <v>834</v>
      </c>
      <c r="M6" s="96">
        <f>C6+E6+G6+I6+K6</f>
        <v>73644150</v>
      </c>
    </row>
    <row r="7" spans="1:13" x14ac:dyDescent="0.25">
      <c r="A7" s="93" t="s">
        <v>40</v>
      </c>
      <c r="B7" s="216">
        <v>1197</v>
      </c>
      <c r="C7" s="94">
        <v>91021870</v>
      </c>
      <c r="D7" s="94">
        <v>1</v>
      </c>
      <c r="E7" s="94">
        <v>52000</v>
      </c>
      <c r="F7" s="216">
        <v>749</v>
      </c>
      <c r="G7" s="94">
        <v>44728013</v>
      </c>
      <c r="H7" s="94">
        <v>0</v>
      </c>
      <c r="I7" s="94">
        <v>0</v>
      </c>
      <c r="J7" s="94">
        <v>0</v>
      </c>
      <c r="K7" s="94">
        <v>0</v>
      </c>
      <c r="L7" s="216">
        <f t="shared" ref="L7:M19" si="0">B7+D7+F7+H7+J7</f>
        <v>1947</v>
      </c>
      <c r="M7" s="94">
        <f t="shared" si="0"/>
        <v>135801883</v>
      </c>
    </row>
    <row r="8" spans="1:13" x14ac:dyDescent="0.25">
      <c r="A8" s="95" t="s">
        <v>41</v>
      </c>
      <c r="B8" s="96">
        <v>46</v>
      </c>
      <c r="C8" s="96">
        <v>3726100</v>
      </c>
      <c r="D8" s="96">
        <v>31</v>
      </c>
      <c r="E8" s="96">
        <v>3307850</v>
      </c>
      <c r="F8" s="215">
        <v>2</v>
      </c>
      <c r="G8" s="96">
        <v>174400</v>
      </c>
      <c r="H8" s="96">
        <v>0</v>
      </c>
      <c r="I8" s="96">
        <v>0</v>
      </c>
      <c r="J8" s="96">
        <v>0</v>
      </c>
      <c r="K8" s="96">
        <v>0</v>
      </c>
      <c r="L8" s="215">
        <f t="shared" si="0"/>
        <v>79</v>
      </c>
      <c r="M8" s="96">
        <f t="shared" si="0"/>
        <v>7208350</v>
      </c>
    </row>
    <row r="9" spans="1:13" x14ac:dyDescent="0.25">
      <c r="A9" s="93" t="s">
        <v>42</v>
      </c>
      <c r="B9" s="216">
        <v>4545</v>
      </c>
      <c r="C9" s="94">
        <v>524800925</v>
      </c>
      <c r="D9" s="94">
        <v>0</v>
      </c>
      <c r="E9" s="94">
        <v>0</v>
      </c>
      <c r="F9" s="216">
        <v>6</v>
      </c>
      <c r="G9" s="94">
        <v>528000</v>
      </c>
      <c r="H9" s="94">
        <v>0</v>
      </c>
      <c r="I9" s="94">
        <v>0</v>
      </c>
      <c r="J9" s="94">
        <v>0</v>
      </c>
      <c r="K9" s="94">
        <v>0</v>
      </c>
      <c r="L9" s="216">
        <f t="shared" si="0"/>
        <v>4551</v>
      </c>
      <c r="M9" s="94">
        <f t="shared" si="0"/>
        <v>525328925</v>
      </c>
    </row>
    <row r="10" spans="1:13" x14ac:dyDescent="0.25">
      <c r="A10" s="95" t="s">
        <v>43</v>
      </c>
      <c r="B10" s="215">
        <v>1655</v>
      </c>
      <c r="C10" s="96">
        <v>142240641</v>
      </c>
      <c r="D10" s="96">
        <v>0</v>
      </c>
      <c r="E10" s="96">
        <v>0</v>
      </c>
      <c r="F10" s="215">
        <v>1</v>
      </c>
      <c r="G10" s="96">
        <v>97600</v>
      </c>
      <c r="H10" s="96">
        <v>0</v>
      </c>
      <c r="I10" s="96">
        <v>0</v>
      </c>
      <c r="J10" s="96">
        <v>1</v>
      </c>
      <c r="K10" s="96">
        <v>100800</v>
      </c>
      <c r="L10" s="215">
        <f t="shared" si="0"/>
        <v>1657</v>
      </c>
      <c r="M10" s="96">
        <f t="shared" si="0"/>
        <v>142439041</v>
      </c>
    </row>
    <row r="11" spans="1:13" x14ac:dyDescent="0.25">
      <c r="A11" s="93" t="s">
        <v>44</v>
      </c>
      <c r="B11" s="216">
        <v>1276</v>
      </c>
      <c r="C11" s="94">
        <v>79738900</v>
      </c>
      <c r="D11" s="94">
        <v>2</v>
      </c>
      <c r="E11" s="94">
        <v>90000</v>
      </c>
      <c r="F11" s="216">
        <v>0</v>
      </c>
      <c r="G11" s="94">
        <v>0</v>
      </c>
      <c r="H11" s="94">
        <v>1</v>
      </c>
      <c r="I11" s="94">
        <v>3409000</v>
      </c>
      <c r="J11" s="94">
        <v>0</v>
      </c>
      <c r="K11" s="94">
        <v>0</v>
      </c>
      <c r="L11" s="216">
        <f t="shared" si="0"/>
        <v>1279</v>
      </c>
      <c r="M11" s="94">
        <f t="shared" si="0"/>
        <v>83237900</v>
      </c>
    </row>
    <row r="12" spans="1:13" x14ac:dyDescent="0.25">
      <c r="A12" s="95" t="s">
        <v>45</v>
      </c>
      <c r="B12" s="215">
        <v>1370</v>
      </c>
      <c r="C12" s="96">
        <v>113965636</v>
      </c>
      <c r="D12" s="96">
        <v>0</v>
      </c>
      <c r="E12" s="96">
        <v>0</v>
      </c>
      <c r="F12" s="215">
        <v>3</v>
      </c>
      <c r="G12" s="96">
        <v>183450</v>
      </c>
      <c r="H12" s="96">
        <v>0</v>
      </c>
      <c r="I12" s="96">
        <v>0</v>
      </c>
      <c r="J12" s="96">
        <v>0</v>
      </c>
      <c r="K12" s="96">
        <v>0</v>
      </c>
      <c r="L12" s="215">
        <f t="shared" si="0"/>
        <v>1373</v>
      </c>
      <c r="M12" s="96">
        <f t="shared" si="0"/>
        <v>114149086</v>
      </c>
    </row>
    <row r="13" spans="1:13" x14ac:dyDescent="0.25">
      <c r="A13" s="93" t="s">
        <v>46</v>
      </c>
      <c r="B13" s="216">
        <v>287</v>
      </c>
      <c r="C13" s="94">
        <v>19229100</v>
      </c>
      <c r="D13" s="94">
        <v>0</v>
      </c>
      <c r="E13" s="94">
        <v>0</v>
      </c>
      <c r="F13" s="216">
        <v>329</v>
      </c>
      <c r="G13" s="94">
        <v>21674650</v>
      </c>
      <c r="H13" s="94">
        <v>0</v>
      </c>
      <c r="I13" s="94">
        <v>0</v>
      </c>
      <c r="J13" s="94">
        <v>0</v>
      </c>
      <c r="K13" s="94">
        <v>0</v>
      </c>
      <c r="L13" s="216">
        <f t="shared" si="0"/>
        <v>616</v>
      </c>
      <c r="M13" s="94">
        <f t="shared" si="0"/>
        <v>40903750</v>
      </c>
    </row>
    <row r="14" spans="1:13" x14ac:dyDescent="0.25">
      <c r="A14" s="95" t="s">
        <v>47</v>
      </c>
      <c r="B14" s="215">
        <v>840</v>
      </c>
      <c r="C14" s="96">
        <v>68183846</v>
      </c>
      <c r="D14" s="96">
        <v>0</v>
      </c>
      <c r="E14" s="96">
        <v>0</v>
      </c>
      <c r="F14" s="215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215">
        <f t="shared" si="0"/>
        <v>840</v>
      </c>
      <c r="M14" s="96">
        <f t="shared" si="0"/>
        <v>68183846</v>
      </c>
    </row>
    <row r="15" spans="1:13" x14ac:dyDescent="0.25">
      <c r="A15" s="93" t="s">
        <v>48</v>
      </c>
      <c r="B15" s="216">
        <v>901</v>
      </c>
      <c r="C15" s="94">
        <v>45990230</v>
      </c>
      <c r="D15" s="94">
        <v>0</v>
      </c>
      <c r="E15" s="94">
        <v>0</v>
      </c>
      <c r="F15" s="216">
        <v>0</v>
      </c>
      <c r="G15" s="94">
        <v>0</v>
      </c>
      <c r="H15" s="94">
        <v>0</v>
      </c>
      <c r="I15" s="94">
        <v>0</v>
      </c>
      <c r="J15" s="94">
        <v>0</v>
      </c>
      <c r="K15" s="94">
        <v>0</v>
      </c>
      <c r="L15" s="216">
        <f t="shared" si="0"/>
        <v>901</v>
      </c>
      <c r="M15" s="94">
        <f t="shared" si="0"/>
        <v>45990230</v>
      </c>
    </row>
    <row r="16" spans="1:13" x14ac:dyDescent="0.25">
      <c r="A16" s="95" t="s">
        <v>49</v>
      </c>
      <c r="B16" s="215">
        <v>914</v>
      </c>
      <c r="C16" s="96">
        <v>66592950</v>
      </c>
      <c r="D16" s="96">
        <v>0</v>
      </c>
      <c r="E16" s="96">
        <v>0</v>
      </c>
      <c r="F16" s="215">
        <v>1</v>
      </c>
      <c r="G16" s="96">
        <v>49500</v>
      </c>
      <c r="H16" s="96">
        <v>0</v>
      </c>
      <c r="I16" s="96">
        <v>0</v>
      </c>
      <c r="J16" s="96">
        <v>0</v>
      </c>
      <c r="K16" s="96">
        <v>0</v>
      </c>
      <c r="L16" s="215">
        <f t="shared" si="0"/>
        <v>915</v>
      </c>
      <c r="M16" s="96">
        <f t="shared" si="0"/>
        <v>66642450</v>
      </c>
    </row>
    <row r="17" spans="1:13" x14ac:dyDescent="0.25">
      <c r="A17" s="93" t="s">
        <v>50</v>
      </c>
      <c r="B17" s="216">
        <v>1518</v>
      </c>
      <c r="C17" s="94">
        <v>77665200</v>
      </c>
      <c r="D17" s="94">
        <v>0</v>
      </c>
      <c r="E17" s="94">
        <v>0</v>
      </c>
      <c r="F17" s="216">
        <v>1</v>
      </c>
      <c r="G17" s="94">
        <v>37500</v>
      </c>
      <c r="H17" s="94">
        <v>0</v>
      </c>
      <c r="I17" s="94">
        <v>0</v>
      </c>
      <c r="J17" s="94">
        <v>0</v>
      </c>
      <c r="K17" s="94">
        <v>0</v>
      </c>
      <c r="L17" s="216">
        <f t="shared" si="0"/>
        <v>1519</v>
      </c>
      <c r="M17" s="94">
        <f t="shared" si="0"/>
        <v>77702700</v>
      </c>
    </row>
    <row r="18" spans="1:13" x14ac:dyDescent="0.25">
      <c r="A18" s="95" t="s">
        <v>51</v>
      </c>
      <c r="B18" s="215">
        <v>909</v>
      </c>
      <c r="C18" s="96">
        <v>52637200</v>
      </c>
      <c r="D18" s="96">
        <v>0</v>
      </c>
      <c r="E18" s="96">
        <v>0</v>
      </c>
      <c r="F18" s="215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215">
        <f t="shared" si="0"/>
        <v>909</v>
      </c>
      <c r="M18" s="96">
        <f t="shared" si="0"/>
        <v>52637200</v>
      </c>
    </row>
    <row r="19" spans="1:13" x14ac:dyDescent="0.25">
      <c r="A19" s="93" t="s">
        <v>52</v>
      </c>
      <c r="B19" s="216">
        <v>1212</v>
      </c>
      <c r="C19" s="94">
        <v>118807851</v>
      </c>
      <c r="D19" s="94">
        <v>1</v>
      </c>
      <c r="E19" s="94">
        <v>140000</v>
      </c>
      <c r="F19" s="216">
        <v>158</v>
      </c>
      <c r="G19" s="94">
        <v>9871630</v>
      </c>
      <c r="H19" s="94">
        <v>2</v>
      </c>
      <c r="I19" s="94">
        <v>220000</v>
      </c>
      <c r="J19" s="94">
        <v>0</v>
      </c>
      <c r="K19" s="94">
        <v>0</v>
      </c>
      <c r="L19" s="216">
        <f t="shared" si="0"/>
        <v>1373</v>
      </c>
      <c r="M19" s="94">
        <f t="shared" si="0"/>
        <v>129039481</v>
      </c>
    </row>
    <row r="20" spans="1:13" ht="16.5" thickBot="1" x14ac:dyDescent="0.3">
      <c r="A20" s="97" t="s">
        <v>3</v>
      </c>
      <c r="B20" s="217">
        <f t="shared" ref="B20:L20" si="1">SUM(B6:B19)</f>
        <v>16674</v>
      </c>
      <c r="C20" s="98">
        <f t="shared" si="1"/>
        <v>1405005449</v>
      </c>
      <c r="D20" s="98">
        <f t="shared" si="1"/>
        <v>35</v>
      </c>
      <c r="E20" s="98">
        <f t="shared" si="1"/>
        <v>3589850</v>
      </c>
      <c r="F20" s="217">
        <f t="shared" si="1"/>
        <v>2080</v>
      </c>
      <c r="G20" s="98">
        <f t="shared" si="1"/>
        <v>150583893</v>
      </c>
      <c r="H20" s="98">
        <f t="shared" si="1"/>
        <v>3</v>
      </c>
      <c r="I20" s="98">
        <f t="shared" si="1"/>
        <v>3629000</v>
      </c>
      <c r="J20" s="98">
        <f t="shared" si="1"/>
        <v>1</v>
      </c>
      <c r="K20" s="98">
        <f t="shared" si="1"/>
        <v>100800</v>
      </c>
      <c r="L20" s="217">
        <f t="shared" si="1"/>
        <v>18793</v>
      </c>
      <c r="M20" s="98">
        <f>C20+E20+G20+I20+K20</f>
        <v>1562908992</v>
      </c>
    </row>
    <row r="21" spans="1:13" ht="24" thickTop="1" x14ac:dyDescent="0.25">
      <c r="A21" s="286"/>
      <c r="B21" s="286"/>
      <c r="C21" s="286"/>
      <c r="D21" s="286"/>
      <c r="E21" s="286"/>
      <c r="F21" s="286"/>
      <c r="G21" s="286"/>
      <c r="H21" s="218"/>
      <c r="I21" s="218"/>
      <c r="J21" s="218"/>
      <c r="K21" s="218"/>
      <c r="L21" s="219"/>
      <c r="M21" s="218"/>
    </row>
  </sheetData>
  <mergeCells count="22">
    <mergeCell ref="M4:M5"/>
    <mergeCell ref="A21:G21"/>
    <mergeCell ref="G4:G5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A1:K1"/>
    <mergeCell ref="L1:M1"/>
    <mergeCell ref="B2:B3"/>
    <mergeCell ref="D2:D3"/>
    <mergeCell ref="F2:F3"/>
    <mergeCell ref="H2:I3"/>
    <mergeCell ref="J2:K3"/>
    <mergeCell ref="L2:M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rightToLeft="1" workbookViewId="0">
      <selection activeCell="E24" sqref="E24"/>
    </sheetView>
  </sheetViews>
  <sheetFormatPr defaultRowHeight="15.75" x14ac:dyDescent="0.25"/>
  <cols>
    <col min="1" max="1" width="12.875" customWidth="1"/>
    <col min="2" max="2" width="8.625" customWidth="1"/>
    <col min="3" max="3" width="14.125" customWidth="1"/>
    <col min="4" max="4" width="6.625" customWidth="1"/>
    <col min="7" max="7" width="12.25" customWidth="1"/>
    <col min="8" max="8" width="8" customWidth="1"/>
    <col min="10" max="10" width="6.5" customWidth="1"/>
    <col min="12" max="12" width="6.875" customWidth="1"/>
    <col min="13" max="13" width="15.75" customWidth="1"/>
  </cols>
  <sheetData>
    <row r="1" spans="1:13" ht="18.75" thickBot="1" x14ac:dyDescent="0.3">
      <c r="A1" s="276" t="s">
        <v>118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88" t="s">
        <v>13</v>
      </c>
      <c r="M1" s="288"/>
    </row>
    <row r="2" spans="1:13" ht="18.75" thickTop="1" x14ac:dyDescent="0.25">
      <c r="A2" s="221"/>
      <c r="B2" s="283" t="s">
        <v>113</v>
      </c>
      <c r="C2" s="220"/>
      <c r="D2" s="283" t="s">
        <v>114</v>
      </c>
      <c r="E2" s="220"/>
      <c r="F2" s="283" t="s">
        <v>115</v>
      </c>
      <c r="G2" s="222"/>
      <c r="H2" s="290" t="s">
        <v>116</v>
      </c>
      <c r="I2" s="222"/>
      <c r="J2" s="283" t="s">
        <v>117</v>
      </c>
      <c r="K2" s="220"/>
      <c r="L2" s="283" t="s">
        <v>17</v>
      </c>
      <c r="M2" s="283"/>
    </row>
    <row r="3" spans="1:13" ht="18" x14ac:dyDescent="0.25">
      <c r="A3" s="223"/>
      <c r="B3" s="289"/>
      <c r="C3" s="224"/>
      <c r="D3" s="289"/>
      <c r="E3" s="224"/>
      <c r="F3" s="289"/>
      <c r="G3" s="225"/>
      <c r="H3" s="291"/>
      <c r="I3" s="225"/>
      <c r="J3" s="289"/>
      <c r="K3" s="224"/>
      <c r="L3" s="289"/>
      <c r="M3" s="289"/>
    </row>
    <row r="4" spans="1:13" ht="16.5" thickBot="1" x14ac:dyDescent="0.3">
      <c r="A4" s="226" t="s">
        <v>119</v>
      </c>
      <c r="B4" s="227" t="s">
        <v>5</v>
      </c>
      <c r="C4" s="226" t="s">
        <v>20</v>
      </c>
      <c r="D4" s="227" t="s">
        <v>5</v>
      </c>
      <c r="E4" s="226" t="s">
        <v>20</v>
      </c>
      <c r="F4" s="227" t="s">
        <v>5</v>
      </c>
      <c r="G4" s="226" t="s">
        <v>20</v>
      </c>
      <c r="H4" s="226" t="s">
        <v>5</v>
      </c>
      <c r="I4" s="226" t="s">
        <v>20</v>
      </c>
      <c r="J4" s="227" t="s">
        <v>5</v>
      </c>
      <c r="K4" s="226" t="s">
        <v>20</v>
      </c>
      <c r="L4" s="226" t="s">
        <v>5</v>
      </c>
      <c r="M4" s="226" t="s">
        <v>20</v>
      </c>
    </row>
    <row r="5" spans="1:13" x14ac:dyDescent="0.25">
      <c r="A5" s="95" t="s">
        <v>39</v>
      </c>
      <c r="B5" s="228">
        <v>3</v>
      </c>
      <c r="C5" s="228">
        <v>150000</v>
      </c>
      <c r="D5" s="228">
        <v>0</v>
      </c>
      <c r="E5" s="228">
        <v>0</v>
      </c>
      <c r="F5" s="228">
        <v>217</v>
      </c>
      <c r="G5" s="228">
        <v>10789100</v>
      </c>
      <c r="H5" s="228">
        <v>0</v>
      </c>
      <c r="I5" s="228">
        <v>0</v>
      </c>
      <c r="J5" s="228">
        <v>0</v>
      </c>
      <c r="K5" s="228">
        <v>0</v>
      </c>
      <c r="L5" s="228">
        <f>B5+D5+F5+H5+J5</f>
        <v>220</v>
      </c>
      <c r="M5" s="228">
        <f>C5+E5+G5+I5+K5</f>
        <v>10939100</v>
      </c>
    </row>
    <row r="6" spans="1:13" x14ac:dyDescent="0.25">
      <c r="A6" s="93" t="s">
        <v>40</v>
      </c>
      <c r="B6" s="229">
        <v>286</v>
      </c>
      <c r="C6" s="229">
        <v>16477990</v>
      </c>
      <c r="D6" s="229">
        <v>1</v>
      </c>
      <c r="E6" s="229">
        <v>11700</v>
      </c>
      <c r="F6" s="229">
        <v>60</v>
      </c>
      <c r="G6" s="229">
        <v>2704950</v>
      </c>
      <c r="H6" s="229">
        <v>0</v>
      </c>
      <c r="I6" s="229">
        <v>0</v>
      </c>
      <c r="J6" s="229">
        <v>0</v>
      </c>
      <c r="K6" s="229">
        <v>0</v>
      </c>
      <c r="L6" s="229">
        <f t="shared" ref="L6:M18" si="0">B6+D6+F6+H6+J6</f>
        <v>347</v>
      </c>
      <c r="M6" s="229">
        <f t="shared" si="0"/>
        <v>19194640</v>
      </c>
    </row>
    <row r="7" spans="1:13" x14ac:dyDescent="0.25">
      <c r="A7" s="95" t="s">
        <v>41</v>
      </c>
      <c r="B7" s="228">
        <v>0</v>
      </c>
      <c r="C7" s="228">
        <v>0</v>
      </c>
      <c r="D7" s="228">
        <v>5</v>
      </c>
      <c r="E7" s="228">
        <v>172000</v>
      </c>
      <c r="F7" s="228">
        <v>1</v>
      </c>
      <c r="G7" s="228">
        <v>21250</v>
      </c>
      <c r="H7" s="228">
        <v>0</v>
      </c>
      <c r="I7" s="228">
        <v>0</v>
      </c>
      <c r="J7" s="228">
        <v>0</v>
      </c>
      <c r="K7" s="228">
        <v>0</v>
      </c>
      <c r="L7" s="228">
        <f t="shared" si="0"/>
        <v>6</v>
      </c>
      <c r="M7" s="228">
        <f t="shared" si="0"/>
        <v>193250</v>
      </c>
    </row>
    <row r="8" spans="1:13" x14ac:dyDescent="0.25">
      <c r="A8" s="93" t="s">
        <v>42</v>
      </c>
      <c r="B8" s="229">
        <v>651</v>
      </c>
      <c r="C8" s="229">
        <v>39658175</v>
      </c>
      <c r="D8" s="229">
        <v>0</v>
      </c>
      <c r="E8" s="229">
        <v>0</v>
      </c>
      <c r="F8" s="229">
        <v>0</v>
      </c>
      <c r="G8" s="229">
        <v>0</v>
      </c>
      <c r="H8" s="229">
        <v>0</v>
      </c>
      <c r="I8" s="229">
        <v>0</v>
      </c>
      <c r="J8" s="229">
        <v>0</v>
      </c>
      <c r="K8" s="229">
        <v>0</v>
      </c>
      <c r="L8" s="229">
        <f t="shared" si="0"/>
        <v>651</v>
      </c>
      <c r="M8" s="229">
        <f t="shared" si="0"/>
        <v>39658175</v>
      </c>
    </row>
    <row r="9" spans="1:13" x14ac:dyDescent="0.25">
      <c r="A9" s="95" t="s">
        <v>43</v>
      </c>
      <c r="B9" s="228">
        <v>382</v>
      </c>
      <c r="C9" s="228">
        <v>19868950</v>
      </c>
      <c r="D9" s="228">
        <v>0</v>
      </c>
      <c r="E9" s="228">
        <v>0</v>
      </c>
      <c r="F9" s="228">
        <v>0</v>
      </c>
      <c r="G9" s="228">
        <v>0</v>
      </c>
      <c r="H9" s="228">
        <v>0</v>
      </c>
      <c r="I9" s="228">
        <v>0</v>
      </c>
      <c r="J9" s="228">
        <v>0</v>
      </c>
      <c r="K9" s="228">
        <v>0</v>
      </c>
      <c r="L9" s="228">
        <f t="shared" si="0"/>
        <v>382</v>
      </c>
      <c r="M9" s="228">
        <f t="shared" si="0"/>
        <v>19868950</v>
      </c>
    </row>
    <row r="10" spans="1:13" x14ac:dyDescent="0.25">
      <c r="A10" s="93" t="s">
        <v>44</v>
      </c>
      <c r="B10" s="229">
        <v>415</v>
      </c>
      <c r="C10" s="229">
        <v>17053340</v>
      </c>
      <c r="D10" s="229">
        <v>0</v>
      </c>
      <c r="E10" s="229">
        <v>0</v>
      </c>
      <c r="F10" s="229">
        <v>0</v>
      </c>
      <c r="G10" s="229">
        <v>0</v>
      </c>
      <c r="H10" s="229">
        <v>0</v>
      </c>
      <c r="I10" s="229">
        <v>0</v>
      </c>
      <c r="J10" s="229">
        <v>0</v>
      </c>
      <c r="K10" s="229">
        <v>0</v>
      </c>
      <c r="L10" s="229">
        <f t="shared" si="0"/>
        <v>415</v>
      </c>
      <c r="M10" s="229">
        <f t="shared" si="0"/>
        <v>17053340</v>
      </c>
    </row>
    <row r="11" spans="1:13" x14ac:dyDescent="0.25">
      <c r="A11" s="95" t="s">
        <v>45</v>
      </c>
      <c r="B11" s="228">
        <v>316</v>
      </c>
      <c r="C11" s="228">
        <v>16013350</v>
      </c>
      <c r="D11" s="228">
        <v>0</v>
      </c>
      <c r="E11" s="228">
        <v>0</v>
      </c>
      <c r="F11" s="228">
        <v>0</v>
      </c>
      <c r="G11" s="228">
        <v>0</v>
      </c>
      <c r="H11" s="228">
        <v>0</v>
      </c>
      <c r="I11" s="228">
        <v>0</v>
      </c>
      <c r="J11" s="228">
        <v>0</v>
      </c>
      <c r="K11" s="228">
        <v>0</v>
      </c>
      <c r="L11" s="228">
        <f t="shared" si="0"/>
        <v>316</v>
      </c>
      <c r="M11" s="228">
        <f t="shared" si="0"/>
        <v>16013350</v>
      </c>
    </row>
    <row r="12" spans="1:13" x14ac:dyDescent="0.25">
      <c r="A12" s="93" t="s">
        <v>46</v>
      </c>
      <c r="B12" s="229">
        <v>129</v>
      </c>
      <c r="C12" s="229">
        <v>4862300</v>
      </c>
      <c r="D12" s="229">
        <v>0</v>
      </c>
      <c r="E12" s="229">
        <v>0</v>
      </c>
      <c r="F12" s="229">
        <v>44</v>
      </c>
      <c r="G12" s="229">
        <v>2447380</v>
      </c>
      <c r="H12" s="229">
        <v>0</v>
      </c>
      <c r="I12" s="229">
        <v>0</v>
      </c>
      <c r="J12" s="229">
        <v>0</v>
      </c>
      <c r="K12" s="229">
        <v>0</v>
      </c>
      <c r="L12" s="229">
        <f t="shared" si="0"/>
        <v>173</v>
      </c>
      <c r="M12" s="229">
        <f t="shared" si="0"/>
        <v>7309680</v>
      </c>
    </row>
    <row r="13" spans="1:13" x14ac:dyDescent="0.25">
      <c r="A13" s="95" t="s">
        <v>47</v>
      </c>
      <c r="B13" s="228">
        <v>286</v>
      </c>
      <c r="C13" s="228">
        <v>14817543</v>
      </c>
      <c r="D13" s="228">
        <v>0</v>
      </c>
      <c r="E13" s="228">
        <v>0</v>
      </c>
      <c r="F13" s="228">
        <v>1</v>
      </c>
      <c r="G13" s="228">
        <v>50400</v>
      </c>
      <c r="H13" s="228">
        <v>0</v>
      </c>
      <c r="I13" s="228">
        <v>0</v>
      </c>
      <c r="J13" s="228">
        <v>0</v>
      </c>
      <c r="K13" s="228">
        <v>0</v>
      </c>
      <c r="L13" s="228">
        <f t="shared" si="0"/>
        <v>287</v>
      </c>
      <c r="M13" s="228">
        <f t="shared" si="0"/>
        <v>14867943</v>
      </c>
    </row>
    <row r="14" spans="1:13" x14ac:dyDescent="0.25">
      <c r="A14" s="93" t="s">
        <v>48</v>
      </c>
      <c r="B14" s="229">
        <v>76</v>
      </c>
      <c r="C14" s="229">
        <v>2529190</v>
      </c>
      <c r="D14" s="229">
        <v>0</v>
      </c>
      <c r="E14" s="229">
        <v>0</v>
      </c>
      <c r="F14" s="229">
        <v>0</v>
      </c>
      <c r="G14" s="229">
        <v>0</v>
      </c>
      <c r="H14" s="229">
        <v>0</v>
      </c>
      <c r="I14" s="229">
        <v>0</v>
      </c>
      <c r="J14" s="229">
        <v>0</v>
      </c>
      <c r="K14" s="229">
        <v>0</v>
      </c>
      <c r="L14" s="229">
        <f t="shared" si="0"/>
        <v>76</v>
      </c>
      <c r="M14" s="229">
        <f t="shared" si="0"/>
        <v>2529190</v>
      </c>
    </row>
    <row r="15" spans="1:13" x14ac:dyDescent="0.25">
      <c r="A15" s="95" t="s">
        <v>49</v>
      </c>
      <c r="B15" s="228">
        <v>117</v>
      </c>
      <c r="C15" s="228">
        <v>5117700</v>
      </c>
      <c r="D15" s="228">
        <v>0</v>
      </c>
      <c r="E15" s="228">
        <v>0</v>
      </c>
      <c r="F15" s="228">
        <v>0</v>
      </c>
      <c r="G15" s="228">
        <v>0</v>
      </c>
      <c r="H15" s="228">
        <v>0</v>
      </c>
      <c r="I15" s="228">
        <v>0</v>
      </c>
      <c r="J15" s="228">
        <v>0</v>
      </c>
      <c r="K15" s="228">
        <v>0</v>
      </c>
      <c r="L15" s="228">
        <f t="shared" si="0"/>
        <v>117</v>
      </c>
      <c r="M15" s="228">
        <f t="shared" si="0"/>
        <v>5117700</v>
      </c>
    </row>
    <row r="16" spans="1:13" x14ac:dyDescent="0.25">
      <c r="A16" s="93" t="s">
        <v>50</v>
      </c>
      <c r="B16" s="229">
        <v>630</v>
      </c>
      <c r="C16" s="229">
        <v>20437050</v>
      </c>
      <c r="D16" s="229">
        <v>0</v>
      </c>
      <c r="E16" s="229">
        <v>0</v>
      </c>
      <c r="F16" s="229">
        <v>0</v>
      </c>
      <c r="G16" s="229">
        <v>0</v>
      </c>
      <c r="H16" s="229">
        <v>0</v>
      </c>
      <c r="I16" s="229">
        <v>0</v>
      </c>
      <c r="J16" s="229">
        <v>0</v>
      </c>
      <c r="K16" s="229">
        <v>0</v>
      </c>
      <c r="L16" s="229">
        <f t="shared" si="0"/>
        <v>630</v>
      </c>
      <c r="M16" s="229">
        <f t="shared" si="0"/>
        <v>20437050</v>
      </c>
    </row>
    <row r="17" spans="1:13" x14ac:dyDescent="0.25">
      <c r="A17" s="95" t="s">
        <v>51</v>
      </c>
      <c r="B17" s="228">
        <v>252</v>
      </c>
      <c r="C17" s="228">
        <v>10711250</v>
      </c>
      <c r="D17" s="228">
        <v>0</v>
      </c>
      <c r="E17" s="228">
        <v>0</v>
      </c>
      <c r="F17" s="228">
        <v>0</v>
      </c>
      <c r="G17" s="228">
        <v>0</v>
      </c>
      <c r="H17" s="228">
        <v>0</v>
      </c>
      <c r="I17" s="228">
        <v>0</v>
      </c>
      <c r="J17" s="228">
        <v>0</v>
      </c>
      <c r="K17" s="228">
        <v>0</v>
      </c>
      <c r="L17" s="228">
        <f t="shared" si="0"/>
        <v>252</v>
      </c>
      <c r="M17" s="228">
        <f t="shared" si="0"/>
        <v>10711250</v>
      </c>
    </row>
    <row r="18" spans="1:13" x14ac:dyDescent="0.25">
      <c r="A18" s="230" t="s">
        <v>52</v>
      </c>
      <c r="B18" s="231">
        <v>642</v>
      </c>
      <c r="C18" s="231">
        <v>37960630</v>
      </c>
      <c r="D18" s="231">
        <v>0</v>
      </c>
      <c r="E18" s="231">
        <v>0</v>
      </c>
      <c r="F18" s="231">
        <v>71</v>
      </c>
      <c r="G18" s="231">
        <v>3413100</v>
      </c>
      <c r="H18" s="231">
        <v>9</v>
      </c>
      <c r="I18" s="231">
        <v>460000</v>
      </c>
      <c r="J18" s="231">
        <v>1</v>
      </c>
      <c r="K18" s="231">
        <v>70000</v>
      </c>
      <c r="L18" s="229">
        <f t="shared" si="0"/>
        <v>723</v>
      </c>
      <c r="M18" s="229">
        <f t="shared" si="0"/>
        <v>41903730</v>
      </c>
    </row>
    <row r="19" spans="1:13" ht="16.5" thickBot="1" x14ac:dyDescent="0.3">
      <c r="A19" s="97" t="s">
        <v>3</v>
      </c>
      <c r="B19" s="232">
        <f t="shared" ref="B19:M19" si="1">SUM(B5:B18)</f>
        <v>4185</v>
      </c>
      <c r="C19" s="233">
        <f t="shared" si="1"/>
        <v>205657468</v>
      </c>
      <c r="D19" s="233">
        <f t="shared" si="1"/>
        <v>6</v>
      </c>
      <c r="E19" s="233">
        <f t="shared" si="1"/>
        <v>183700</v>
      </c>
      <c r="F19" s="233">
        <f t="shared" si="1"/>
        <v>394</v>
      </c>
      <c r="G19" s="233">
        <f t="shared" si="1"/>
        <v>19426180</v>
      </c>
      <c r="H19" s="233">
        <f t="shared" si="1"/>
        <v>9</v>
      </c>
      <c r="I19" s="233">
        <f t="shared" si="1"/>
        <v>460000</v>
      </c>
      <c r="J19" s="233">
        <f t="shared" si="1"/>
        <v>1</v>
      </c>
      <c r="K19" s="233">
        <f t="shared" si="1"/>
        <v>70000</v>
      </c>
      <c r="L19" s="232">
        <f t="shared" si="1"/>
        <v>4595</v>
      </c>
      <c r="M19" s="233">
        <f t="shared" si="1"/>
        <v>225797348</v>
      </c>
    </row>
    <row r="20" spans="1:13" ht="16.5" thickTop="1" x14ac:dyDescent="0.25"/>
  </sheetData>
  <mergeCells count="8">
    <mergeCell ref="A1:K1"/>
    <mergeCell ref="L1:M1"/>
    <mergeCell ref="B2:B3"/>
    <mergeCell ref="D2:D3"/>
    <mergeCell ref="F2:F3"/>
    <mergeCell ref="H2:H3"/>
    <mergeCell ref="J2:J3"/>
    <mergeCell ref="L2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rightToLeft="1" tabSelected="1" workbookViewId="0">
      <selection activeCell="G22" sqref="G22"/>
    </sheetView>
  </sheetViews>
  <sheetFormatPr defaultRowHeight="15.75" x14ac:dyDescent="0.25"/>
  <cols>
    <col min="1" max="1" width="19.5" customWidth="1"/>
    <col min="2" max="2" width="8.75" customWidth="1"/>
    <col min="3" max="3" width="9.125" bestFit="1" customWidth="1"/>
    <col min="4" max="4" width="12.375" bestFit="1" customWidth="1"/>
    <col min="5" max="7" width="9.125" bestFit="1" customWidth="1"/>
    <col min="8" max="8" width="11.25" bestFit="1" customWidth="1"/>
    <col min="9" max="9" width="9.125" bestFit="1" customWidth="1"/>
    <col min="10" max="10" width="8.25" customWidth="1"/>
    <col min="11" max="11" width="9.125" bestFit="1" customWidth="1"/>
    <col min="12" max="12" width="12.375" bestFit="1" customWidth="1"/>
  </cols>
  <sheetData>
    <row r="2" spans="1:13" ht="18" x14ac:dyDescent="0.25">
      <c r="A2" s="27"/>
      <c r="B2" s="27" t="s">
        <v>12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1:13" ht="18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 t="s">
        <v>13</v>
      </c>
      <c r="M3" s="26"/>
    </row>
    <row r="4" spans="1:13" ht="18" x14ac:dyDescent="0.25">
      <c r="A4" s="27" t="s">
        <v>14</v>
      </c>
      <c r="B4" s="27" t="s">
        <v>15</v>
      </c>
      <c r="C4" s="27"/>
      <c r="D4" s="27"/>
      <c r="E4" s="27"/>
      <c r="F4" s="27" t="s">
        <v>16</v>
      </c>
      <c r="G4" s="27"/>
      <c r="H4" s="27"/>
      <c r="I4" s="27"/>
      <c r="J4" s="27"/>
      <c r="K4" s="27" t="s">
        <v>17</v>
      </c>
      <c r="L4" s="27"/>
      <c r="M4" s="26"/>
    </row>
    <row r="5" spans="1:13" ht="38.25" customHeight="1" thickBot="1" x14ac:dyDescent="0.3">
      <c r="A5" s="292" t="s">
        <v>18</v>
      </c>
      <c r="B5" s="293" t="s">
        <v>5</v>
      </c>
      <c r="C5" s="293" t="s">
        <v>19</v>
      </c>
      <c r="D5" s="293" t="s">
        <v>20</v>
      </c>
      <c r="E5" s="293" t="s">
        <v>21</v>
      </c>
      <c r="F5" s="293" t="s">
        <v>5</v>
      </c>
      <c r="G5" s="293" t="s">
        <v>19</v>
      </c>
      <c r="H5" s="293" t="s">
        <v>20</v>
      </c>
      <c r="I5" s="293" t="s">
        <v>21</v>
      </c>
      <c r="J5" s="293" t="s">
        <v>5</v>
      </c>
      <c r="K5" s="293" t="s">
        <v>19</v>
      </c>
      <c r="L5" s="293" t="s">
        <v>20</v>
      </c>
    </row>
    <row r="6" spans="1:13" ht="18.75" customHeight="1" thickTop="1" x14ac:dyDescent="0.25">
      <c r="A6" s="294" t="s">
        <v>22</v>
      </c>
      <c r="B6" s="294">
        <v>18793</v>
      </c>
      <c r="C6" s="294">
        <v>4511348</v>
      </c>
      <c r="D6" s="294">
        <v>1562908992</v>
      </c>
      <c r="E6" s="294">
        <v>346.43946599999998</v>
      </c>
      <c r="F6" s="294">
        <v>4595</v>
      </c>
      <c r="G6" s="294">
        <v>668820</v>
      </c>
      <c r="H6" s="294">
        <v>225797348</v>
      </c>
      <c r="I6" s="294">
        <v>337.6055561</v>
      </c>
      <c r="J6" s="294">
        <v>23388</v>
      </c>
      <c r="K6" s="294">
        <v>5180168</v>
      </c>
      <c r="L6" s="294">
        <v>1788706340</v>
      </c>
    </row>
    <row r="7" spans="1:13" ht="23.25" customHeight="1" x14ac:dyDescent="0.25">
      <c r="A7" s="295" t="s">
        <v>23</v>
      </c>
      <c r="B7" s="295">
        <v>5</v>
      </c>
      <c r="C7" s="295">
        <v>7013</v>
      </c>
      <c r="D7" s="295">
        <v>2837000</v>
      </c>
      <c r="E7" s="295">
        <v>404.53443600000003</v>
      </c>
      <c r="F7" s="295">
        <v>1</v>
      </c>
      <c r="G7" s="295">
        <v>359</v>
      </c>
      <c r="H7" s="295">
        <v>140000</v>
      </c>
      <c r="I7" s="295">
        <v>389.97214480000002</v>
      </c>
      <c r="J7" s="295">
        <v>6</v>
      </c>
      <c r="K7" s="295">
        <v>7372</v>
      </c>
      <c r="L7" s="295">
        <v>2977000</v>
      </c>
    </row>
    <row r="8" spans="1:13" ht="18.75" customHeight="1" x14ac:dyDescent="0.25">
      <c r="A8" s="294" t="s">
        <v>24</v>
      </c>
      <c r="B8" s="294">
        <v>449</v>
      </c>
      <c r="C8" s="294">
        <v>468871</v>
      </c>
      <c r="D8" s="294">
        <v>186192825</v>
      </c>
      <c r="E8" s="294">
        <v>397.10885300000001</v>
      </c>
      <c r="F8" s="294">
        <v>35</v>
      </c>
      <c r="G8" s="294">
        <v>37958</v>
      </c>
      <c r="H8" s="294">
        <v>15460250</v>
      </c>
      <c r="I8" s="294">
        <v>407.29885660000002</v>
      </c>
      <c r="J8" s="294">
        <v>484</v>
      </c>
      <c r="K8" s="294">
        <v>506829</v>
      </c>
      <c r="L8" s="294">
        <v>201653075</v>
      </c>
    </row>
    <row r="9" spans="1:13" ht="21" customHeight="1" x14ac:dyDescent="0.25">
      <c r="A9" s="295" t="s">
        <v>25</v>
      </c>
      <c r="B9" s="295">
        <v>22</v>
      </c>
      <c r="C9" s="295">
        <v>11095</v>
      </c>
      <c r="D9" s="295">
        <v>4382150</v>
      </c>
      <c r="E9" s="295">
        <v>394.96620100000001</v>
      </c>
      <c r="F9" s="295">
        <v>4</v>
      </c>
      <c r="G9" s="295">
        <v>1029</v>
      </c>
      <c r="H9" s="295">
        <v>401200</v>
      </c>
      <c r="I9" s="295">
        <v>389.89310010000003</v>
      </c>
      <c r="J9" s="295">
        <v>26</v>
      </c>
      <c r="K9" s="295">
        <v>12124</v>
      </c>
      <c r="L9" s="295">
        <v>4783350</v>
      </c>
    </row>
    <row r="10" spans="1:13" x14ac:dyDescent="0.25">
      <c r="A10" s="294" t="s">
        <v>26</v>
      </c>
      <c r="B10" s="294">
        <v>94</v>
      </c>
      <c r="C10" s="294">
        <v>38801</v>
      </c>
      <c r="D10" s="294">
        <v>14485800</v>
      </c>
      <c r="E10" s="294">
        <v>373.3357388</v>
      </c>
      <c r="F10" s="294">
        <v>12</v>
      </c>
      <c r="G10" s="294">
        <v>2635</v>
      </c>
      <c r="H10" s="294">
        <v>1005600</v>
      </c>
      <c r="I10" s="294">
        <v>381.63187859999999</v>
      </c>
      <c r="J10" s="294">
        <v>106</v>
      </c>
      <c r="K10" s="294">
        <v>41436</v>
      </c>
      <c r="L10" s="294">
        <v>15491400</v>
      </c>
    </row>
    <row r="11" spans="1:13" ht="21.75" customHeight="1" x14ac:dyDescent="0.25">
      <c r="A11" s="295" t="s">
        <v>27</v>
      </c>
      <c r="B11" s="295">
        <v>15</v>
      </c>
      <c r="C11" s="295">
        <v>11759</v>
      </c>
      <c r="D11" s="295">
        <v>4183050</v>
      </c>
      <c r="E11" s="295">
        <v>355.73177989999999</v>
      </c>
      <c r="F11" s="295">
        <v>0</v>
      </c>
      <c r="G11" s="295">
        <v>0</v>
      </c>
      <c r="H11" s="295">
        <v>0</v>
      </c>
      <c r="I11" s="295">
        <v>0</v>
      </c>
      <c r="J11" s="295">
        <v>15</v>
      </c>
      <c r="K11" s="295">
        <v>11759</v>
      </c>
      <c r="L11" s="295">
        <v>4183050</v>
      </c>
    </row>
    <row r="12" spans="1:13" ht="21.75" customHeight="1" thickBot="1" x14ac:dyDescent="0.3">
      <c r="A12" s="169" t="s">
        <v>3</v>
      </c>
      <c r="B12" s="169">
        <v>19378</v>
      </c>
      <c r="C12" s="169">
        <v>5048887</v>
      </c>
      <c r="D12" s="169">
        <v>1774989817</v>
      </c>
      <c r="E12" s="169">
        <v>351.56061460000001</v>
      </c>
      <c r="F12" s="169">
        <v>4647</v>
      </c>
      <c r="G12" s="169">
        <v>710801</v>
      </c>
      <c r="H12" s="169">
        <v>242804398</v>
      </c>
      <c r="I12" s="169">
        <v>341.59265110000001</v>
      </c>
      <c r="J12" s="169">
        <v>24025</v>
      </c>
      <c r="K12" s="169">
        <v>5759688</v>
      </c>
      <c r="L12" s="169">
        <v>2017794215</v>
      </c>
    </row>
    <row r="13" spans="1:13" ht="16.5" thickTop="1" x14ac:dyDescent="0.25">
      <c r="A13" s="296" t="s">
        <v>28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  <c r="L13" s="296"/>
    </row>
    <row r="14" spans="1:13" x14ac:dyDescent="0.25">
      <c r="A14" s="296" t="s">
        <v>29</v>
      </c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296"/>
    </row>
    <row r="15" spans="1:13" x14ac:dyDescent="0.25">
      <c r="A15" s="296"/>
      <c r="B15" s="296"/>
      <c r="C15" s="296"/>
      <c r="D15" s="296"/>
      <c r="E15" s="296"/>
      <c r="F15" s="296"/>
      <c r="G15" s="296"/>
      <c r="H15" s="296"/>
      <c r="I15" s="296"/>
      <c r="J15" s="296"/>
      <c r="K15" s="296"/>
      <c r="L15" s="29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rightToLeft="1" workbookViewId="0">
      <selection activeCell="I27" sqref="I27"/>
    </sheetView>
  </sheetViews>
  <sheetFormatPr defaultRowHeight="15.75" x14ac:dyDescent="0.25"/>
  <cols>
    <col min="1" max="1" width="11.25" customWidth="1"/>
    <col min="2" max="2" width="8.375" customWidth="1"/>
    <col min="3" max="3" width="12.625" customWidth="1"/>
    <col min="4" max="4" width="7.875" customWidth="1"/>
    <col min="5" max="5" width="11" customWidth="1"/>
    <col min="6" max="6" width="5.5" customWidth="1"/>
    <col min="8" max="8" width="5.5" customWidth="1"/>
    <col min="10" max="10" width="5.875" customWidth="1"/>
    <col min="11" max="11" width="7.125" customWidth="1"/>
    <col min="13" max="13" width="11.75" customWidth="1"/>
    <col min="15" max="15" width="17.5" customWidth="1"/>
  </cols>
  <sheetData>
    <row r="1" spans="1:15" ht="18" x14ac:dyDescent="0.25">
      <c r="A1" s="245" t="s">
        <v>30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</row>
    <row r="2" spans="1:15" ht="18.75" thickBot="1" x14ac:dyDescent="0.3">
      <c r="A2" s="246"/>
      <c r="B2" s="246"/>
      <c r="C2" s="33"/>
      <c r="D2" s="33"/>
      <c r="E2" s="33"/>
      <c r="F2" s="33"/>
      <c r="G2" s="33"/>
      <c r="H2" s="33"/>
      <c r="I2" s="34"/>
      <c r="J2" s="35"/>
      <c r="K2" s="33"/>
      <c r="L2" s="33"/>
      <c r="M2" s="33"/>
      <c r="N2" s="33"/>
      <c r="O2" s="33" t="s">
        <v>31</v>
      </c>
    </row>
    <row r="3" spans="1:15" ht="18.75" thickTop="1" x14ac:dyDescent="0.25">
      <c r="A3" s="36"/>
      <c r="B3" s="247" t="s">
        <v>32</v>
      </c>
      <c r="C3" s="247"/>
      <c r="D3" s="247" t="s">
        <v>33</v>
      </c>
      <c r="E3" s="247"/>
      <c r="F3" s="247" t="s">
        <v>34</v>
      </c>
      <c r="G3" s="247"/>
      <c r="H3" s="247" t="s">
        <v>35</v>
      </c>
      <c r="I3" s="247"/>
      <c r="J3" s="247" t="s">
        <v>36</v>
      </c>
      <c r="K3" s="247"/>
      <c r="L3" s="247" t="s">
        <v>37</v>
      </c>
      <c r="M3" s="247"/>
      <c r="N3" s="248" t="s">
        <v>17</v>
      </c>
      <c r="O3" s="248"/>
    </row>
    <row r="4" spans="1:15" ht="18.75" thickBot="1" x14ac:dyDescent="0.3">
      <c r="A4" s="37" t="s">
        <v>38</v>
      </c>
      <c r="B4" s="37" t="s">
        <v>5</v>
      </c>
      <c r="C4" s="37" t="s">
        <v>6</v>
      </c>
      <c r="D4" s="37" t="s">
        <v>5</v>
      </c>
      <c r="E4" s="37" t="s">
        <v>6</v>
      </c>
      <c r="F4" s="37" t="s">
        <v>5</v>
      </c>
      <c r="G4" s="37" t="s">
        <v>6</v>
      </c>
      <c r="H4" s="37" t="s">
        <v>5</v>
      </c>
      <c r="I4" s="37" t="s">
        <v>6</v>
      </c>
      <c r="J4" s="37" t="s">
        <v>5</v>
      </c>
      <c r="K4" s="37" t="s">
        <v>6</v>
      </c>
      <c r="L4" s="37" t="s">
        <v>5</v>
      </c>
      <c r="M4" s="37" t="s">
        <v>6</v>
      </c>
      <c r="N4" s="37" t="s">
        <v>5</v>
      </c>
      <c r="O4" s="37" t="s">
        <v>6</v>
      </c>
    </row>
    <row r="5" spans="1:15" ht="18" x14ac:dyDescent="0.25">
      <c r="A5" s="38" t="s">
        <v>39</v>
      </c>
      <c r="B5" s="39">
        <v>723</v>
      </c>
      <c r="C5" s="39">
        <v>73735250</v>
      </c>
      <c r="D5" s="39">
        <v>221</v>
      </c>
      <c r="E5" s="39">
        <v>11045300</v>
      </c>
      <c r="F5" s="39">
        <v>1</v>
      </c>
      <c r="G5" s="39">
        <v>300000</v>
      </c>
      <c r="H5" s="39">
        <v>27</v>
      </c>
      <c r="I5" s="39">
        <v>564000</v>
      </c>
      <c r="J5" s="39">
        <v>0</v>
      </c>
      <c r="K5" s="39">
        <v>0</v>
      </c>
      <c r="L5" s="39">
        <v>161</v>
      </c>
      <c r="M5" s="39">
        <v>21579900</v>
      </c>
      <c r="N5" s="39">
        <f t="shared" ref="N5:N18" si="0">B5+D5+F5+H5+J5+L5</f>
        <v>1133</v>
      </c>
      <c r="O5" s="40">
        <f>C5+E5+G5+I5+M5</f>
        <v>107224450</v>
      </c>
    </row>
    <row r="6" spans="1:15" ht="18" x14ac:dyDescent="0.25">
      <c r="A6" s="41" t="s">
        <v>40</v>
      </c>
      <c r="B6" s="42">
        <v>1983</v>
      </c>
      <c r="C6" s="42">
        <v>139075983</v>
      </c>
      <c r="D6" s="42">
        <v>348</v>
      </c>
      <c r="E6" s="42">
        <v>19251840</v>
      </c>
      <c r="F6" s="42">
        <v>1</v>
      </c>
      <c r="G6" s="42">
        <v>14400</v>
      </c>
      <c r="H6" s="42">
        <v>0</v>
      </c>
      <c r="I6" s="42">
        <v>0</v>
      </c>
      <c r="J6" s="42">
        <v>0</v>
      </c>
      <c r="K6" s="42">
        <v>0</v>
      </c>
      <c r="L6" s="42">
        <v>6</v>
      </c>
      <c r="M6" s="42">
        <v>1465300</v>
      </c>
      <c r="N6" s="43">
        <f t="shared" si="0"/>
        <v>2338</v>
      </c>
      <c r="O6" s="44">
        <f t="shared" ref="O6:O17" si="1">C6+E6+G6+I6+M6</f>
        <v>159807523</v>
      </c>
    </row>
    <row r="7" spans="1:15" ht="18" x14ac:dyDescent="0.25">
      <c r="A7" s="45" t="s">
        <v>41</v>
      </c>
      <c r="B7" s="46">
        <v>68</v>
      </c>
      <c r="C7" s="46">
        <v>6124350</v>
      </c>
      <c r="D7" s="46">
        <v>6</v>
      </c>
      <c r="E7" s="46">
        <v>193250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11</v>
      </c>
      <c r="M7" s="46">
        <v>1084000</v>
      </c>
      <c r="N7" s="39">
        <f t="shared" si="0"/>
        <v>85</v>
      </c>
      <c r="O7" s="40">
        <f t="shared" si="1"/>
        <v>7401600</v>
      </c>
    </row>
    <row r="8" spans="1:15" ht="18" x14ac:dyDescent="0.25">
      <c r="A8" s="47" t="s">
        <v>42</v>
      </c>
      <c r="B8" s="43">
        <v>3599</v>
      </c>
      <c r="C8" s="43">
        <v>433025655</v>
      </c>
      <c r="D8" s="43">
        <v>662</v>
      </c>
      <c r="E8" s="43">
        <v>41400675</v>
      </c>
      <c r="F8" s="42">
        <v>4</v>
      </c>
      <c r="G8" s="43">
        <v>978000</v>
      </c>
      <c r="H8" s="43">
        <v>30</v>
      </c>
      <c r="I8" s="43">
        <v>1876000</v>
      </c>
      <c r="J8" s="43">
        <v>0</v>
      </c>
      <c r="K8" s="43">
        <v>0</v>
      </c>
      <c r="L8" s="42">
        <v>1177</v>
      </c>
      <c r="M8" s="43">
        <v>205057545</v>
      </c>
      <c r="N8" s="43">
        <f t="shared" si="0"/>
        <v>5472</v>
      </c>
      <c r="O8" s="44">
        <f t="shared" si="1"/>
        <v>682337875</v>
      </c>
    </row>
    <row r="9" spans="1:15" ht="18" x14ac:dyDescent="0.25">
      <c r="A9" s="45" t="s">
        <v>43</v>
      </c>
      <c r="B9" s="46">
        <v>1609</v>
      </c>
      <c r="C9" s="46">
        <v>143304041</v>
      </c>
      <c r="D9" s="46">
        <v>388</v>
      </c>
      <c r="E9" s="48">
        <v>20218650</v>
      </c>
      <c r="F9" s="46">
        <v>0</v>
      </c>
      <c r="G9" s="46">
        <v>0</v>
      </c>
      <c r="H9" s="46">
        <v>1</v>
      </c>
      <c r="I9" s="46">
        <v>5000</v>
      </c>
      <c r="J9" s="46">
        <v>0</v>
      </c>
      <c r="K9" s="46">
        <v>0</v>
      </c>
      <c r="L9" s="46">
        <v>67</v>
      </c>
      <c r="M9" s="46">
        <v>7107950</v>
      </c>
      <c r="N9" s="39">
        <f t="shared" si="0"/>
        <v>2065</v>
      </c>
      <c r="O9" s="40">
        <f t="shared" si="1"/>
        <v>170635641</v>
      </c>
    </row>
    <row r="10" spans="1:15" ht="18" x14ac:dyDescent="0.25">
      <c r="A10" s="47" t="s">
        <v>44</v>
      </c>
      <c r="B10" s="42">
        <v>1206</v>
      </c>
      <c r="C10" s="42">
        <v>81279700</v>
      </c>
      <c r="D10" s="42">
        <v>421</v>
      </c>
      <c r="E10" s="42">
        <v>19142140</v>
      </c>
      <c r="F10" s="42">
        <v>1</v>
      </c>
      <c r="G10" s="42">
        <v>1696400</v>
      </c>
      <c r="H10" s="42">
        <v>10</v>
      </c>
      <c r="I10" s="42">
        <v>180000</v>
      </c>
      <c r="J10" s="42">
        <v>0</v>
      </c>
      <c r="K10" s="42">
        <v>0</v>
      </c>
      <c r="L10" s="42">
        <v>150</v>
      </c>
      <c r="M10" s="42">
        <v>23082150</v>
      </c>
      <c r="N10" s="43">
        <f t="shared" si="0"/>
        <v>1788</v>
      </c>
      <c r="O10" s="44">
        <f t="shared" si="1"/>
        <v>125380390</v>
      </c>
    </row>
    <row r="11" spans="1:15" ht="18" x14ac:dyDescent="0.25">
      <c r="A11" s="45" t="s">
        <v>45</v>
      </c>
      <c r="B11" s="39">
        <v>1390</v>
      </c>
      <c r="C11" s="39">
        <v>116145286</v>
      </c>
      <c r="D11" s="39">
        <v>317</v>
      </c>
      <c r="E11" s="39">
        <v>16040050</v>
      </c>
      <c r="F11" s="39">
        <v>1</v>
      </c>
      <c r="G11" s="39">
        <v>17000</v>
      </c>
      <c r="H11" s="39">
        <v>1</v>
      </c>
      <c r="I11" s="39">
        <v>15000</v>
      </c>
      <c r="J11" s="39">
        <v>0</v>
      </c>
      <c r="K11" s="39">
        <v>0</v>
      </c>
      <c r="L11" s="39">
        <v>10</v>
      </c>
      <c r="M11" s="39">
        <v>1140750</v>
      </c>
      <c r="N11" s="39">
        <f t="shared" si="0"/>
        <v>1719</v>
      </c>
      <c r="O11" s="40">
        <f t="shared" si="1"/>
        <v>133358086</v>
      </c>
    </row>
    <row r="12" spans="1:15" ht="18" x14ac:dyDescent="0.25">
      <c r="A12" s="41" t="s">
        <v>46</v>
      </c>
      <c r="B12" s="42">
        <v>605</v>
      </c>
      <c r="C12" s="42">
        <v>41120250</v>
      </c>
      <c r="D12" s="42">
        <v>172</v>
      </c>
      <c r="E12" s="42">
        <v>7255980</v>
      </c>
      <c r="F12" s="42">
        <v>1</v>
      </c>
      <c r="G12" s="42">
        <v>53700</v>
      </c>
      <c r="H12" s="42">
        <v>0</v>
      </c>
      <c r="I12" s="42">
        <v>0</v>
      </c>
      <c r="J12" s="42">
        <v>0</v>
      </c>
      <c r="K12" s="42">
        <v>0</v>
      </c>
      <c r="L12" s="42">
        <v>14</v>
      </c>
      <c r="M12" s="42">
        <v>938500</v>
      </c>
      <c r="N12" s="43">
        <f t="shared" si="0"/>
        <v>792</v>
      </c>
      <c r="O12" s="44">
        <f t="shared" si="1"/>
        <v>49368430</v>
      </c>
    </row>
    <row r="13" spans="1:15" ht="18" x14ac:dyDescent="0.25">
      <c r="A13" s="38" t="s">
        <v>47</v>
      </c>
      <c r="B13" s="39">
        <v>786</v>
      </c>
      <c r="C13" s="39">
        <v>65703615</v>
      </c>
      <c r="D13" s="39">
        <v>287</v>
      </c>
      <c r="E13" s="39">
        <v>14867943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73</v>
      </c>
      <c r="M13" s="39">
        <v>15395031</v>
      </c>
      <c r="N13" s="39">
        <f t="shared" si="0"/>
        <v>1146</v>
      </c>
      <c r="O13" s="40">
        <f t="shared" si="1"/>
        <v>95966589</v>
      </c>
    </row>
    <row r="14" spans="1:15" ht="18" x14ac:dyDescent="0.25">
      <c r="A14" s="41" t="s">
        <v>48</v>
      </c>
      <c r="B14" s="42">
        <v>908</v>
      </c>
      <c r="C14" s="42">
        <v>47368230</v>
      </c>
      <c r="D14" s="42">
        <v>76</v>
      </c>
      <c r="E14" s="42">
        <v>2529190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3</v>
      </c>
      <c r="M14" s="42">
        <v>329400</v>
      </c>
      <c r="N14" s="43">
        <f t="shared" si="0"/>
        <v>987</v>
      </c>
      <c r="O14" s="44">
        <f t="shared" si="1"/>
        <v>50226820</v>
      </c>
    </row>
    <row r="15" spans="1:15" ht="18" x14ac:dyDescent="0.25">
      <c r="A15" s="38" t="s">
        <v>49</v>
      </c>
      <c r="B15" s="39">
        <v>928</v>
      </c>
      <c r="C15" s="39">
        <v>74627300</v>
      </c>
      <c r="D15" s="39">
        <v>120</v>
      </c>
      <c r="E15" s="39">
        <v>5851950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19</v>
      </c>
      <c r="M15" s="39">
        <v>2963900</v>
      </c>
      <c r="N15" s="39">
        <f t="shared" si="0"/>
        <v>1067</v>
      </c>
      <c r="O15" s="40">
        <f t="shared" si="1"/>
        <v>83443150</v>
      </c>
    </row>
    <row r="16" spans="1:15" ht="18" x14ac:dyDescent="0.25">
      <c r="A16" s="41" t="s">
        <v>50</v>
      </c>
      <c r="B16" s="42">
        <v>1516</v>
      </c>
      <c r="C16" s="42">
        <v>78739950</v>
      </c>
      <c r="D16" s="42">
        <v>630</v>
      </c>
      <c r="E16" s="42">
        <v>20437050</v>
      </c>
      <c r="F16" s="42">
        <v>0</v>
      </c>
      <c r="G16" s="42">
        <v>0</v>
      </c>
      <c r="H16" s="42">
        <v>6</v>
      </c>
      <c r="I16" s="42">
        <v>83000</v>
      </c>
      <c r="J16" s="42">
        <v>0</v>
      </c>
      <c r="K16" s="42">
        <v>0</v>
      </c>
      <c r="L16" s="42">
        <v>33</v>
      </c>
      <c r="M16" s="42">
        <v>3626700</v>
      </c>
      <c r="N16" s="43">
        <f t="shared" si="0"/>
        <v>2185</v>
      </c>
      <c r="O16" s="44">
        <f t="shared" si="1"/>
        <v>102886700</v>
      </c>
    </row>
    <row r="17" spans="1:15" ht="18" x14ac:dyDescent="0.25">
      <c r="A17" s="38" t="s">
        <v>51</v>
      </c>
      <c r="B17" s="39">
        <v>863</v>
      </c>
      <c r="C17" s="39">
        <v>50019700</v>
      </c>
      <c r="D17" s="39">
        <v>252</v>
      </c>
      <c r="E17" s="39">
        <v>10711250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58</v>
      </c>
      <c r="M17" s="39">
        <v>4276950</v>
      </c>
      <c r="N17" s="39">
        <f t="shared" si="0"/>
        <v>1173</v>
      </c>
      <c r="O17" s="40">
        <f t="shared" si="1"/>
        <v>65007900</v>
      </c>
    </row>
    <row r="18" spans="1:15" ht="18" x14ac:dyDescent="0.25">
      <c r="A18" s="49" t="s">
        <v>52</v>
      </c>
      <c r="B18" s="50">
        <v>1406</v>
      </c>
      <c r="C18" s="50">
        <v>135876431</v>
      </c>
      <c r="D18" s="50">
        <v>737</v>
      </c>
      <c r="E18" s="50">
        <v>50631630</v>
      </c>
      <c r="F18" s="50">
        <v>1</v>
      </c>
      <c r="G18" s="50">
        <v>168000</v>
      </c>
      <c r="H18" s="50">
        <v>5</v>
      </c>
      <c r="I18" s="50">
        <v>356000</v>
      </c>
      <c r="J18" s="50">
        <v>2</v>
      </c>
      <c r="K18" s="50">
        <v>6000</v>
      </c>
      <c r="L18" s="50">
        <v>6</v>
      </c>
      <c r="M18" s="50">
        <v>796000</v>
      </c>
      <c r="N18" s="43">
        <f t="shared" si="0"/>
        <v>2157</v>
      </c>
      <c r="O18" s="44">
        <f>C18+E18+G18+I18+M18+K18</f>
        <v>187834061</v>
      </c>
    </row>
    <row r="19" spans="1:15" ht="18.75" thickBot="1" x14ac:dyDescent="0.3">
      <c r="A19" s="51" t="s">
        <v>3</v>
      </c>
      <c r="B19" s="52">
        <f>B5+B6+B7+B8+B9+B10+B11+B12+B13+B14+B15+B16+B17+B18</f>
        <v>17590</v>
      </c>
      <c r="C19" s="52">
        <f t="shared" ref="C19:N19" si="2">SUM(C5:C18)</f>
        <v>1486145741</v>
      </c>
      <c r="D19" s="52">
        <f t="shared" si="2"/>
        <v>4637</v>
      </c>
      <c r="E19" s="52">
        <f t="shared" si="2"/>
        <v>239576898</v>
      </c>
      <c r="F19" s="52">
        <f t="shared" si="2"/>
        <v>10</v>
      </c>
      <c r="G19" s="52">
        <f t="shared" si="2"/>
        <v>3227500</v>
      </c>
      <c r="H19" s="52">
        <f t="shared" si="2"/>
        <v>80</v>
      </c>
      <c r="I19" s="52">
        <f t="shared" si="2"/>
        <v>3079000</v>
      </c>
      <c r="J19" s="52">
        <f t="shared" si="2"/>
        <v>2</v>
      </c>
      <c r="K19" s="52">
        <f t="shared" si="2"/>
        <v>6000</v>
      </c>
      <c r="L19" s="52">
        <f t="shared" si="2"/>
        <v>1788</v>
      </c>
      <c r="M19" s="52">
        <f>SUM(M5:M18)</f>
        <v>288844076</v>
      </c>
      <c r="N19" s="52">
        <f t="shared" si="2"/>
        <v>24107</v>
      </c>
      <c r="O19" s="53">
        <f>C19+E19+G19+I19+K19+M19</f>
        <v>2020879215</v>
      </c>
    </row>
  </sheetData>
  <mergeCells count="9">
    <mergeCell ref="A1:O1"/>
    <mergeCell ref="A2:B2"/>
    <mergeCell ref="B3:C3"/>
    <mergeCell ref="D3:E3"/>
    <mergeCell ref="F3:G3"/>
    <mergeCell ref="H3:I3"/>
    <mergeCell ref="J3:K3"/>
    <mergeCell ref="L3:M3"/>
    <mergeCell ref="N3:O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rightToLeft="1" workbookViewId="0">
      <selection activeCell="I33" sqref="I33"/>
    </sheetView>
  </sheetViews>
  <sheetFormatPr defaultRowHeight="15.75" x14ac:dyDescent="0.25"/>
  <cols>
    <col min="1" max="1" width="10" customWidth="1"/>
    <col min="3" max="3" width="12.625" customWidth="1"/>
    <col min="4" max="4" width="7.25" customWidth="1"/>
    <col min="5" max="5" width="12" customWidth="1"/>
    <col min="6" max="6" width="5.5" customWidth="1"/>
    <col min="8" max="8" width="5.875" customWidth="1"/>
    <col min="10" max="10" width="6.25" customWidth="1"/>
    <col min="11" max="11" width="8" customWidth="1"/>
    <col min="12" max="12" width="7.25" customWidth="1"/>
    <col min="13" max="13" width="12" customWidth="1"/>
    <col min="15" max="15" width="12.375" customWidth="1"/>
  </cols>
  <sheetData>
    <row r="1" spans="1:15" x14ac:dyDescent="0.25">
      <c r="A1" s="245" t="s">
        <v>53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 t="s">
        <v>13</v>
      </c>
      <c r="O1" s="245"/>
    </row>
    <row r="2" spans="1:15" ht="16.5" thickBot="1" x14ac:dyDescent="0.3">
      <c r="A2" s="249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</row>
    <row r="3" spans="1:15" ht="16.5" thickTop="1" x14ac:dyDescent="0.25">
      <c r="A3" s="69"/>
      <c r="B3" s="250" t="s">
        <v>54</v>
      </c>
      <c r="C3" s="250"/>
      <c r="D3" s="250" t="s">
        <v>55</v>
      </c>
      <c r="E3" s="250"/>
      <c r="F3" s="250" t="s">
        <v>56</v>
      </c>
      <c r="G3" s="250"/>
      <c r="H3" s="250" t="s">
        <v>57</v>
      </c>
      <c r="I3" s="250"/>
      <c r="J3" s="250" t="s">
        <v>58</v>
      </c>
      <c r="K3" s="250"/>
      <c r="L3" s="250" t="s">
        <v>59</v>
      </c>
      <c r="M3" s="250"/>
      <c r="N3" s="250" t="s">
        <v>3</v>
      </c>
      <c r="O3" s="61"/>
    </row>
    <row r="4" spans="1:15" ht="16.5" thickBot="1" x14ac:dyDescent="0.3">
      <c r="A4" s="7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62"/>
    </row>
    <row r="5" spans="1:15" ht="16.5" thickBot="1" x14ac:dyDescent="0.3">
      <c r="A5" s="54" t="s">
        <v>60</v>
      </c>
      <c r="B5" s="68" t="s">
        <v>5</v>
      </c>
      <c r="C5" s="68" t="s">
        <v>6</v>
      </c>
      <c r="D5" s="68" t="s">
        <v>5</v>
      </c>
      <c r="E5" s="68" t="s">
        <v>6</v>
      </c>
      <c r="F5" s="68" t="s">
        <v>5</v>
      </c>
      <c r="G5" s="68" t="s">
        <v>6</v>
      </c>
      <c r="H5" s="68" t="s">
        <v>5</v>
      </c>
      <c r="I5" s="68" t="s">
        <v>6</v>
      </c>
      <c r="J5" s="55" t="s">
        <v>5</v>
      </c>
      <c r="K5" s="55" t="s">
        <v>6</v>
      </c>
      <c r="L5" s="55" t="s">
        <v>5</v>
      </c>
      <c r="M5" s="55" t="s">
        <v>6</v>
      </c>
      <c r="N5" s="55" t="s">
        <v>5</v>
      </c>
      <c r="O5" s="55" t="s">
        <v>6</v>
      </c>
    </row>
    <row r="6" spans="1:15" x14ac:dyDescent="0.25">
      <c r="A6" s="63" t="s">
        <v>61</v>
      </c>
      <c r="B6" s="42">
        <v>1247</v>
      </c>
      <c r="C6" s="64">
        <v>110007750</v>
      </c>
      <c r="D6" s="42">
        <v>324</v>
      </c>
      <c r="E6" s="42">
        <v>17198200</v>
      </c>
      <c r="F6" s="42">
        <v>0</v>
      </c>
      <c r="G6" s="42">
        <v>0</v>
      </c>
      <c r="H6" s="42">
        <v>7</v>
      </c>
      <c r="I6" s="42">
        <v>158000</v>
      </c>
      <c r="J6" s="42">
        <v>1</v>
      </c>
      <c r="K6" s="42">
        <v>3000</v>
      </c>
      <c r="L6" s="42">
        <v>133</v>
      </c>
      <c r="M6" s="42">
        <v>25896300</v>
      </c>
      <c r="N6" s="42">
        <f>B6+D6+F6+H6+J6+L6</f>
        <v>1712</v>
      </c>
      <c r="O6" s="42">
        <f>C6+E6+G6+I6+K6+M6</f>
        <v>153263250</v>
      </c>
    </row>
    <row r="7" spans="1:15" x14ac:dyDescent="0.25">
      <c r="A7" s="58" t="s">
        <v>62</v>
      </c>
      <c r="B7" s="46">
        <v>1566</v>
      </c>
      <c r="C7" s="39">
        <v>131701626</v>
      </c>
      <c r="D7" s="39">
        <v>401</v>
      </c>
      <c r="E7" s="39">
        <v>19678000</v>
      </c>
      <c r="F7" s="39">
        <v>1</v>
      </c>
      <c r="G7" s="39">
        <v>53700</v>
      </c>
      <c r="H7" s="39">
        <v>5</v>
      </c>
      <c r="I7" s="39">
        <v>253000</v>
      </c>
      <c r="J7" s="39">
        <v>0</v>
      </c>
      <c r="K7" s="39">
        <v>0</v>
      </c>
      <c r="L7" s="39">
        <v>151</v>
      </c>
      <c r="M7" s="39">
        <v>29151150</v>
      </c>
      <c r="N7" s="46">
        <f t="shared" ref="N7:O17" si="0">B7+D7+F7+H7+J7+L7</f>
        <v>2124</v>
      </c>
      <c r="O7" s="46">
        <f t="shared" si="0"/>
        <v>180837476</v>
      </c>
    </row>
    <row r="8" spans="1:15" x14ac:dyDescent="0.25">
      <c r="A8" s="56" t="s">
        <v>63</v>
      </c>
      <c r="B8" s="42">
        <v>1628</v>
      </c>
      <c r="C8" s="42">
        <v>136051900</v>
      </c>
      <c r="D8" s="42">
        <v>446</v>
      </c>
      <c r="E8" s="42">
        <v>24348150</v>
      </c>
      <c r="F8" s="42">
        <v>1</v>
      </c>
      <c r="G8" s="42">
        <v>300000</v>
      </c>
      <c r="H8" s="42">
        <v>5</v>
      </c>
      <c r="I8" s="42">
        <v>150000</v>
      </c>
      <c r="J8" s="43">
        <v>1</v>
      </c>
      <c r="K8" s="43">
        <v>3000</v>
      </c>
      <c r="L8" s="43">
        <v>153</v>
      </c>
      <c r="M8" s="43">
        <v>26363050</v>
      </c>
      <c r="N8" s="42">
        <f t="shared" si="0"/>
        <v>2234</v>
      </c>
      <c r="O8" s="42">
        <f t="shared" si="0"/>
        <v>187216100</v>
      </c>
    </row>
    <row r="9" spans="1:15" x14ac:dyDescent="0.25">
      <c r="A9" s="58" t="s">
        <v>64</v>
      </c>
      <c r="B9" s="46">
        <v>1737</v>
      </c>
      <c r="C9" s="39">
        <v>148071353</v>
      </c>
      <c r="D9" s="39">
        <v>408</v>
      </c>
      <c r="E9" s="39">
        <v>22496400</v>
      </c>
      <c r="F9" s="39">
        <v>0</v>
      </c>
      <c r="G9" s="39">
        <v>0</v>
      </c>
      <c r="H9" s="39">
        <v>5</v>
      </c>
      <c r="I9" s="39">
        <v>119000</v>
      </c>
      <c r="J9" s="39">
        <v>0</v>
      </c>
      <c r="K9" s="39">
        <v>0</v>
      </c>
      <c r="L9" s="39">
        <v>184</v>
      </c>
      <c r="M9" s="39">
        <v>28995331</v>
      </c>
      <c r="N9" s="46">
        <f t="shared" si="0"/>
        <v>2334</v>
      </c>
      <c r="O9" s="46">
        <f t="shared" si="0"/>
        <v>199682084</v>
      </c>
    </row>
    <row r="10" spans="1:15" x14ac:dyDescent="0.25">
      <c r="A10" s="56" t="s">
        <v>65</v>
      </c>
      <c r="B10" s="42">
        <v>1980</v>
      </c>
      <c r="C10" s="42">
        <v>155836280</v>
      </c>
      <c r="D10" s="42">
        <v>594</v>
      </c>
      <c r="E10" s="42">
        <v>32880430</v>
      </c>
      <c r="F10" s="42">
        <v>0</v>
      </c>
      <c r="G10" s="42">
        <v>0</v>
      </c>
      <c r="H10" s="42">
        <v>4</v>
      </c>
      <c r="I10" s="42">
        <v>52000</v>
      </c>
      <c r="J10" s="43">
        <v>0</v>
      </c>
      <c r="K10" s="43">
        <v>0</v>
      </c>
      <c r="L10" s="43">
        <v>210</v>
      </c>
      <c r="M10" s="43">
        <v>33562820</v>
      </c>
      <c r="N10" s="42">
        <f t="shared" si="0"/>
        <v>2788</v>
      </c>
      <c r="O10" s="42">
        <f t="shared" si="0"/>
        <v>222331530</v>
      </c>
    </row>
    <row r="11" spans="1:15" x14ac:dyDescent="0.25">
      <c r="A11" s="57" t="s">
        <v>66</v>
      </c>
      <c r="B11" s="46">
        <v>1314</v>
      </c>
      <c r="C11" s="39">
        <v>99613275</v>
      </c>
      <c r="D11" s="39">
        <v>378</v>
      </c>
      <c r="E11" s="39">
        <v>18711018</v>
      </c>
      <c r="F11" s="39">
        <v>1</v>
      </c>
      <c r="G11" s="39">
        <v>220000</v>
      </c>
      <c r="H11" s="39">
        <v>8</v>
      </c>
      <c r="I11" s="39">
        <v>132000</v>
      </c>
      <c r="J11" s="39">
        <v>0</v>
      </c>
      <c r="K11" s="39">
        <v>0</v>
      </c>
      <c r="L11" s="39">
        <v>130</v>
      </c>
      <c r="M11" s="39">
        <v>18360925</v>
      </c>
      <c r="N11" s="46">
        <f t="shared" si="0"/>
        <v>1831</v>
      </c>
      <c r="O11" s="46">
        <f t="shared" si="0"/>
        <v>137037218</v>
      </c>
    </row>
    <row r="12" spans="1:15" x14ac:dyDescent="0.25">
      <c r="A12" s="56" t="s">
        <v>67</v>
      </c>
      <c r="B12" s="42">
        <v>1862</v>
      </c>
      <c r="C12" s="42">
        <v>155068330</v>
      </c>
      <c r="D12" s="42">
        <v>487</v>
      </c>
      <c r="E12" s="42">
        <v>24134525</v>
      </c>
      <c r="F12" s="42">
        <v>2</v>
      </c>
      <c r="G12" s="42">
        <v>454400</v>
      </c>
      <c r="H12" s="42">
        <v>13</v>
      </c>
      <c r="I12" s="42">
        <v>278000</v>
      </c>
      <c r="J12" s="43">
        <v>0</v>
      </c>
      <c r="K12" s="43">
        <v>0</v>
      </c>
      <c r="L12" s="43">
        <v>205</v>
      </c>
      <c r="M12" s="43">
        <v>29798200</v>
      </c>
      <c r="N12" s="42">
        <f t="shared" si="0"/>
        <v>2569</v>
      </c>
      <c r="O12" s="42">
        <f t="shared" si="0"/>
        <v>209733455</v>
      </c>
    </row>
    <row r="13" spans="1:15" x14ac:dyDescent="0.25">
      <c r="A13" s="57" t="s">
        <v>68</v>
      </c>
      <c r="B13" s="46">
        <v>2272</v>
      </c>
      <c r="C13" s="39">
        <v>182827041</v>
      </c>
      <c r="D13" s="39">
        <v>627</v>
      </c>
      <c r="E13" s="39">
        <v>28751505</v>
      </c>
      <c r="F13" s="65">
        <v>1</v>
      </c>
      <c r="G13" s="39">
        <v>17000</v>
      </c>
      <c r="H13" s="65">
        <v>14</v>
      </c>
      <c r="I13" s="39">
        <v>690000</v>
      </c>
      <c r="J13" s="39">
        <v>0</v>
      </c>
      <c r="K13" s="39">
        <v>0</v>
      </c>
      <c r="L13" s="39">
        <v>200</v>
      </c>
      <c r="M13" s="39">
        <v>27873100</v>
      </c>
      <c r="N13" s="46">
        <f t="shared" si="0"/>
        <v>3114</v>
      </c>
      <c r="O13" s="46">
        <f t="shared" si="0"/>
        <v>240158646</v>
      </c>
    </row>
    <row r="14" spans="1:15" x14ac:dyDescent="0.25">
      <c r="A14" s="56" t="s">
        <v>69</v>
      </c>
      <c r="B14" s="42">
        <v>1083</v>
      </c>
      <c r="C14" s="42">
        <v>93673813</v>
      </c>
      <c r="D14" s="42">
        <v>301</v>
      </c>
      <c r="E14" s="42">
        <v>14409150</v>
      </c>
      <c r="F14" s="42">
        <v>1</v>
      </c>
      <c r="G14" s="42">
        <v>58000</v>
      </c>
      <c r="H14" s="43">
        <v>1</v>
      </c>
      <c r="I14" s="42">
        <v>15000</v>
      </c>
      <c r="J14" s="43">
        <v>0</v>
      </c>
      <c r="K14" s="43">
        <v>0</v>
      </c>
      <c r="L14" s="43">
        <v>101</v>
      </c>
      <c r="M14" s="43">
        <v>16205300</v>
      </c>
      <c r="N14" s="42">
        <f t="shared" si="0"/>
        <v>1487</v>
      </c>
      <c r="O14" s="42">
        <f t="shared" si="0"/>
        <v>124361263</v>
      </c>
    </row>
    <row r="15" spans="1:15" x14ac:dyDescent="0.25">
      <c r="A15" s="57" t="s">
        <v>70</v>
      </c>
      <c r="B15" s="46">
        <v>1211</v>
      </c>
      <c r="C15" s="39">
        <v>112620075</v>
      </c>
      <c r="D15" s="39">
        <v>306</v>
      </c>
      <c r="E15" s="39">
        <v>16184280</v>
      </c>
      <c r="F15" s="39">
        <v>1</v>
      </c>
      <c r="G15" s="39">
        <v>168000</v>
      </c>
      <c r="H15" s="46">
        <v>7</v>
      </c>
      <c r="I15" s="39">
        <v>877000</v>
      </c>
      <c r="J15" s="39">
        <v>0</v>
      </c>
      <c r="K15" s="39">
        <v>0</v>
      </c>
      <c r="L15" s="39">
        <v>120</v>
      </c>
      <c r="M15" s="39">
        <v>19304600</v>
      </c>
      <c r="N15" s="46">
        <f t="shared" si="0"/>
        <v>1645</v>
      </c>
      <c r="O15" s="46">
        <f t="shared" si="0"/>
        <v>149153955</v>
      </c>
    </row>
    <row r="16" spans="1:15" x14ac:dyDescent="0.25">
      <c r="A16" s="56" t="s">
        <v>71</v>
      </c>
      <c r="B16" s="42">
        <v>851</v>
      </c>
      <c r="C16" s="42">
        <v>77667185</v>
      </c>
      <c r="D16" s="42">
        <v>181</v>
      </c>
      <c r="E16" s="42">
        <v>9458740</v>
      </c>
      <c r="F16" s="42">
        <v>0</v>
      </c>
      <c r="G16" s="42">
        <v>0</v>
      </c>
      <c r="H16" s="42">
        <v>3</v>
      </c>
      <c r="I16" s="42">
        <v>60000</v>
      </c>
      <c r="J16" s="43">
        <v>0</v>
      </c>
      <c r="K16" s="43">
        <v>0</v>
      </c>
      <c r="L16" s="43">
        <v>96</v>
      </c>
      <c r="M16" s="43">
        <v>16933700</v>
      </c>
      <c r="N16" s="42">
        <f t="shared" si="0"/>
        <v>1131</v>
      </c>
      <c r="O16" s="42">
        <f t="shared" si="0"/>
        <v>104119625</v>
      </c>
    </row>
    <row r="17" spans="1:15" x14ac:dyDescent="0.25">
      <c r="A17" s="58" t="s">
        <v>72</v>
      </c>
      <c r="B17" s="46">
        <v>839</v>
      </c>
      <c r="C17" s="66">
        <v>83007113</v>
      </c>
      <c r="D17" s="66">
        <v>184</v>
      </c>
      <c r="E17" s="66">
        <v>11326500</v>
      </c>
      <c r="F17" s="66">
        <v>2</v>
      </c>
      <c r="G17" s="66">
        <v>1956400</v>
      </c>
      <c r="H17" s="66">
        <v>8</v>
      </c>
      <c r="I17" s="66">
        <v>295000</v>
      </c>
      <c r="J17" s="66">
        <v>0</v>
      </c>
      <c r="K17" s="66">
        <v>0</v>
      </c>
      <c r="L17" s="66">
        <v>105</v>
      </c>
      <c r="M17" s="66">
        <v>16399600</v>
      </c>
      <c r="N17" s="46">
        <f t="shared" si="0"/>
        <v>1138</v>
      </c>
      <c r="O17" s="46">
        <f t="shared" si="0"/>
        <v>112984613</v>
      </c>
    </row>
    <row r="18" spans="1:15" ht="16.5" thickBot="1" x14ac:dyDescent="0.3">
      <c r="A18" s="59" t="s">
        <v>3</v>
      </c>
      <c r="B18" s="67">
        <f>B6+B7+B8+B9+B10+B11+B12++B13+B14+B15+B16+B17</f>
        <v>17590</v>
      </c>
      <c r="C18" s="67">
        <f>SUM(C6:C17)</f>
        <v>1486145741</v>
      </c>
      <c r="D18" s="67">
        <f t="shared" ref="D18:N18" si="1">SUM(D6:D17)</f>
        <v>4637</v>
      </c>
      <c r="E18" s="67">
        <f t="shared" si="1"/>
        <v>239576898</v>
      </c>
      <c r="F18" s="67">
        <f t="shared" si="1"/>
        <v>10</v>
      </c>
      <c r="G18" s="67">
        <f t="shared" si="1"/>
        <v>3227500</v>
      </c>
      <c r="H18" s="67">
        <f t="shared" si="1"/>
        <v>80</v>
      </c>
      <c r="I18" s="67">
        <f t="shared" si="1"/>
        <v>3079000</v>
      </c>
      <c r="J18" s="67">
        <f t="shared" si="1"/>
        <v>2</v>
      </c>
      <c r="K18" s="67">
        <f t="shared" si="1"/>
        <v>6000</v>
      </c>
      <c r="L18" s="67">
        <f t="shared" si="1"/>
        <v>1788</v>
      </c>
      <c r="M18" s="67">
        <f>SUM(M6:M17)</f>
        <v>288844076</v>
      </c>
      <c r="N18" s="67">
        <f t="shared" si="1"/>
        <v>24107</v>
      </c>
      <c r="O18" s="67">
        <f>C18+E18+G18+I18+K18+M18</f>
        <v>2020879215</v>
      </c>
    </row>
    <row r="19" spans="1:15" ht="16.5" thickTop="1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1:15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</sheetData>
  <mergeCells count="9">
    <mergeCell ref="A1:M2"/>
    <mergeCell ref="N1:O2"/>
    <mergeCell ref="B3:C4"/>
    <mergeCell ref="D3:E4"/>
    <mergeCell ref="F3:G4"/>
    <mergeCell ref="H3:I4"/>
    <mergeCell ref="J3:K4"/>
    <mergeCell ref="L3:M4"/>
    <mergeCell ref="N3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rightToLeft="1" workbookViewId="0">
      <selection activeCell="O9" sqref="O9"/>
    </sheetView>
  </sheetViews>
  <sheetFormatPr defaultRowHeight="15.75" x14ac:dyDescent="0.25"/>
  <cols>
    <col min="1" max="1" width="12" customWidth="1"/>
    <col min="2" max="6" width="9.125" bestFit="1" customWidth="1"/>
    <col min="7" max="7" width="6.5" customWidth="1"/>
    <col min="8" max="8" width="9.125" bestFit="1" customWidth="1"/>
    <col min="9" max="9" width="12.375" bestFit="1" customWidth="1"/>
    <col min="10" max="10" width="15.75" customWidth="1"/>
    <col min="11" max="11" width="0.125" customWidth="1"/>
  </cols>
  <sheetData>
    <row r="1" spans="1:12" x14ac:dyDescent="0.25">
      <c r="A1" s="252" t="s">
        <v>73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87"/>
    </row>
    <row r="2" spans="1:12" x14ac:dyDescent="0.25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87"/>
    </row>
    <row r="3" spans="1:12" ht="18" x14ac:dyDescent="0.25">
      <c r="A3" s="253"/>
      <c r="B3" s="253"/>
      <c r="C3" s="74"/>
      <c r="D3" s="88"/>
      <c r="E3" s="88"/>
      <c r="F3" s="88"/>
      <c r="G3" s="88"/>
      <c r="H3" s="88"/>
      <c r="I3" s="89"/>
      <c r="J3" s="90" t="s">
        <v>81</v>
      </c>
      <c r="K3" s="88"/>
      <c r="L3" s="85"/>
    </row>
    <row r="4" spans="1:12" ht="56.25" customHeight="1" thickBot="1" x14ac:dyDescent="0.3">
      <c r="A4" s="85" t="s">
        <v>74</v>
      </c>
      <c r="B4" s="85" t="s">
        <v>5</v>
      </c>
      <c r="C4" s="86" t="s">
        <v>75</v>
      </c>
      <c r="D4" s="86" t="s">
        <v>76</v>
      </c>
      <c r="E4" s="86" t="s">
        <v>77</v>
      </c>
      <c r="F4" s="86" t="s">
        <v>78</v>
      </c>
      <c r="G4" s="86" t="s">
        <v>79</v>
      </c>
      <c r="H4" s="86" t="s">
        <v>80</v>
      </c>
      <c r="I4" s="86" t="s">
        <v>20</v>
      </c>
      <c r="J4" s="86" t="s">
        <v>82</v>
      </c>
    </row>
    <row r="5" spans="1:12" x14ac:dyDescent="0.25">
      <c r="A5" s="75" t="s">
        <v>39</v>
      </c>
      <c r="B5" s="76">
        <v>834</v>
      </c>
      <c r="C5" s="77">
        <f>B5/B19*100</f>
        <v>4.4378225935188631</v>
      </c>
      <c r="D5" s="76">
        <v>209983</v>
      </c>
      <c r="E5" s="76">
        <v>245666</v>
      </c>
      <c r="F5" s="76">
        <v>1553</v>
      </c>
      <c r="G5" s="76">
        <v>4</v>
      </c>
      <c r="H5" s="78">
        <v>8001</v>
      </c>
      <c r="I5" s="76">
        <v>73644150</v>
      </c>
      <c r="J5" s="77">
        <f>I5/I19*100</f>
        <v>4.7119922130437137</v>
      </c>
    </row>
    <row r="6" spans="1:12" x14ac:dyDescent="0.25">
      <c r="A6" s="79" t="s">
        <v>40</v>
      </c>
      <c r="B6" s="80">
        <v>1947</v>
      </c>
      <c r="C6" s="81">
        <f>B6/B19*100</f>
        <v>10.360240515085405</v>
      </c>
      <c r="D6" s="80">
        <v>498255</v>
      </c>
      <c r="E6" s="80">
        <v>462881</v>
      </c>
      <c r="F6" s="80">
        <v>3241</v>
      </c>
      <c r="G6" s="80">
        <v>3</v>
      </c>
      <c r="H6" s="80">
        <v>14405</v>
      </c>
      <c r="I6" s="80">
        <v>135801883</v>
      </c>
      <c r="J6" s="81">
        <f>I6/I19*100</f>
        <v>8.6890461117776976</v>
      </c>
    </row>
    <row r="7" spans="1:12" x14ac:dyDescent="0.25">
      <c r="A7" s="82" t="s">
        <v>41</v>
      </c>
      <c r="B7" s="78">
        <v>79</v>
      </c>
      <c r="C7" s="77">
        <f>B7/B19*100</f>
        <v>0.42036928643643912</v>
      </c>
      <c r="D7" s="78">
        <v>19781</v>
      </c>
      <c r="E7" s="78">
        <v>19962</v>
      </c>
      <c r="F7" s="78">
        <v>143</v>
      </c>
      <c r="G7" s="78">
        <v>0</v>
      </c>
      <c r="H7" s="78">
        <v>563</v>
      </c>
      <c r="I7" s="78">
        <v>7208350</v>
      </c>
      <c r="J7" s="77">
        <f>I7/I19*100</f>
        <v>0.46121367506982769</v>
      </c>
    </row>
    <row r="8" spans="1:12" x14ac:dyDescent="0.25">
      <c r="A8" s="79" t="s">
        <v>42</v>
      </c>
      <c r="B8" s="80">
        <v>4551</v>
      </c>
      <c r="C8" s="81">
        <f>B8/B19*100</f>
        <v>24.216463576863724</v>
      </c>
      <c r="D8" s="80">
        <v>1239509</v>
      </c>
      <c r="E8" s="80">
        <v>1366173</v>
      </c>
      <c r="F8" s="80">
        <v>8203</v>
      </c>
      <c r="G8" s="80">
        <v>39</v>
      </c>
      <c r="H8" s="80">
        <v>39445</v>
      </c>
      <c r="I8" s="80">
        <v>525328925</v>
      </c>
      <c r="J8" s="81">
        <f>I8/I19*100</f>
        <v>33.612253028741932</v>
      </c>
    </row>
    <row r="9" spans="1:12" x14ac:dyDescent="0.25">
      <c r="A9" s="82" t="s">
        <v>43</v>
      </c>
      <c r="B9" s="78">
        <v>1657</v>
      </c>
      <c r="C9" s="77">
        <f>B9/B19*100</f>
        <v>8.8171127547491075</v>
      </c>
      <c r="D9" s="78">
        <v>430382</v>
      </c>
      <c r="E9" s="78">
        <v>374494</v>
      </c>
      <c r="F9" s="78">
        <v>2602</v>
      </c>
      <c r="G9" s="78">
        <v>0</v>
      </c>
      <c r="H9" s="78">
        <v>12086</v>
      </c>
      <c r="I9" s="78">
        <v>142439041</v>
      </c>
      <c r="J9" s="77">
        <f>I9/I19*100</f>
        <v>9.1137130651302822</v>
      </c>
    </row>
    <row r="10" spans="1:12" x14ac:dyDescent="0.25">
      <c r="A10" s="79" t="s">
        <v>44</v>
      </c>
      <c r="B10" s="80">
        <v>1279</v>
      </c>
      <c r="C10" s="81">
        <f>B10/B19*100</f>
        <v>6.8057255361038678</v>
      </c>
      <c r="D10" s="80">
        <v>292552</v>
      </c>
      <c r="E10" s="80">
        <v>244337</v>
      </c>
      <c r="F10" s="80">
        <v>1694</v>
      </c>
      <c r="G10" s="80">
        <v>48</v>
      </c>
      <c r="H10" s="80">
        <v>8350</v>
      </c>
      <c r="I10" s="80">
        <v>83237900</v>
      </c>
      <c r="J10" s="81">
        <f>I10/I19*100</f>
        <v>5.3258315376049739</v>
      </c>
    </row>
    <row r="11" spans="1:12" x14ac:dyDescent="0.25">
      <c r="A11" s="82" t="s">
        <v>45</v>
      </c>
      <c r="B11" s="78">
        <v>1373</v>
      </c>
      <c r="C11" s="77">
        <f>B11/B19*100</f>
        <v>7.3059117756611505</v>
      </c>
      <c r="D11" s="78">
        <v>346557</v>
      </c>
      <c r="E11" s="78">
        <v>372329</v>
      </c>
      <c r="F11" s="78">
        <v>2185</v>
      </c>
      <c r="G11" s="78">
        <v>19</v>
      </c>
      <c r="H11" s="78">
        <v>10644</v>
      </c>
      <c r="I11" s="78">
        <v>114149086</v>
      </c>
      <c r="J11" s="77">
        <f>I11/I19*100</f>
        <v>7.3036297432729853</v>
      </c>
    </row>
    <row r="12" spans="1:12" x14ac:dyDescent="0.25">
      <c r="A12" s="79" t="s">
        <v>46</v>
      </c>
      <c r="B12" s="80">
        <v>616</v>
      </c>
      <c r="C12" s="81">
        <f>B12/B19*100</f>
        <v>3.2778162081626134</v>
      </c>
      <c r="D12" s="80">
        <v>177584</v>
      </c>
      <c r="E12" s="80">
        <v>126418</v>
      </c>
      <c r="F12" s="80">
        <v>805</v>
      </c>
      <c r="G12" s="80">
        <v>0</v>
      </c>
      <c r="H12" s="80">
        <v>3362</v>
      </c>
      <c r="I12" s="80">
        <v>40903750</v>
      </c>
      <c r="J12" s="81">
        <f>I12/I19*100</f>
        <v>2.6171549469209276</v>
      </c>
    </row>
    <row r="13" spans="1:12" x14ac:dyDescent="0.25">
      <c r="A13" s="82" t="s">
        <v>47</v>
      </c>
      <c r="B13" s="78">
        <v>840</v>
      </c>
      <c r="C13" s="77">
        <f>B13/B19*100</f>
        <v>4.4697493747672006</v>
      </c>
      <c r="D13" s="78">
        <v>198259</v>
      </c>
      <c r="E13" s="78">
        <v>165804</v>
      </c>
      <c r="F13" s="78">
        <v>1158</v>
      </c>
      <c r="G13" s="78">
        <v>6</v>
      </c>
      <c r="H13" s="78">
        <v>5605</v>
      </c>
      <c r="I13" s="78">
        <v>68183846</v>
      </c>
      <c r="J13" s="77">
        <f>I13/I19*100</f>
        <v>4.3626242058245195</v>
      </c>
    </row>
    <row r="14" spans="1:12" x14ac:dyDescent="0.25">
      <c r="A14" s="79" t="s">
        <v>83</v>
      </c>
      <c r="B14" s="80">
        <v>901</v>
      </c>
      <c r="C14" s="81">
        <f>B14/B19*100</f>
        <v>4.794338317458628</v>
      </c>
      <c r="D14" s="80">
        <v>223746</v>
      </c>
      <c r="E14" s="80">
        <v>151580</v>
      </c>
      <c r="F14" s="80">
        <v>1011</v>
      </c>
      <c r="G14" s="80">
        <v>1</v>
      </c>
      <c r="H14" s="80">
        <v>5162</v>
      </c>
      <c r="I14" s="80">
        <v>45990230</v>
      </c>
      <c r="J14" s="81">
        <f>I14/I19*100</f>
        <v>2.9426044789177332</v>
      </c>
    </row>
    <row r="15" spans="1:12" x14ac:dyDescent="0.25">
      <c r="A15" s="82" t="s">
        <v>49</v>
      </c>
      <c r="B15" s="78">
        <v>915</v>
      </c>
      <c r="C15" s="77">
        <f>B15/B19*100</f>
        <v>4.8688341403714146</v>
      </c>
      <c r="D15" s="78">
        <v>220910</v>
      </c>
      <c r="E15" s="78">
        <v>184189</v>
      </c>
      <c r="F15" s="78">
        <v>1028</v>
      </c>
      <c r="G15" s="78">
        <v>7</v>
      </c>
      <c r="H15" s="78">
        <v>4293</v>
      </c>
      <c r="I15" s="78">
        <v>66642450</v>
      </c>
      <c r="J15" s="77">
        <f>I15/I19*100</f>
        <v>4.2640006770144678</v>
      </c>
    </row>
    <row r="16" spans="1:12" x14ac:dyDescent="0.25">
      <c r="A16" s="79" t="s">
        <v>50</v>
      </c>
      <c r="B16" s="80">
        <v>1519</v>
      </c>
      <c r="C16" s="81">
        <f>B16/B19*100</f>
        <v>8.0827967860373544</v>
      </c>
      <c r="D16" s="80">
        <v>353467</v>
      </c>
      <c r="E16" s="80">
        <v>302409</v>
      </c>
      <c r="F16" s="80">
        <v>1792</v>
      </c>
      <c r="G16" s="80">
        <v>0</v>
      </c>
      <c r="H16" s="80">
        <v>9963</v>
      </c>
      <c r="I16" s="80">
        <v>77702700</v>
      </c>
      <c r="J16" s="81">
        <f>I16/I19*100</f>
        <v>4.9716714407386302</v>
      </c>
    </row>
    <row r="17" spans="1:11" x14ac:dyDescent="0.25">
      <c r="A17" s="82" t="s">
        <v>51</v>
      </c>
      <c r="B17" s="78">
        <v>909</v>
      </c>
      <c r="C17" s="77">
        <f>B17/B19*100</f>
        <v>4.836907359123078</v>
      </c>
      <c r="D17" s="78">
        <v>202920</v>
      </c>
      <c r="E17" s="78">
        <v>163296</v>
      </c>
      <c r="F17" s="78">
        <v>947</v>
      </c>
      <c r="G17" s="78">
        <v>4</v>
      </c>
      <c r="H17" s="78">
        <v>4655</v>
      </c>
      <c r="I17" s="78">
        <v>52637200</v>
      </c>
      <c r="J17" s="77">
        <f>I17/I19*100</f>
        <v>3.3678992359396447</v>
      </c>
    </row>
    <row r="18" spans="1:11" x14ac:dyDescent="0.25">
      <c r="A18" s="79" t="s">
        <v>52</v>
      </c>
      <c r="B18" s="80">
        <v>1373</v>
      </c>
      <c r="C18" s="81">
        <f>B18/B19*100</f>
        <v>7.3059117756611505</v>
      </c>
      <c r="D18" s="80">
        <v>329273</v>
      </c>
      <c r="E18" s="80">
        <v>331810</v>
      </c>
      <c r="F18" s="80">
        <v>2331</v>
      </c>
      <c r="G18" s="80">
        <v>0</v>
      </c>
      <c r="H18" s="80">
        <v>8313</v>
      </c>
      <c r="I18" s="80">
        <v>129039481</v>
      </c>
      <c r="J18" s="81">
        <f>I18/I19*100</f>
        <v>8.2563656400026648</v>
      </c>
    </row>
    <row r="19" spans="1:11" ht="16.5" thickBot="1" x14ac:dyDescent="0.3">
      <c r="A19" s="83" t="s">
        <v>3</v>
      </c>
      <c r="B19" s="84">
        <f t="shared" ref="B19:H19" si="0">SUM(B5:B18)</f>
        <v>18793</v>
      </c>
      <c r="C19" s="84">
        <f t="shared" si="0"/>
        <v>99.999999999999986</v>
      </c>
      <c r="D19" s="84">
        <f t="shared" si="0"/>
        <v>4743178</v>
      </c>
      <c r="E19" s="84">
        <f t="shared" si="0"/>
        <v>4511348</v>
      </c>
      <c r="F19" s="84">
        <f t="shared" si="0"/>
        <v>28693</v>
      </c>
      <c r="G19" s="84">
        <f t="shared" si="0"/>
        <v>131</v>
      </c>
      <c r="H19" s="84">
        <f t="shared" si="0"/>
        <v>134847</v>
      </c>
      <c r="I19" s="84">
        <f>SUM(I5:I18)</f>
        <v>1562908992</v>
      </c>
      <c r="J19" s="84">
        <f>SUM(J5:J18)</f>
        <v>100.00000000000001</v>
      </c>
    </row>
    <row r="20" spans="1:11" ht="24" thickTop="1" x14ac:dyDescent="0.25">
      <c r="A20" s="254" t="s">
        <v>84</v>
      </c>
      <c r="B20" s="254"/>
      <c r="C20" s="254"/>
      <c r="D20" s="254"/>
      <c r="E20" s="254"/>
      <c r="F20" s="254"/>
      <c r="G20" s="254"/>
      <c r="H20" s="254"/>
      <c r="I20" s="254"/>
      <c r="J20" s="254"/>
      <c r="K20" s="71"/>
    </row>
    <row r="21" spans="1:11" ht="23.25" x14ac:dyDescent="0.35">
      <c r="A21" s="72"/>
      <c r="B21" s="73"/>
      <c r="C21" s="73"/>
      <c r="D21" s="72"/>
      <c r="E21" s="73"/>
      <c r="F21" s="73"/>
      <c r="G21" s="73"/>
      <c r="H21" s="73"/>
      <c r="I21" s="73"/>
      <c r="J21" s="73"/>
      <c r="K21" s="72"/>
    </row>
  </sheetData>
  <mergeCells count="3">
    <mergeCell ref="A1:K2"/>
    <mergeCell ref="A3:B3"/>
    <mergeCell ref="A20:J2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rightToLeft="1" workbookViewId="0">
      <selection activeCell="B4" sqref="B4"/>
    </sheetView>
  </sheetViews>
  <sheetFormatPr defaultRowHeight="15.75" x14ac:dyDescent="0.25"/>
  <cols>
    <col min="1" max="1" width="12.625" customWidth="1"/>
    <col min="8" max="8" width="29.625" customWidth="1"/>
  </cols>
  <sheetData>
    <row r="1" spans="1:8" ht="18" x14ac:dyDescent="0.25">
      <c r="A1" s="255" t="s">
        <v>85</v>
      </c>
      <c r="B1" s="255"/>
      <c r="C1" s="255"/>
      <c r="D1" s="255"/>
      <c r="E1" s="255"/>
      <c r="F1" s="255"/>
      <c r="G1" s="255"/>
      <c r="H1" s="255"/>
    </row>
    <row r="2" spans="1:8" ht="16.5" thickBot="1" x14ac:dyDescent="0.3">
      <c r="A2" s="91"/>
      <c r="B2" s="91"/>
      <c r="C2" s="91"/>
      <c r="D2" s="91"/>
      <c r="E2" s="91"/>
      <c r="F2" s="91"/>
      <c r="G2" s="91"/>
      <c r="H2" s="91"/>
    </row>
    <row r="3" spans="1:8" ht="33" thickTop="1" thickBot="1" x14ac:dyDescent="0.3">
      <c r="A3" s="100" t="s">
        <v>86</v>
      </c>
      <c r="B3" s="92" t="s">
        <v>5</v>
      </c>
      <c r="C3" s="92" t="s">
        <v>77</v>
      </c>
      <c r="D3" s="92" t="s">
        <v>78</v>
      </c>
      <c r="E3" s="92" t="s">
        <v>79</v>
      </c>
      <c r="F3" s="92" t="s">
        <v>80</v>
      </c>
      <c r="G3" s="92" t="s">
        <v>87</v>
      </c>
      <c r="H3" s="92" t="s">
        <v>88</v>
      </c>
    </row>
    <row r="4" spans="1:8" x14ac:dyDescent="0.25">
      <c r="A4" s="93" t="s">
        <v>39</v>
      </c>
      <c r="B4" s="94">
        <v>220</v>
      </c>
      <c r="C4" s="94">
        <v>36658</v>
      </c>
      <c r="D4" s="94">
        <v>408</v>
      </c>
      <c r="E4" s="94">
        <v>0</v>
      </c>
      <c r="F4" s="94">
        <v>1331</v>
      </c>
      <c r="G4" s="94">
        <v>0</v>
      </c>
      <c r="H4" s="94">
        <v>10939100</v>
      </c>
    </row>
    <row r="5" spans="1:8" x14ac:dyDescent="0.25">
      <c r="A5" s="95" t="s">
        <v>40</v>
      </c>
      <c r="B5" s="96">
        <v>347</v>
      </c>
      <c r="C5" s="96">
        <v>66630</v>
      </c>
      <c r="D5" s="96">
        <v>609</v>
      </c>
      <c r="E5" s="96">
        <v>0</v>
      </c>
      <c r="F5" s="96">
        <v>1870</v>
      </c>
      <c r="G5" s="96">
        <v>0</v>
      </c>
      <c r="H5" s="96">
        <v>19194640</v>
      </c>
    </row>
    <row r="6" spans="1:8" x14ac:dyDescent="0.25">
      <c r="A6" s="95" t="s">
        <v>41</v>
      </c>
      <c r="B6" s="96">
        <v>6</v>
      </c>
      <c r="C6" s="96">
        <v>659</v>
      </c>
      <c r="D6" s="96">
        <v>7</v>
      </c>
      <c r="E6" s="96">
        <v>0</v>
      </c>
      <c r="F6" s="96">
        <v>20</v>
      </c>
      <c r="G6" s="96">
        <v>0</v>
      </c>
      <c r="H6" s="96">
        <v>193250</v>
      </c>
    </row>
    <row r="7" spans="1:8" x14ac:dyDescent="0.25">
      <c r="A7" s="93" t="s">
        <v>42</v>
      </c>
      <c r="B7" s="94">
        <v>651</v>
      </c>
      <c r="C7" s="94">
        <v>104530</v>
      </c>
      <c r="D7" s="94">
        <v>525</v>
      </c>
      <c r="E7" s="94">
        <v>3</v>
      </c>
      <c r="F7" s="94">
        <v>3135</v>
      </c>
      <c r="G7" s="94">
        <v>0</v>
      </c>
      <c r="H7" s="94">
        <v>39658175</v>
      </c>
    </row>
    <row r="8" spans="1:8" x14ac:dyDescent="0.25">
      <c r="A8" s="95" t="s">
        <v>43</v>
      </c>
      <c r="B8" s="96">
        <v>382</v>
      </c>
      <c r="C8" s="96">
        <v>55434</v>
      </c>
      <c r="D8" s="96">
        <v>627</v>
      </c>
      <c r="E8" s="96">
        <v>0</v>
      </c>
      <c r="F8" s="96">
        <v>1947</v>
      </c>
      <c r="G8" s="96">
        <v>0</v>
      </c>
      <c r="H8" s="96">
        <v>19868950</v>
      </c>
    </row>
    <row r="9" spans="1:8" x14ac:dyDescent="0.25">
      <c r="A9" s="93" t="s">
        <v>44</v>
      </c>
      <c r="B9" s="94">
        <v>415</v>
      </c>
      <c r="C9" s="94">
        <v>51015</v>
      </c>
      <c r="D9" s="94">
        <v>556</v>
      </c>
      <c r="E9" s="94">
        <v>0</v>
      </c>
      <c r="F9" s="94">
        <v>2756</v>
      </c>
      <c r="G9" s="94">
        <v>1</v>
      </c>
      <c r="H9" s="94">
        <v>17053340</v>
      </c>
    </row>
    <row r="10" spans="1:8" x14ac:dyDescent="0.25">
      <c r="A10" s="95" t="s">
        <v>45</v>
      </c>
      <c r="B10" s="96">
        <v>316</v>
      </c>
      <c r="C10" s="96">
        <v>51869</v>
      </c>
      <c r="D10" s="96">
        <v>345</v>
      </c>
      <c r="E10" s="96">
        <v>0</v>
      </c>
      <c r="F10" s="96">
        <v>1651</v>
      </c>
      <c r="G10" s="96">
        <v>1</v>
      </c>
      <c r="H10" s="96">
        <v>16013350</v>
      </c>
    </row>
    <row r="11" spans="1:8" x14ac:dyDescent="0.25">
      <c r="A11" s="93" t="s">
        <v>46</v>
      </c>
      <c r="B11" s="94">
        <v>173</v>
      </c>
      <c r="C11" s="94">
        <v>22620</v>
      </c>
      <c r="D11" s="94">
        <v>224</v>
      </c>
      <c r="E11" s="94">
        <v>0</v>
      </c>
      <c r="F11" s="94">
        <v>604</v>
      </c>
      <c r="G11" s="94">
        <v>0</v>
      </c>
      <c r="H11" s="94">
        <v>7309680</v>
      </c>
    </row>
    <row r="12" spans="1:8" x14ac:dyDescent="0.25">
      <c r="A12" s="95" t="s">
        <v>47</v>
      </c>
      <c r="B12" s="96">
        <v>287</v>
      </c>
      <c r="C12" s="96">
        <v>37297</v>
      </c>
      <c r="D12" s="96">
        <v>384</v>
      </c>
      <c r="E12" s="96">
        <v>0</v>
      </c>
      <c r="F12" s="96">
        <v>1387</v>
      </c>
      <c r="G12" s="96">
        <v>1</v>
      </c>
      <c r="H12" s="96">
        <v>14867943</v>
      </c>
    </row>
    <row r="13" spans="1:8" x14ac:dyDescent="0.25">
      <c r="A13" s="93" t="s">
        <v>48</v>
      </c>
      <c r="B13" s="94">
        <v>76</v>
      </c>
      <c r="C13" s="94">
        <v>8424</v>
      </c>
      <c r="D13" s="94">
        <v>91</v>
      </c>
      <c r="E13" s="94">
        <v>0</v>
      </c>
      <c r="F13" s="94">
        <v>324</v>
      </c>
      <c r="G13" s="94">
        <v>0</v>
      </c>
      <c r="H13" s="94">
        <v>2529190</v>
      </c>
    </row>
    <row r="14" spans="1:8" x14ac:dyDescent="0.25">
      <c r="A14" s="95" t="s">
        <v>49</v>
      </c>
      <c r="B14" s="96">
        <v>117</v>
      </c>
      <c r="C14" s="96">
        <v>14099</v>
      </c>
      <c r="D14" s="96">
        <v>129</v>
      </c>
      <c r="E14" s="96">
        <v>0</v>
      </c>
      <c r="F14" s="96">
        <v>390</v>
      </c>
      <c r="G14" s="96">
        <v>0</v>
      </c>
      <c r="H14" s="96">
        <v>5117700</v>
      </c>
    </row>
    <row r="15" spans="1:8" x14ac:dyDescent="0.25">
      <c r="A15" s="93" t="s">
        <v>50</v>
      </c>
      <c r="B15" s="94">
        <v>630</v>
      </c>
      <c r="C15" s="94">
        <v>79745</v>
      </c>
      <c r="D15" s="94">
        <v>751</v>
      </c>
      <c r="E15" s="94">
        <v>0</v>
      </c>
      <c r="F15" s="94">
        <v>2939</v>
      </c>
      <c r="G15" s="94">
        <v>0</v>
      </c>
      <c r="H15" s="94">
        <v>20437050</v>
      </c>
    </row>
    <row r="16" spans="1:8" x14ac:dyDescent="0.25">
      <c r="A16" s="95" t="s">
        <v>51</v>
      </c>
      <c r="B16" s="96">
        <v>252</v>
      </c>
      <c r="C16" s="96">
        <v>33206</v>
      </c>
      <c r="D16" s="96">
        <v>268</v>
      </c>
      <c r="E16" s="96">
        <v>0</v>
      </c>
      <c r="F16" s="96">
        <v>1084</v>
      </c>
      <c r="G16" s="96">
        <v>0</v>
      </c>
      <c r="H16" s="96">
        <v>10711250</v>
      </c>
    </row>
    <row r="17" spans="1:8" x14ac:dyDescent="0.25">
      <c r="A17" s="93" t="s">
        <v>52</v>
      </c>
      <c r="B17" s="94">
        <v>723</v>
      </c>
      <c r="C17" s="94">
        <v>106634</v>
      </c>
      <c r="D17" s="94">
        <v>937</v>
      </c>
      <c r="E17" s="94">
        <v>0</v>
      </c>
      <c r="F17" s="94">
        <v>3059</v>
      </c>
      <c r="G17" s="94">
        <v>1</v>
      </c>
      <c r="H17" s="94">
        <v>41903730</v>
      </c>
    </row>
    <row r="18" spans="1:8" ht="16.5" thickBot="1" x14ac:dyDescent="0.3">
      <c r="A18" s="97" t="s">
        <v>3</v>
      </c>
      <c r="B18" s="98">
        <f>SUM(B4:B17)</f>
        <v>4595</v>
      </c>
      <c r="C18" s="98">
        <f t="shared" ref="C18:H18" si="0">SUM(C4:C17)</f>
        <v>668820</v>
      </c>
      <c r="D18" s="98">
        <f t="shared" si="0"/>
        <v>5861</v>
      </c>
      <c r="E18" s="98">
        <f t="shared" si="0"/>
        <v>3</v>
      </c>
      <c r="F18" s="98">
        <f t="shared" si="0"/>
        <v>22497</v>
      </c>
      <c r="G18" s="98">
        <f t="shared" si="0"/>
        <v>4</v>
      </c>
      <c r="H18" s="98">
        <f t="shared" si="0"/>
        <v>225797348</v>
      </c>
    </row>
    <row r="19" spans="1:8" ht="16.5" thickTop="1" x14ac:dyDescent="0.25">
      <c r="A19" s="256"/>
      <c r="B19" s="256"/>
      <c r="C19" s="256"/>
      <c r="D19" s="256"/>
      <c r="E19" s="256"/>
      <c r="F19" s="256"/>
      <c r="G19" s="99"/>
      <c r="H19" s="99"/>
    </row>
  </sheetData>
  <mergeCells count="2">
    <mergeCell ref="A1:H1"/>
    <mergeCell ref="A19:F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rightToLeft="1" workbookViewId="0">
      <selection activeCell="C27" sqref="C27"/>
    </sheetView>
  </sheetViews>
  <sheetFormatPr defaultRowHeight="15.75" x14ac:dyDescent="0.25"/>
  <cols>
    <col min="1" max="1" width="12.625" customWidth="1"/>
    <col min="9" max="9" width="25.625" customWidth="1"/>
  </cols>
  <sheetData>
    <row r="1" spans="1:9" ht="18" x14ac:dyDescent="0.25">
      <c r="A1" s="257" t="s">
        <v>89</v>
      </c>
      <c r="B1" s="257"/>
      <c r="C1" s="257"/>
      <c r="D1" s="257"/>
      <c r="E1" s="257"/>
      <c r="F1" s="257"/>
      <c r="G1" s="257"/>
      <c r="H1" s="257"/>
      <c r="I1" s="257"/>
    </row>
    <row r="2" spans="1:9" ht="18.75" thickBot="1" x14ac:dyDescent="0.3">
      <c r="A2" s="101"/>
      <c r="B2" s="101"/>
      <c r="C2" s="101"/>
      <c r="D2" s="101"/>
      <c r="E2" s="101"/>
      <c r="F2" s="101"/>
      <c r="G2" s="101"/>
      <c r="H2" s="101"/>
      <c r="I2" s="101"/>
    </row>
    <row r="3" spans="1:9" ht="33" thickTop="1" thickBot="1" x14ac:dyDescent="0.3">
      <c r="A3" s="102" t="s">
        <v>90</v>
      </c>
      <c r="B3" s="103" t="s">
        <v>5</v>
      </c>
      <c r="C3" s="103" t="s">
        <v>76</v>
      </c>
      <c r="D3" s="103" t="s">
        <v>77</v>
      </c>
      <c r="E3" s="103" t="s">
        <v>78</v>
      </c>
      <c r="F3" s="103" t="s">
        <v>79</v>
      </c>
      <c r="G3" s="103" t="s">
        <v>80</v>
      </c>
      <c r="H3" s="103" t="s">
        <v>87</v>
      </c>
      <c r="I3" s="103" t="s">
        <v>81</v>
      </c>
    </row>
    <row r="4" spans="1:9" x14ac:dyDescent="0.25">
      <c r="A4" s="104" t="s">
        <v>42</v>
      </c>
      <c r="B4" s="105">
        <v>5</v>
      </c>
      <c r="C4" s="105">
        <v>2012</v>
      </c>
      <c r="D4" s="105">
        <v>7013</v>
      </c>
      <c r="E4" s="105">
        <v>19</v>
      </c>
      <c r="F4" s="105">
        <v>66</v>
      </c>
      <c r="G4" s="105">
        <v>195</v>
      </c>
      <c r="H4" s="105">
        <v>13</v>
      </c>
      <c r="I4" s="105">
        <v>2837000</v>
      </c>
    </row>
    <row r="5" spans="1:9" ht="16.5" thickBot="1" x14ac:dyDescent="0.3">
      <c r="A5" s="106" t="s">
        <v>3</v>
      </c>
      <c r="B5" s="107">
        <f t="shared" ref="B5:I5" si="0">SUM(B4:B4)</f>
        <v>5</v>
      </c>
      <c r="C5" s="107">
        <f t="shared" si="0"/>
        <v>2012</v>
      </c>
      <c r="D5" s="107">
        <f t="shared" si="0"/>
        <v>7013</v>
      </c>
      <c r="E5" s="107">
        <f t="shared" si="0"/>
        <v>19</v>
      </c>
      <c r="F5" s="107">
        <f t="shared" si="0"/>
        <v>66</v>
      </c>
      <c r="G5" s="107">
        <f t="shared" si="0"/>
        <v>195</v>
      </c>
      <c r="H5" s="107">
        <f t="shared" si="0"/>
        <v>13</v>
      </c>
      <c r="I5" s="107">
        <f t="shared" si="0"/>
        <v>2837000</v>
      </c>
    </row>
    <row r="6" spans="1:9" ht="16.5" thickTop="1" x14ac:dyDescent="0.25"/>
    <row r="7" spans="1:9" x14ac:dyDescent="0.25">
      <c r="A7" s="108"/>
      <c r="B7" s="108"/>
      <c r="C7" s="108"/>
      <c r="D7" s="108"/>
      <c r="E7" s="108"/>
      <c r="F7" s="108"/>
      <c r="G7" s="108"/>
      <c r="H7" s="108"/>
      <c r="I7" s="108"/>
    </row>
    <row r="8" spans="1:9" ht="18" x14ac:dyDescent="0.25">
      <c r="A8" s="109"/>
      <c r="B8" s="109"/>
      <c r="C8" s="109"/>
      <c r="D8" s="258" t="s">
        <v>91</v>
      </c>
      <c r="E8" s="258"/>
      <c r="F8" s="258"/>
      <c r="G8" s="109"/>
      <c r="H8" s="109"/>
      <c r="I8" s="109"/>
    </row>
    <row r="9" spans="1:9" ht="18" x14ac:dyDescent="0.25">
      <c r="A9" s="257" t="s">
        <v>92</v>
      </c>
      <c r="B9" s="257"/>
      <c r="C9" s="257"/>
      <c r="D9" s="257"/>
      <c r="E9" s="257"/>
      <c r="F9" s="257"/>
      <c r="G9" s="257"/>
      <c r="H9" s="257"/>
      <c r="I9" s="257"/>
    </row>
    <row r="10" spans="1:9" ht="18.75" thickBot="1" x14ac:dyDescent="0.3">
      <c r="A10" s="101"/>
      <c r="B10" s="101"/>
      <c r="C10" s="101"/>
      <c r="D10" s="101"/>
      <c r="E10" s="101"/>
      <c r="F10" s="101"/>
      <c r="G10" s="101"/>
      <c r="H10" s="101"/>
      <c r="I10" s="101"/>
    </row>
    <row r="11" spans="1:9" ht="33" thickTop="1" thickBot="1" x14ac:dyDescent="0.3">
      <c r="A11" s="110" t="s">
        <v>90</v>
      </c>
      <c r="B11" s="111" t="s">
        <v>5</v>
      </c>
      <c r="C11" s="111" t="s">
        <v>76</v>
      </c>
      <c r="D11" s="111" t="s">
        <v>77</v>
      </c>
      <c r="E11" s="111" t="s">
        <v>78</v>
      </c>
      <c r="F11" s="111" t="s">
        <v>79</v>
      </c>
      <c r="G11" s="111" t="s">
        <v>80</v>
      </c>
      <c r="H11" s="111" t="s">
        <v>87</v>
      </c>
      <c r="I11" s="111" t="s">
        <v>81</v>
      </c>
    </row>
    <row r="12" spans="1:9" x14ac:dyDescent="0.25">
      <c r="A12" s="104" t="s">
        <v>42</v>
      </c>
      <c r="B12" s="105">
        <v>1</v>
      </c>
      <c r="C12" s="105">
        <v>0</v>
      </c>
      <c r="D12" s="105">
        <v>359</v>
      </c>
      <c r="E12" s="105">
        <v>3</v>
      </c>
      <c r="F12" s="105">
        <v>3</v>
      </c>
      <c r="G12" s="105">
        <v>9</v>
      </c>
      <c r="H12" s="105">
        <v>0</v>
      </c>
      <c r="I12" s="105">
        <v>140000</v>
      </c>
    </row>
    <row r="13" spans="1:9" ht="16.5" thickBot="1" x14ac:dyDescent="0.3">
      <c r="A13" s="106" t="s">
        <v>3</v>
      </c>
      <c r="B13" s="107">
        <f>SUM(B12:B12)</f>
        <v>1</v>
      </c>
      <c r="C13" s="107">
        <v>0</v>
      </c>
      <c r="D13" s="107">
        <f>SUM(D12:D12)</f>
        <v>359</v>
      </c>
      <c r="E13" s="107">
        <f>SUM(E12:E12)</f>
        <v>3</v>
      </c>
      <c r="F13" s="107">
        <f>SUM(F12:F12)</f>
        <v>3</v>
      </c>
      <c r="G13" s="107">
        <f>SUM(G12:G12)</f>
        <v>9</v>
      </c>
      <c r="H13" s="107">
        <v>0</v>
      </c>
      <c r="I13" s="107">
        <f>SUM(I12:I12)</f>
        <v>140000</v>
      </c>
    </row>
    <row r="14" spans="1:9" ht="16.5" thickTop="1" x14ac:dyDescent="0.25"/>
  </sheetData>
  <mergeCells count="3">
    <mergeCell ref="A1:I1"/>
    <mergeCell ref="D8:F8"/>
    <mergeCell ref="A9:I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rightToLeft="1" workbookViewId="0">
      <selection activeCell="A3" sqref="A3"/>
    </sheetView>
  </sheetViews>
  <sheetFormatPr defaultRowHeight="15.75" x14ac:dyDescent="0.25"/>
  <cols>
    <col min="1" max="1" width="15.5" customWidth="1"/>
    <col min="8" max="8" width="11.875" customWidth="1"/>
    <col min="9" max="9" width="26.375" customWidth="1"/>
  </cols>
  <sheetData>
    <row r="1" spans="1:9" ht="18" x14ac:dyDescent="0.25">
      <c r="A1" s="257" t="s">
        <v>93</v>
      </c>
      <c r="B1" s="257"/>
      <c r="C1" s="257"/>
      <c r="D1" s="257"/>
      <c r="E1" s="257"/>
      <c r="F1" s="257"/>
      <c r="G1" s="257"/>
      <c r="H1" s="257"/>
      <c r="I1" s="257"/>
    </row>
    <row r="2" spans="1:9" ht="16.5" thickBot="1" x14ac:dyDescent="0.3">
      <c r="A2" s="259"/>
      <c r="B2" s="259"/>
      <c r="C2" s="112"/>
      <c r="D2" s="112"/>
      <c r="E2" s="112"/>
      <c r="F2" s="112"/>
      <c r="G2" s="112"/>
      <c r="H2" s="112"/>
      <c r="I2" s="112"/>
    </row>
    <row r="3" spans="1:9" ht="33" thickTop="1" thickBot="1" x14ac:dyDescent="0.3">
      <c r="A3" s="102" t="s">
        <v>86</v>
      </c>
      <c r="B3" s="111" t="s">
        <v>5</v>
      </c>
      <c r="C3" s="111" t="s">
        <v>76</v>
      </c>
      <c r="D3" s="111" t="s">
        <v>77</v>
      </c>
      <c r="E3" s="111" t="s">
        <v>78</v>
      </c>
      <c r="F3" s="111" t="s">
        <v>79</v>
      </c>
      <c r="G3" s="111" t="s">
        <v>80</v>
      </c>
      <c r="H3" s="111" t="s">
        <v>87</v>
      </c>
      <c r="I3" s="111" t="s">
        <v>81</v>
      </c>
    </row>
    <row r="4" spans="1:9" x14ac:dyDescent="0.25">
      <c r="A4" s="104" t="s">
        <v>39</v>
      </c>
      <c r="B4" s="113">
        <v>43</v>
      </c>
      <c r="C4" s="113">
        <v>17729</v>
      </c>
      <c r="D4" s="113">
        <v>54184</v>
      </c>
      <c r="E4" s="113">
        <v>128</v>
      </c>
      <c r="F4" s="113">
        <v>171</v>
      </c>
      <c r="G4" s="113">
        <v>607</v>
      </c>
      <c r="H4" s="113">
        <v>336</v>
      </c>
      <c r="I4" s="113">
        <v>20061400</v>
      </c>
    </row>
    <row r="5" spans="1:9" x14ac:dyDescent="0.25">
      <c r="A5" s="114" t="s">
        <v>40</v>
      </c>
      <c r="B5" s="115">
        <v>23</v>
      </c>
      <c r="C5" s="115">
        <v>6460</v>
      </c>
      <c r="D5" s="115">
        <v>11416</v>
      </c>
      <c r="E5" s="115">
        <v>75</v>
      </c>
      <c r="F5" s="115">
        <v>122</v>
      </c>
      <c r="G5" s="115">
        <v>296</v>
      </c>
      <c r="H5" s="115">
        <v>113</v>
      </c>
      <c r="I5" s="115">
        <v>3852000</v>
      </c>
    </row>
    <row r="6" spans="1:9" x14ac:dyDescent="0.25">
      <c r="A6" s="104" t="s">
        <v>42</v>
      </c>
      <c r="B6" s="113">
        <v>197</v>
      </c>
      <c r="C6" s="113">
        <v>104543</v>
      </c>
      <c r="D6" s="113">
        <v>244735</v>
      </c>
      <c r="E6" s="113">
        <v>764</v>
      </c>
      <c r="F6" s="113">
        <v>1470</v>
      </c>
      <c r="G6" s="113">
        <v>4227</v>
      </c>
      <c r="H6" s="113">
        <v>1370</v>
      </c>
      <c r="I6" s="113">
        <v>101541475</v>
      </c>
    </row>
    <row r="7" spans="1:9" x14ac:dyDescent="0.25">
      <c r="A7" s="114" t="s">
        <v>43</v>
      </c>
      <c r="B7" s="115">
        <v>9</v>
      </c>
      <c r="C7" s="115">
        <v>2944</v>
      </c>
      <c r="D7" s="115">
        <v>15513</v>
      </c>
      <c r="E7" s="115">
        <v>42</v>
      </c>
      <c r="F7" s="115">
        <v>148</v>
      </c>
      <c r="G7" s="115">
        <v>307</v>
      </c>
      <c r="H7" s="115">
        <v>50</v>
      </c>
      <c r="I7" s="115">
        <v>6527950</v>
      </c>
    </row>
    <row r="8" spans="1:9" x14ac:dyDescent="0.25">
      <c r="A8" s="104" t="s">
        <v>44</v>
      </c>
      <c r="B8" s="113">
        <v>73</v>
      </c>
      <c r="C8" s="113">
        <v>15804</v>
      </c>
      <c r="D8" s="113">
        <v>56618</v>
      </c>
      <c r="E8" s="113">
        <v>317</v>
      </c>
      <c r="F8" s="113">
        <v>475</v>
      </c>
      <c r="G8" s="113">
        <v>1543</v>
      </c>
      <c r="H8" s="113">
        <v>381</v>
      </c>
      <c r="I8" s="113">
        <v>19798750</v>
      </c>
    </row>
    <row r="9" spans="1:9" x14ac:dyDescent="0.25">
      <c r="A9" s="114" t="s">
        <v>45</v>
      </c>
      <c r="B9" s="115">
        <v>14</v>
      </c>
      <c r="C9" s="115">
        <v>4178</v>
      </c>
      <c r="D9" s="115">
        <v>7331</v>
      </c>
      <c r="E9" s="115">
        <v>44</v>
      </c>
      <c r="F9" s="115">
        <v>61</v>
      </c>
      <c r="G9" s="115">
        <v>197</v>
      </c>
      <c r="H9" s="115">
        <v>68</v>
      </c>
      <c r="I9" s="115">
        <v>2297500</v>
      </c>
    </row>
    <row r="10" spans="1:9" x14ac:dyDescent="0.25">
      <c r="A10" s="104" t="s">
        <v>46</v>
      </c>
      <c r="B10" s="113">
        <v>1</v>
      </c>
      <c r="C10" s="113">
        <v>990</v>
      </c>
      <c r="D10" s="113">
        <v>2640</v>
      </c>
      <c r="E10" s="113">
        <v>3</v>
      </c>
      <c r="F10" s="113">
        <v>4</v>
      </c>
      <c r="G10" s="113">
        <v>18</v>
      </c>
      <c r="H10" s="113">
        <v>13</v>
      </c>
      <c r="I10" s="113">
        <v>792000</v>
      </c>
    </row>
    <row r="11" spans="1:9" x14ac:dyDescent="0.25">
      <c r="A11" s="114" t="s">
        <v>47</v>
      </c>
      <c r="B11" s="115">
        <v>14</v>
      </c>
      <c r="C11" s="115">
        <v>5610</v>
      </c>
      <c r="D11" s="115">
        <v>21909</v>
      </c>
      <c r="E11" s="115">
        <v>72</v>
      </c>
      <c r="F11" s="115">
        <v>129</v>
      </c>
      <c r="G11" s="115">
        <v>450</v>
      </c>
      <c r="H11" s="115">
        <v>132</v>
      </c>
      <c r="I11" s="115">
        <v>10450300</v>
      </c>
    </row>
    <row r="12" spans="1:9" x14ac:dyDescent="0.25">
      <c r="A12" s="104" t="s">
        <v>48</v>
      </c>
      <c r="B12" s="113">
        <v>8</v>
      </c>
      <c r="C12" s="113">
        <v>2705</v>
      </c>
      <c r="D12" s="113">
        <v>3876</v>
      </c>
      <c r="E12" s="113">
        <v>24</v>
      </c>
      <c r="F12" s="113">
        <v>42</v>
      </c>
      <c r="G12" s="113">
        <v>101</v>
      </c>
      <c r="H12" s="113">
        <v>40</v>
      </c>
      <c r="I12" s="113">
        <v>1603400</v>
      </c>
    </row>
    <row r="13" spans="1:9" x14ac:dyDescent="0.25">
      <c r="A13" s="114" t="s">
        <v>49</v>
      </c>
      <c r="B13" s="115">
        <v>31</v>
      </c>
      <c r="C13" s="115">
        <v>8918</v>
      </c>
      <c r="D13" s="115">
        <v>27635</v>
      </c>
      <c r="E13" s="115">
        <v>97</v>
      </c>
      <c r="F13" s="115">
        <v>160</v>
      </c>
      <c r="G13" s="115">
        <v>505</v>
      </c>
      <c r="H13" s="115">
        <v>209</v>
      </c>
      <c r="I13" s="115">
        <v>10852750</v>
      </c>
    </row>
    <row r="14" spans="1:9" x14ac:dyDescent="0.25">
      <c r="A14" s="104" t="s">
        <v>50</v>
      </c>
      <c r="B14" s="113">
        <v>24</v>
      </c>
      <c r="C14" s="113">
        <v>6342</v>
      </c>
      <c r="D14" s="113">
        <v>12720</v>
      </c>
      <c r="E14" s="113">
        <v>83</v>
      </c>
      <c r="F14" s="113">
        <v>120</v>
      </c>
      <c r="G14" s="113">
        <v>327</v>
      </c>
      <c r="H14" s="113">
        <v>83</v>
      </c>
      <c r="I14" s="113">
        <v>4084350</v>
      </c>
    </row>
    <row r="15" spans="1:9" x14ac:dyDescent="0.25">
      <c r="A15" s="114" t="s">
        <v>51</v>
      </c>
      <c r="B15" s="115">
        <v>5</v>
      </c>
      <c r="C15" s="115">
        <v>1724</v>
      </c>
      <c r="D15" s="115">
        <v>3634</v>
      </c>
      <c r="E15" s="115">
        <v>13</v>
      </c>
      <c r="F15" s="115">
        <v>24</v>
      </c>
      <c r="G15" s="115">
        <v>92</v>
      </c>
      <c r="H15" s="115">
        <v>15</v>
      </c>
      <c r="I15" s="115">
        <v>1216650</v>
      </c>
    </row>
    <row r="16" spans="1:9" x14ac:dyDescent="0.25">
      <c r="A16" s="104" t="s">
        <v>52</v>
      </c>
      <c r="B16" s="113">
        <v>7</v>
      </c>
      <c r="C16" s="113">
        <v>2968</v>
      </c>
      <c r="D16" s="113">
        <v>6660</v>
      </c>
      <c r="E16" s="113">
        <v>23</v>
      </c>
      <c r="F16" s="113">
        <v>34</v>
      </c>
      <c r="G16" s="113">
        <v>122</v>
      </c>
      <c r="H16" s="113">
        <v>41</v>
      </c>
      <c r="I16" s="113">
        <v>3114300</v>
      </c>
    </row>
    <row r="17" spans="1:9" ht="16.5" thickBot="1" x14ac:dyDescent="0.3">
      <c r="A17" s="106" t="s">
        <v>3</v>
      </c>
      <c r="B17" s="116">
        <f t="shared" ref="B17:I17" si="0">SUM(B4:B16)</f>
        <v>449</v>
      </c>
      <c r="C17" s="116">
        <f t="shared" si="0"/>
        <v>180915</v>
      </c>
      <c r="D17" s="116">
        <f t="shared" si="0"/>
        <v>468871</v>
      </c>
      <c r="E17" s="116">
        <f t="shared" si="0"/>
        <v>1685</v>
      </c>
      <c r="F17" s="116">
        <f t="shared" si="0"/>
        <v>2960</v>
      </c>
      <c r="G17" s="116">
        <f t="shared" si="0"/>
        <v>8792</v>
      </c>
      <c r="H17" s="116">
        <f t="shared" si="0"/>
        <v>2851</v>
      </c>
      <c r="I17" s="116">
        <f t="shared" si="0"/>
        <v>186192825</v>
      </c>
    </row>
    <row r="18" spans="1:9" ht="16.5" thickTop="1" x14ac:dyDescent="0.25">
      <c r="A18" s="260"/>
      <c r="B18" s="260"/>
      <c r="C18" s="260"/>
      <c r="D18" s="260"/>
      <c r="E18" s="260"/>
      <c r="F18" s="260"/>
      <c r="G18" s="260"/>
      <c r="H18" s="260"/>
      <c r="I18" s="260"/>
    </row>
    <row r="19" spans="1:9" x14ac:dyDescent="0.25">
      <c r="A19" s="261"/>
      <c r="B19" s="261"/>
      <c r="C19" s="261"/>
      <c r="D19" s="261"/>
      <c r="E19" s="261"/>
      <c r="F19" s="261"/>
      <c r="G19" s="261"/>
      <c r="H19" s="261"/>
      <c r="I19" s="261"/>
    </row>
  </sheetData>
  <mergeCells count="4">
    <mergeCell ref="A1:I1"/>
    <mergeCell ref="A2:B2"/>
    <mergeCell ref="A18:I18"/>
    <mergeCell ref="A19:I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rightToLeft="1" workbookViewId="0">
      <selection activeCell="H20" sqref="H20"/>
    </sheetView>
  </sheetViews>
  <sheetFormatPr defaultRowHeight="15.75" x14ac:dyDescent="0.25"/>
  <cols>
    <col min="1" max="1" width="14.75" customWidth="1"/>
    <col min="7" max="7" width="11.75" customWidth="1"/>
    <col min="8" max="8" width="31.375" customWidth="1"/>
  </cols>
  <sheetData>
    <row r="1" spans="1:8" ht="18" x14ac:dyDescent="0.25">
      <c r="A1" s="262" t="s">
        <v>94</v>
      </c>
      <c r="B1" s="262"/>
      <c r="C1" s="262"/>
      <c r="D1" s="262"/>
      <c r="E1" s="262"/>
      <c r="F1" s="262"/>
      <c r="G1" s="262"/>
      <c r="H1" s="262"/>
    </row>
    <row r="2" spans="1:8" ht="16.5" thickBot="1" x14ac:dyDescent="0.3">
      <c r="A2" s="117"/>
      <c r="B2" s="117"/>
      <c r="C2" s="117"/>
      <c r="D2" s="117"/>
      <c r="E2" s="117"/>
      <c r="F2" s="117"/>
      <c r="G2" s="117"/>
      <c r="H2" s="117"/>
    </row>
    <row r="3" spans="1:8" ht="33" thickTop="1" thickBot="1" x14ac:dyDescent="0.3">
      <c r="A3" s="118" t="s">
        <v>86</v>
      </c>
      <c r="B3" s="119" t="s">
        <v>5</v>
      </c>
      <c r="C3" s="119" t="s">
        <v>77</v>
      </c>
      <c r="D3" s="119" t="s">
        <v>78</v>
      </c>
      <c r="E3" s="119" t="s">
        <v>79</v>
      </c>
      <c r="F3" s="119" t="s">
        <v>80</v>
      </c>
      <c r="G3" s="119" t="s">
        <v>87</v>
      </c>
      <c r="H3" s="119" t="s">
        <v>88</v>
      </c>
    </row>
    <row r="4" spans="1:8" ht="21.75" customHeight="1" x14ac:dyDescent="0.25">
      <c r="A4" s="120" t="s">
        <v>39</v>
      </c>
      <c r="B4" s="124">
        <v>1</v>
      </c>
      <c r="C4" s="124">
        <v>354</v>
      </c>
      <c r="D4" s="124">
        <v>3</v>
      </c>
      <c r="E4" s="124">
        <v>3</v>
      </c>
      <c r="F4" s="124">
        <v>9</v>
      </c>
      <c r="G4" s="124">
        <v>4</v>
      </c>
      <c r="H4" s="124">
        <v>106200</v>
      </c>
    </row>
    <row r="5" spans="1:8" ht="18.75" customHeight="1" x14ac:dyDescent="0.25">
      <c r="A5" s="121" t="s">
        <v>42</v>
      </c>
      <c r="B5" s="125">
        <v>10</v>
      </c>
      <c r="C5" s="125">
        <v>4731</v>
      </c>
      <c r="D5" s="125">
        <v>30</v>
      </c>
      <c r="E5" s="125">
        <v>38</v>
      </c>
      <c r="F5" s="125">
        <v>125</v>
      </c>
      <c r="G5" s="125">
        <v>52</v>
      </c>
      <c r="H5" s="125">
        <v>1957500</v>
      </c>
    </row>
    <row r="6" spans="1:8" ht="18" customHeight="1" x14ac:dyDescent="0.25">
      <c r="A6" s="120" t="s">
        <v>44</v>
      </c>
      <c r="B6" s="124">
        <v>7</v>
      </c>
      <c r="C6" s="124">
        <v>10260</v>
      </c>
      <c r="D6" s="124">
        <v>30</v>
      </c>
      <c r="E6" s="124">
        <v>41</v>
      </c>
      <c r="F6" s="124">
        <v>161</v>
      </c>
      <c r="G6" s="124">
        <v>202</v>
      </c>
      <c r="H6" s="124">
        <v>3785200</v>
      </c>
    </row>
    <row r="7" spans="1:8" ht="20.25" customHeight="1" x14ac:dyDescent="0.25">
      <c r="A7" s="121" t="s">
        <v>49</v>
      </c>
      <c r="B7" s="125">
        <v>3</v>
      </c>
      <c r="C7" s="125">
        <v>2116</v>
      </c>
      <c r="D7" s="125">
        <v>10</v>
      </c>
      <c r="E7" s="125">
        <v>18</v>
      </c>
      <c r="F7" s="125">
        <v>61</v>
      </c>
      <c r="G7" s="125">
        <v>21</v>
      </c>
      <c r="H7" s="125">
        <v>734250</v>
      </c>
    </row>
    <row r="8" spans="1:8" ht="21" customHeight="1" x14ac:dyDescent="0.25">
      <c r="A8" s="122" t="s">
        <v>52</v>
      </c>
      <c r="B8" s="126">
        <v>14</v>
      </c>
      <c r="C8" s="126">
        <v>20497</v>
      </c>
      <c r="D8" s="126">
        <v>54</v>
      </c>
      <c r="E8" s="126">
        <v>78</v>
      </c>
      <c r="F8" s="126">
        <v>217</v>
      </c>
      <c r="G8" s="126">
        <v>67</v>
      </c>
      <c r="H8" s="126">
        <v>8877100</v>
      </c>
    </row>
    <row r="9" spans="1:8" ht="22.5" customHeight="1" thickBot="1" x14ac:dyDescent="0.3">
      <c r="A9" s="123" t="s">
        <v>3</v>
      </c>
      <c r="B9" s="127">
        <f t="shared" ref="B9:H9" si="0">SUM(B4:B8)</f>
        <v>35</v>
      </c>
      <c r="C9" s="127">
        <f t="shared" si="0"/>
        <v>37958</v>
      </c>
      <c r="D9" s="127">
        <f t="shared" si="0"/>
        <v>127</v>
      </c>
      <c r="E9" s="127">
        <f t="shared" si="0"/>
        <v>178</v>
      </c>
      <c r="F9" s="127">
        <f t="shared" si="0"/>
        <v>573</v>
      </c>
      <c r="G9" s="127">
        <f t="shared" si="0"/>
        <v>346</v>
      </c>
      <c r="H9" s="127">
        <f t="shared" si="0"/>
        <v>15460250</v>
      </c>
    </row>
    <row r="10" spans="1:8" ht="16.5" thickTop="1" x14ac:dyDescent="0.25"/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المؤشرات الرئيسة لعدد اجازات </vt:lpstr>
      <vt:lpstr>(2)</vt:lpstr>
      <vt:lpstr>(3)</vt:lpstr>
      <vt:lpstr>(4)</vt:lpstr>
      <vt:lpstr>(5)</vt:lpstr>
      <vt:lpstr>(6)</vt:lpstr>
      <vt:lpstr>(7)</vt:lpstr>
      <vt:lpstr>(8)</vt:lpstr>
      <vt:lpstr>(9)</vt:lpstr>
      <vt:lpstr>(10)</vt:lpstr>
      <vt:lpstr>(11)</vt:lpstr>
      <vt:lpstr>(12)</vt:lpstr>
      <vt:lpstr>(13)</vt:lpstr>
      <vt:lpstr>(14)</vt:lpstr>
      <vt:lpstr>(15)</vt:lpstr>
      <vt:lpstr>(16)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 Turke2</dc:creator>
  <cp:lastModifiedBy>Amal Turke2</cp:lastModifiedBy>
  <dcterms:created xsi:type="dcterms:W3CDTF">2018-05-15T04:41:47Z</dcterms:created>
  <dcterms:modified xsi:type="dcterms:W3CDTF">2018-05-15T06:13:57Z</dcterms:modified>
</cp:coreProperties>
</file>