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جدول  (9)" sheetId="12" r:id="rId1"/>
    <sheet name="جدول 8" sheetId="11" r:id="rId2"/>
    <sheet name="جدول (7)" sheetId="10" r:id="rId3"/>
    <sheet name="جدول (6) " sheetId="9" r:id="rId4"/>
    <sheet name="جدول (5)" sheetId="8" r:id="rId5"/>
    <sheet name="جدول (4)" sheetId="7" r:id="rId6"/>
    <sheet name="جدول 3 " sheetId="6" r:id="rId7"/>
    <sheet name="جدول2" sheetId="5" r:id="rId8"/>
    <sheet name="جدول 1 " sheetId="4" r:id="rId9"/>
  </sheets>
  <calcPr calcId="144525"/>
</workbook>
</file>

<file path=xl/calcChain.xml><?xml version="1.0" encoding="utf-8"?>
<calcChain xmlns="http://schemas.openxmlformats.org/spreadsheetml/2006/main">
  <c r="B11" i="12" l="1"/>
  <c r="C11" i="12"/>
  <c r="F11" i="12"/>
  <c r="G11" i="12" s="1"/>
  <c r="H11" i="12"/>
  <c r="B13" i="11" l="1"/>
  <c r="C13" i="11"/>
  <c r="D13" i="11"/>
  <c r="F13" i="11"/>
  <c r="G13" i="11"/>
  <c r="H13" i="11"/>
  <c r="G5" i="10" l="1"/>
  <c r="H5" i="10"/>
  <c r="G6" i="10"/>
  <c r="H6" i="10"/>
  <c r="G7" i="10"/>
  <c r="H7" i="10"/>
  <c r="G8" i="10"/>
  <c r="H8" i="10"/>
  <c r="G9" i="10"/>
  <c r="H9" i="10"/>
  <c r="G10" i="10"/>
  <c r="H10" i="10"/>
  <c r="G11" i="10"/>
  <c r="H11" i="10"/>
  <c r="B12" i="10"/>
  <c r="C12" i="10"/>
  <c r="F12" i="10"/>
  <c r="G12" i="10" s="1"/>
  <c r="H12" i="10"/>
  <c r="C17" i="9" l="1"/>
  <c r="D17" i="9"/>
  <c r="E17" i="9"/>
  <c r="F17" i="9"/>
  <c r="G17" i="9"/>
  <c r="H17" i="9"/>
  <c r="I17" i="9"/>
  <c r="C17" i="7" l="1"/>
  <c r="D17" i="7"/>
  <c r="E17" i="7"/>
  <c r="F17" i="7"/>
  <c r="G17" i="7"/>
  <c r="H17" i="7"/>
  <c r="I17" i="7"/>
  <c r="C7" i="6" l="1"/>
  <c r="H7" i="6" s="1"/>
  <c r="D7" i="6"/>
  <c r="E7" i="6"/>
  <c r="I7" i="6"/>
  <c r="C9" i="5" l="1"/>
  <c r="E9" i="5"/>
  <c r="C15" i="5"/>
  <c r="H9" i="4" l="1"/>
</calcChain>
</file>

<file path=xl/sharedStrings.xml><?xml version="1.0" encoding="utf-8"?>
<sst xmlns="http://schemas.openxmlformats.org/spreadsheetml/2006/main" count="254" uniqueCount="57">
  <si>
    <t xml:space="preserve">      </t>
  </si>
  <si>
    <t xml:space="preserve">الرمز (- ) يعني الكمية صفر أو مقاربة إلى الصفر . </t>
  </si>
  <si>
    <t>-</t>
  </si>
  <si>
    <t>البطاطا</t>
  </si>
  <si>
    <t>الذرة الصفراء</t>
  </si>
  <si>
    <t>القطن</t>
  </si>
  <si>
    <t>المساحة المحصودة</t>
  </si>
  <si>
    <t xml:space="preserve">إجمالي المساحة   </t>
  </si>
  <si>
    <t xml:space="preserve">مساحة العلف الأخضر </t>
  </si>
  <si>
    <t xml:space="preserve">المساحة المتضررة </t>
  </si>
  <si>
    <t xml:space="preserve">المساحة المحصودة </t>
  </si>
  <si>
    <t xml:space="preserve">إجمالي المساحة  </t>
  </si>
  <si>
    <t xml:space="preserve">متوسط غلة الدونم (كغم/دونم)    </t>
  </si>
  <si>
    <t>الإنتاج (طن)</t>
  </si>
  <si>
    <t>المساحة المزروعة  (دونم)</t>
  </si>
  <si>
    <t>المحصول</t>
  </si>
  <si>
    <t xml:space="preserve"> </t>
  </si>
  <si>
    <t xml:space="preserve">             </t>
  </si>
  <si>
    <t>جدول (1) المساحة المزروعة ومجموع الانتاج ومتوسط الغلة للمحاصيل (القطن ، الذرة الصفراء ، البطاطا) للقطاع الخاص لسنة 2017 على مستوى العراق</t>
  </si>
  <si>
    <t>* عدا المحافظات (نينوى ،الانبار ،صلاح الدين ) وقضاء الحويجة في محافظة كركوك.</t>
  </si>
  <si>
    <t>*2017</t>
  </si>
  <si>
    <t>*2016</t>
  </si>
  <si>
    <t>*2015</t>
  </si>
  <si>
    <t>*2014</t>
  </si>
  <si>
    <t>متوسط غلة الدونم (كغم/دونم)</t>
  </si>
  <si>
    <t>الانتاج (100) طن</t>
  </si>
  <si>
    <t>اجمالي المساحة المزروعة (100) دونم</t>
  </si>
  <si>
    <t>السنوات</t>
  </si>
  <si>
    <t>جدول (2) مقارنة المساحة المزروعة ومجموع الانتاج ومتوسط الغلة لمحاصيل (القطن،الذرة الصفراء ،البطاطا) للسنوات (2017-2012) على مستوى العراق</t>
  </si>
  <si>
    <t>المجموع</t>
  </si>
  <si>
    <t>القادسية</t>
  </si>
  <si>
    <t>واسط</t>
  </si>
  <si>
    <t xml:space="preserve">المساحة المحصودة  </t>
  </si>
  <si>
    <t xml:space="preserve">مساحة العلف الأخضر  </t>
  </si>
  <si>
    <t xml:space="preserve">المساحة المتضررة  </t>
  </si>
  <si>
    <t>المساحة المزروعة (دونم)</t>
  </si>
  <si>
    <t>المحافظة</t>
  </si>
  <si>
    <t xml:space="preserve">جدول (3) المساحة المزروعة ومجموع الإنتاج ومتوسط الغلة لمحصول القطن للقطاع الخاص لسنة 2017 على مستوى المحافظات المشمولة </t>
  </si>
  <si>
    <t>البصرة</t>
  </si>
  <si>
    <t>ميسان</t>
  </si>
  <si>
    <t>المثنى</t>
  </si>
  <si>
    <t>النجف</t>
  </si>
  <si>
    <t>كربلاء</t>
  </si>
  <si>
    <t>بابل</t>
  </si>
  <si>
    <t>بغداد</t>
  </si>
  <si>
    <t>ديالى</t>
  </si>
  <si>
    <t>كركوك*</t>
  </si>
  <si>
    <t xml:space="preserve"> المحافظة </t>
  </si>
  <si>
    <t>جدول (4) المساحة المزروعة ومجموع الإنتاج ومتوسط الغلة لمحصول الذرة الصفراء للعروتين (الربيعية والخريفية) للقطاع الخاص لسنة 2017 على مستوى المحافظات المشمولة *</t>
  </si>
  <si>
    <t xml:space="preserve">إجمالي المساحة    </t>
  </si>
  <si>
    <t xml:space="preserve">جدول (5) المساحة المزروعة ومجموع الإنتاج ومتوسط الغلة لمحصول الذرة الصفراء الربيعية للقطاع الخاص لسنة 2017 على مستوى المحافظات المشمولة </t>
  </si>
  <si>
    <t xml:space="preserve">كربلاء </t>
  </si>
  <si>
    <t xml:space="preserve">جدول (6) المساحة المزروعة ومجموع الإنتاج ومتوسط الغلة لمحصول الذرة الصفراء الخريفية للقطاع الخاص لسنة 2017 على مستوى المحافظات المشمولة </t>
  </si>
  <si>
    <t xml:space="preserve">المساحة المتضررة   </t>
  </si>
  <si>
    <t xml:space="preserve">جدول (7) المساحة المزروعة ومجموع الإنتاج ومتوسط الغلة لمحصول البطاطا للعروتين (الربيعية والخريفية) للقطاع الخاص لسنة 2017 على مستوى المحافظات المشمولة </t>
  </si>
  <si>
    <t>جدول (8) المساحة المزروعة ومجموع الإنتاج ومتوسط الغلة لمحصول البطاطا الربيعية للقطاع الخاص لسنة 2017 على مستوى المحافظات المشمولة</t>
  </si>
  <si>
    <t>جدول  (9) المساحة المزروعة ومجموع الإنتاج ومتوسط الغلة لمحصول البطاطا الخريفية للقطاع الخاص لسنة 2017 على مستوى المحافظات المشمولة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</si>
</sst>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1"/>
      <color theme="1"/>
      <name val="Al-Mohanad"/>
      <charset val="178"/>
    </font>
    <font>
      <b/>
      <sz val="9.5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l-Mohanad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 vertical="center" wrapText="1" readingOrder="2"/>
    </xf>
    <xf numFmtId="164" fontId="2" fillId="0" borderId="0" xfId="0" applyNumberFormat="1" applyFont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 readingOrder="2"/>
    </xf>
    <xf numFmtId="164" fontId="2" fillId="0" borderId="2" xfId="0" applyNumberFormat="1" applyFont="1" applyBorder="1" applyAlignment="1">
      <alignment horizontal="left" vertical="center" wrapText="1" readingOrder="2"/>
    </xf>
    <xf numFmtId="0" fontId="2" fillId="0" borderId="3" xfId="0" applyFont="1" applyBorder="1" applyAlignment="1">
      <alignment horizontal="left" vertical="center" wrapText="1" readingOrder="2"/>
    </xf>
    <xf numFmtId="0" fontId="2" fillId="0" borderId="3" xfId="0" applyFont="1" applyBorder="1" applyAlignment="1">
      <alignment horizontal="right" vertical="center" wrapText="1" readingOrder="2"/>
    </xf>
    <xf numFmtId="0" fontId="2" fillId="0" borderId="4" xfId="0" applyFont="1" applyBorder="1" applyAlignment="1">
      <alignment horizontal="justify" vertical="center" wrapText="1" readingOrder="2"/>
    </xf>
    <xf numFmtId="0" fontId="2" fillId="0" borderId="2" xfId="0" applyFont="1" applyBorder="1" applyAlignment="1">
      <alignment horizontal="left" vertical="center" wrapText="1" readingOrder="2"/>
    </xf>
    <xf numFmtId="164" fontId="2" fillId="0" borderId="3" xfId="0" applyNumberFormat="1" applyFont="1" applyBorder="1" applyAlignment="1">
      <alignment horizontal="left" vertical="center" wrapText="1" readingOrder="2"/>
    </xf>
    <xf numFmtId="1" fontId="2" fillId="0" borderId="3" xfId="0" applyNumberFormat="1" applyFont="1" applyBorder="1" applyAlignment="1">
      <alignment horizontal="left" vertical="center" wrapText="1" readingOrder="2"/>
    </xf>
    <xf numFmtId="1" fontId="2" fillId="0" borderId="2" xfId="0" applyNumberFormat="1" applyFont="1" applyBorder="1" applyAlignment="1">
      <alignment horizontal="left" vertical="center" wrapText="1" readingOrder="2"/>
    </xf>
    <xf numFmtId="0" fontId="2" fillId="0" borderId="5" xfId="0" applyFont="1" applyBorder="1" applyAlignment="1">
      <alignment horizontal="justify" vertical="center" wrapText="1" readingOrder="2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 readingOrder="2"/>
    </xf>
    <xf numFmtId="0" fontId="5" fillId="0" borderId="7" xfId="0" applyFont="1" applyBorder="1" applyAlignment="1">
      <alignment horizontal="center" vertical="center" wrapText="1" readingOrder="2"/>
    </xf>
    <xf numFmtId="0" fontId="5" fillId="0" borderId="8" xfId="0" applyFont="1" applyBorder="1" applyAlignment="1">
      <alignment horizontal="center" vertical="center" wrapText="1" readingOrder="2"/>
    </xf>
    <xf numFmtId="0" fontId="5" fillId="0" borderId="9" xfId="0" applyFont="1" applyBorder="1" applyAlignment="1">
      <alignment horizontal="center" vertical="center" wrapText="1" readingOrder="2"/>
    </xf>
    <xf numFmtId="0" fontId="5" fillId="0" borderId="10" xfId="0" applyFont="1" applyBorder="1" applyAlignment="1">
      <alignment horizontal="center" vertical="center" wrapText="1" readingOrder="2"/>
    </xf>
    <xf numFmtId="0" fontId="5" fillId="0" borderId="11" xfId="0" applyFont="1" applyBorder="1" applyAlignment="1">
      <alignment horizontal="center" vertical="center" wrapText="1" readingOrder="2"/>
    </xf>
    <xf numFmtId="0" fontId="5" fillId="0" borderId="12" xfId="0" applyFont="1" applyBorder="1" applyAlignment="1">
      <alignment horizontal="center" vertical="center" wrapText="1" readingOrder="2"/>
    </xf>
    <xf numFmtId="0" fontId="5" fillId="0" borderId="13" xfId="0" applyFont="1" applyBorder="1" applyAlignment="1">
      <alignment horizontal="center" vertical="center" wrapText="1" readingOrder="2"/>
    </xf>
    <xf numFmtId="0" fontId="6" fillId="0" borderId="14" xfId="0" applyFont="1" applyBorder="1" applyAlignment="1">
      <alignment horizontal="left"/>
    </xf>
    <xf numFmtId="0" fontId="6" fillId="0" borderId="14" xfId="0" applyFont="1" applyBorder="1" applyAlignment="1">
      <alignment vertical="center" readingOrder="2"/>
    </xf>
    <xf numFmtId="0" fontId="6" fillId="0" borderId="14" xfId="0" applyFont="1" applyBorder="1" applyAlignment="1">
      <alignment horizontal="center" vertical="center" readingOrder="2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 vertical="center" wrapText="1" readingOrder="2"/>
    </xf>
    <xf numFmtId="0" fontId="3" fillId="0" borderId="0" xfId="0" applyFont="1" applyBorder="1" applyAlignment="1">
      <alignment vertical="center" readingOrder="2"/>
    </xf>
    <xf numFmtId="0" fontId="3" fillId="0" borderId="0" xfId="0" applyFont="1" applyBorder="1" applyAlignment="1">
      <alignment horizontal="center" vertical="center" readingOrder="2"/>
    </xf>
    <xf numFmtId="0" fontId="0" fillId="0" borderId="0" xfId="0" applyAlignment="1">
      <alignment vertical="center" wrapText="1"/>
    </xf>
    <xf numFmtId="0" fontId="0" fillId="0" borderId="0" xfId="0" applyAlignment="1">
      <alignment readingOrder="1"/>
    </xf>
    <xf numFmtId="0" fontId="4" fillId="0" borderId="0" xfId="0" applyFont="1"/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 vertical="center" readingOrder="2"/>
    </xf>
    <xf numFmtId="164" fontId="2" fillId="0" borderId="15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left" vertical="center" wrapText="1" readingOrder="2"/>
    </xf>
    <xf numFmtId="0" fontId="2" fillId="0" borderId="17" xfId="0" applyFont="1" applyFill="1" applyBorder="1" applyAlignment="1">
      <alignment horizontal="right" vertical="center"/>
    </xf>
    <xf numFmtId="0" fontId="0" fillId="0" borderId="0" xfId="0" applyAlignment="1"/>
    <xf numFmtId="0" fontId="2" fillId="0" borderId="18" xfId="0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left" vertical="center" wrapText="1" readingOrder="2"/>
    </xf>
    <xf numFmtId="0" fontId="2" fillId="0" borderId="15" xfId="0" applyFont="1" applyBorder="1" applyAlignment="1">
      <alignment horizontal="left" vertical="center" wrapText="1" readingOrder="2"/>
    </xf>
    <xf numFmtId="0" fontId="2" fillId="0" borderId="15" xfId="0" applyFont="1" applyFill="1" applyBorder="1" applyAlignment="1">
      <alignment horizontal="left" vertical="center" wrapText="1" readingOrder="2"/>
    </xf>
    <xf numFmtId="0" fontId="0" fillId="0" borderId="0" xfId="0" applyAlignment="1">
      <alignment horizontal="right"/>
    </xf>
    <xf numFmtId="1" fontId="2" fillId="0" borderId="15" xfId="0" applyNumberFormat="1" applyFont="1" applyFill="1" applyBorder="1" applyAlignment="1">
      <alignment horizontal="left" vertical="center" wrapText="1" readingOrder="2"/>
    </xf>
    <xf numFmtId="164" fontId="2" fillId="0" borderId="3" xfId="0" applyNumberFormat="1" applyFont="1" applyFill="1" applyBorder="1" applyAlignment="1">
      <alignment vertical="center" wrapText="1" readingOrder="2"/>
    </xf>
    <xf numFmtId="2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vertical="center" wrapText="1" readingOrder="2"/>
    </xf>
    <xf numFmtId="2" fontId="2" fillId="0" borderId="16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 readingOrder="2"/>
    </xf>
    <xf numFmtId="0" fontId="2" fillId="0" borderId="15" xfId="0" applyFont="1" applyBorder="1" applyAlignment="1">
      <alignment horizontal="right" vertical="center"/>
    </xf>
    <xf numFmtId="0" fontId="2" fillId="0" borderId="17" xfId="0" applyFont="1" applyFill="1" applyBorder="1" applyAlignment="1">
      <alignment horizontal="left" vertical="center" wrapText="1" readingOrder="2"/>
    </xf>
    <xf numFmtId="2" fontId="2" fillId="0" borderId="18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" fontId="2" fillId="0" borderId="0" xfId="0" applyNumberFormat="1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right" vertical="center" wrapText="1" readingOrder="2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" fontId="2" fillId="0" borderId="0" xfId="0" applyNumberFormat="1" applyFont="1" applyBorder="1" applyAlignment="1">
      <alignment horizontal="right" vertical="center" wrapText="1" readingOrder="2"/>
    </xf>
    <xf numFmtId="164" fontId="2" fillId="0" borderId="7" xfId="0" applyNumberFormat="1" applyFont="1" applyBorder="1" applyAlignment="1">
      <alignment vertical="center" wrapText="1" readingOrder="2"/>
    </xf>
    <xf numFmtId="1" fontId="2" fillId="0" borderId="7" xfId="0" applyNumberFormat="1" applyFont="1" applyBorder="1" applyAlignment="1">
      <alignment vertical="center" wrapText="1" readingOrder="2"/>
    </xf>
    <xf numFmtId="0" fontId="2" fillId="0" borderId="7" xfId="0" applyFont="1" applyBorder="1" applyAlignment="1">
      <alignment horizontal="right" vertical="center" wrapText="1" readingOrder="2"/>
    </xf>
    <xf numFmtId="0" fontId="2" fillId="0" borderId="21" xfId="0" applyFont="1" applyBorder="1" applyAlignment="1">
      <alignment horizontal="right" vertical="center" wrapText="1" readingOrder="2"/>
    </xf>
    <xf numFmtId="164" fontId="2" fillId="0" borderId="3" xfId="0" applyNumberFormat="1" applyFont="1" applyBorder="1" applyAlignment="1">
      <alignment horizontal="right" vertical="center" wrapText="1" readingOrder="2"/>
    </xf>
    <xf numFmtId="0" fontId="2" fillId="0" borderId="3" xfId="0" applyFont="1" applyBorder="1" applyAlignment="1">
      <alignment vertical="center" wrapText="1" readingOrder="2"/>
    </xf>
    <xf numFmtId="0" fontId="2" fillId="0" borderId="18" xfId="0" applyFont="1" applyBorder="1" applyAlignment="1">
      <alignment horizontal="right" vertical="center" wrapText="1" readingOrder="2"/>
    </xf>
    <xf numFmtId="1" fontId="0" fillId="0" borderId="0" xfId="0" applyNumberFormat="1"/>
    <xf numFmtId="164" fontId="10" fillId="0" borderId="17" xfId="0" applyNumberFormat="1" applyFont="1" applyBorder="1" applyAlignment="1">
      <alignment vertical="center" wrapText="1" readingOrder="2"/>
    </xf>
    <xf numFmtId="0" fontId="10" fillId="0" borderId="2" xfId="0" applyFont="1" applyBorder="1" applyAlignment="1">
      <alignment vertical="center" wrapText="1" readingOrder="2"/>
    </xf>
    <xf numFmtId="0" fontId="10" fillId="0" borderId="17" xfId="0" applyFont="1" applyBorder="1" applyAlignment="1">
      <alignment horizontal="right" vertical="center" wrapText="1" readingOrder="2"/>
    </xf>
    <xf numFmtId="0" fontId="10" fillId="0" borderId="17" xfId="0" applyFont="1" applyBorder="1" applyAlignment="1">
      <alignment vertical="center" wrapText="1" readingOrder="2"/>
    </xf>
    <xf numFmtId="0" fontId="10" fillId="0" borderId="16" xfId="0" applyFont="1" applyBorder="1" applyAlignment="1">
      <alignment horizontal="right" vertical="center" wrapText="1" readingOrder="2"/>
    </xf>
    <xf numFmtId="0" fontId="10" fillId="0" borderId="7" xfId="0" applyFont="1" applyBorder="1" applyAlignment="1">
      <alignment horizontal="center" vertical="center" wrapText="1" readingOrder="2"/>
    </xf>
    <xf numFmtId="0" fontId="10" fillId="0" borderId="8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10" fillId="0" borderId="18" xfId="0" applyFont="1" applyBorder="1" applyAlignment="1">
      <alignment horizontal="center" vertical="center" readingOrder="2"/>
    </xf>
    <xf numFmtId="0" fontId="10" fillId="0" borderId="22" xfId="0" applyFont="1" applyBorder="1" applyAlignment="1">
      <alignment horizontal="center" vertical="center" readingOrder="2"/>
    </xf>
    <xf numFmtId="0" fontId="10" fillId="0" borderId="23" xfId="0" applyFont="1" applyBorder="1" applyAlignment="1">
      <alignment horizontal="center" vertical="center" wrapText="1" readingOrder="2"/>
    </xf>
    <xf numFmtId="0" fontId="10" fillId="0" borderId="18" xfId="0" applyFont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center" vertical="center" wrapText="1" readingOrder="2"/>
    </xf>
    <xf numFmtId="0" fontId="10" fillId="0" borderId="22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 wrapText="1" readingOrder="2"/>
    </xf>
    <xf numFmtId="0" fontId="6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left"/>
    </xf>
    <xf numFmtId="164" fontId="2" fillId="0" borderId="3" xfId="0" applyNumberFormat="1" applyFont="1" applyBorder="1" applyAlignment="1">
      <alignment vertical="center" wrapText="1" readingOrder="2"/>
    </xf>
    <xf numFmtId="0" fontId="2" fillId="0" borderId="20" xfId="0" applyFont="1" applyBorder="1" applyAlignment="1">
      <alignment horizontal="right" vertical="center" wrapText="1" readingOrder="2"/>
    </xf>
    <xf numFmtId="164" fontId="0" fillId="0" borderId="0" xfId="0" applyNumberFormat="1"/>
    <xf numFmtId="0" fontId="2" fillId="0" borderId="2" xfId="0" applyFont="1" applyBorder="1" applyAlignment="1">
      <alignment horizontal="right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164" fontId="2" fillId="2" borderId="3" xfId="0" applyNumberFormat="1" applyFont="1" applyFill="1" applyBorder="1" applyAlignment="1">
      <alignment horizontal="left" vertical="center" wrapText="1" readingOrder="2"/>
    </xf>
    <xf numFmtId="0" fontId="2" fillId="0" borderId="23" xfId="0" applyFont="1" applyBorder="1" applyAlignment="1">
      <alignment horizontal="left" vertical="center" wrapText="1" readingOrder="2"/>
    </xf>
    <xf numFmtId="0" fontId="2" fillId="0" borderId="24" xfId="0" applyFont="1" applyBorder="1" applyAlignment="1">
      <alignment horizontal="left" vertical="center" wrapText="1" readingOrder="2"/>
    </xf>
    <xf numFmtId="0" fontId="5" fillId="0" borderId="21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6" fillId="0" borderId="14" xfId="0" applyFont="1" applyBorder="1" applyAlignment="1">
      <alignment vertical="center"/>
    </xf>
    <xf numFmtId="0" fontId="2" fillId="2" borderId="3" xfId="0" applyFont="1" applyFill="1" applyBorder="1" applyAlignment="1">
      <alignment horizontal="right" vertical="center" wrapText="1" readingOrder="2"/>
    </xf>
    <xf numFmtId="0" fontId="2" fillId="0" borderId="17" xfId="0" applyFont="1" applyBorder="1" applyAlignment="1">
      <alignment horizontal="left" vertical="center" wrapText="1" readingOrder="2"/>
    </xf>
    <xf numFmtId="0" fontId="2" fillId="0" borderId="15" xfId="0" applyFont="1" applyBorder="1" applyAlignment="1">
      <alignment horizontal="right" vertical="center" wrapText="1" readingOrder="2"/>
    </xf>
    <xf numFmtId="164" fontId="2" fillId="2" borderId="15" xfId="0" applyNumberFormat="1" applyFont="1" applyFill="1" applyBorder="1" applyAlignment="1">
      <alignment horizontal="left" vertical="center" wrapText="1" readingOrder="2"/>
    </xf>
    <xf numFmtId="164" fontId="2" fillId="2" borderId="25" xfId="0" applyNumberFormat="1" applyFont="1" applyFill="1" applyBorder="1" applyAlignment="1">
      <alignment horizontal="left" vertical="center" wrapText="1" readingOrder="2"/>
    </xf>
    <xf numFmtId="0" fontId="2" fillId="0" borderId="4" xfId="0" applyFont="1" applyBorder="1" applyAlignment="1">
      <alignment horizontal="right" vertical="center" wrapText="1" readingOrder="2"/>
    </xf>
    <xf numFmtId="0" fontId="5" fillId="0" borderId="21" xfId="0" applyFont="1" applyBorder="1" applyAlignment="1">
      <alignment horizontal="center" vertical="center" wrapText="1" readingOrder="2"/>
    </xf>
    <xf numFmtId="0" fontId="5" fillId="0" borderId="23" xfId="0" applyFont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0" fontId="6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 readingOrder="2"/>
    </xf>
    <xf numFmtId="0" fontId="2" fillId="0" borderId="0" xfId="0" applyFont="1" applyBorder="1" applyAlignment="1">
      <alignment horizontal="right" wrapText="1" readingOrder="2"/>
    </xf>
    <xf numFmtId="0" fontId="3" fillId="0" borderId="0" xfId="0" applyFont="1" applyBorder="1" applyAlignment="1">
      <alignment horizontal="right" vertical="center" readingOrder="2"/>
    </xf>
    <xf numFmtId="0" fontId="3" fillId="0" borderId="0" xfId="0" applyFont="1" applyBorder="1" applyAlignment="1">
      <alignment horizontal="right" vertical="center" readingOrder="2"/>
    </xf>
    <xf numFmtId="164" fontId="2" fillId="0" borderId="19" xfId="0" applyNumberFormat="1" applyFont="1" applyBorder="1" applyAlignment="1">
      <alignment horizontal="left" vertical="center" wrapText="1" readingOrder="2"/>
    </xf>
    <xf numFmtId="0" fontId="11" fillId="0" borderId="20" xfId="0" applyFont="1" applyFill="1" applyBorder="1" applyAlignment="1">
      <alignment vertical="center" wrapText="1"/>
    </xf>
    <xf numFmtId="0" fontId="2" fillId="0" borderId="3" xfId="0" applyFont="1" applyBorder="1" applyAlignment="1">
      <alignment horizontal="right" wrapText="1" readingOrder="2"/>
    </xf>
    <xf numFmtId="0" fontId="2" fillId="0" borderId="3" xfId="0" applyFont="1" applyBorder="1" applyAlignment="1">
      <alignment horizontal="left" wrapText="1" readingOrder="2"/>
    </xf>
    <xf numFmtId="0" fontId="11" fillId="0" borderId="20" xfId="0" applyFont="1" applyBorder="1" applyAlignment="1">
      <alignment vertical="center" wrapText="1"/>
    </xf>
    <xf numFmtId="0" fontId="2" fillId="0" borderId="0" xfId="0" applyFont="1" applyBorder="1" applyAlignment="1">
      <alignment wrapText="1" readingOrder="2"/>
    </xf>
    <xf numFmtId="0" fontId="5" fillId="0" borderId="8" xfId="0" applyFont="1" applyBorder="1" applyAlignment="1">
      <alignment horizontal="center" vertical="center" wrapText="1" readingOrder="2"/>
    </xf>
    <xf numFmtId="0" fontId="5" fillId="0" borderId="12" xfId="0" applyFont="1" applyBorder="1" applyAlignment="1">
      <alignment vertical="center" wrapText="1" readingOrder="2"/>
    </xf>
    <xf numFmtId="0" fontId="6" fillId="0" borderId="14" xfId="0" applyFont="1" applyBorder="1" applyAlignment="1">
      <alignment horizontal="right" vertical="center" readingOrder="2"/>
    </xf>
    <xf numFmtId="0" fontId="12" fillId="0" borderId="0" xfId="0" applyFont="1" applyAlignment="1">
      <alignment vertical="center" readingOrder="2"/>
    </xf>
    <xf numFmtId="0" fontId="5" fillId="0" borderId="17" xfId="0" applyFont="1" applyBorder="1" applyAlignment="1">
      <alignment horizontal="center" vertical="center" wrapText="1" readingOrder="2"/>
    </xf>
    <xf numFmtId="0" fontId="6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1"/>
  <sheetViews>
    <sheetView rightToLeft="1" tabSelected="1" workbookViewId="0">
      <selection activeCell="A2" sqref="A2:H2"/>
    </sheetView>
  </sheetViews>
  <sheetFormatPr defaultRowHeight="14.25"/>
  <cols>
    <col min="1" max="1" width="7.375" customWidth="1"/>
    <col min="2" max="2" width="8.625" customWidth="1"/>
    <col min="3" max="3" width="8.75" customWidth="1"/>
    <col min="4" max="5" width="8.625" customWidth="1"/>
    <col min="6" max="6" width="11.25" customWidth="1"/>
    <col min="7" max="7" width="11" customWidth="1"/>
    <col min="8" max="8" width="9.875" customWidth="1"/>
  </cols>
  <sheetData>
    <row r="1" spans="1:9" ht="30" customHeight="1">
      <c r="A1" s="1"/>
      <c r="B1" s="1"/>
      <c r="C1" s="1"/>
      <c r="D1" s="1"/>
      <c r="E1" s="1"/>
      <c r="F1" s="1"/>
      <c r="G1" s="1"/>
      <c r="H1" s="1"/>
    </row>
    <row r="2" spans="1:9" ht="27.75" customHeight="1">
      <c r="A2" s="77" t="s">
        <v>56</v>
      </c>
      <c r="B2" s="77"/>
      <c r="C2" s="77"/>
      <c r="D2" s="77"/>
      <c r="E2" s="77"/>
      <c r="F2" s="77"/>
      <c r="G2" s="77"/>
      <c r="H2" s="77"/>
    </row>
    <row r="3" spans="1:9" ht="24" customHeight="1" thickBot="1">
      <c r="A3" s="151"/>
      <c r="B3" s="151"/>
      <c r="C3" s="66"/>
      <c r="D3" s="66"/>
      <c r="E3" s="66"/>
      <c r="F3" s="66"/>
      <c r="G3" s="66"/>
      <c r="H3" s="66"/>
    </row>
    <row r="4" spans="1:9" ht="27" customHeight="1" thickTop="1">
      <c r="A4" s="123" t="s">
        <v>47</v>
      </c>
      <c r="B4" s="26" t="s">
        <v>35</v>
      </c>
      <c r="C4" s="26"/>
      <c r="D4" s="26"/>
      <c r="E4" s="26"/>
      <c r="F4" s="26" t="s">
        <v>13</v>
      </c>
      <c r="G4" s="26" t="s">
        <v>24</v>
      </c>
      <c r="H4" s="25"/>
    </row>
    <row r="5" spans="1:9" ht="24.75" thickBot="1">
      <c r="A5" s="122"/>
      <c r="B5" s="21" t="s">
        <v>7</v>
      </c>
      <c r="C5" s="21" t="s">
        <v>10</v>
      </c>
      <c r="D5" s="21" t="s">
        <v>34</v>
      </c>
      <c r="E5" s="21" t="s">
        <v>33</v>
      </c>
      <c r="F5" s="22"/>
      <c r="G5" s="21" t="s">
        <v>7</v>
      </c>
      <c r="H5" s="20" t="s">
        <v>32</v>
      </c>
      <c r="I5" s="1"/>
    </row>
    <row r="6" spans="1:9" ht="16.5" customHeight="1" thickTop="1">
      <c r="A6" s="115" t="s">
        <v>44</v>
      </c>
      <c r="B6" s="14">
        <v>14004</v>
      </c>
      <c r="C6" s="11">
        <v>14004</v>
      </c>
      <c r="D6" s="141" t="s">
        <v>2</v>
      </c>
      <c r="E6" s="141" t="s">
        <v>2</v>
      </c>
      <c r="F6" s="11">
        <v>88162</v>
      </c>
      <c r="G6" s="15">
        <v>6295.5</v>
      </c>
      <c r="H6" s="49">
        <v>6295.5</v>
      </c>
      <c r="I6" s="1"/>
    </row>
    <row r="7" spans="1:9" ht="16.5" customHeight="1">
      <c r="A7" s="118" t="s">
        <v>43</v>
      </c>
      <c r="B7" s="120">
        <v>1221</v>
      </c>
      <c r="C7" s="120">
        <v>1221</v>
      </c>
      <c r="D7" s="141" t="s">
        <v>2</v>
      </c>
      <c r="E7" s="141" t="s">
        <v>2</v>
      </c>
      <c r="F7" s="120">
        <v>10708</v>
      </c>
      <c r="G7" s="15">
        <v>8769.9</v>
      </c>
      <c r="H7" s="49">
        <v>8769.9</v>
      </c>
      <c r="I7" s="1"/>
    </row>
    <row r="8" spans="1:9" ht="16.5" customHeight="1">
      <c r="A8" s="118" t="s">
        <v>42</v>
      </c>
      <c r="B8" s="120">
        <v>52</v>
      </c>
      <c r="C8" s="120">
        <v>52</v>
      </c>
      <c r="D8" s="141" t="s">
        <v>2</v>
      </c>
      <c r="E8" s="141" t="s">
        <v>2</v>
      </c>
      <c r="F8" s="120">
        <v>353</v>
      </c>
      <c r="G8" s="15">
        <v>6788.5</v>
      </c>
      <c r="H8" s="49">
        <v>6788.5</v>
      </c>
      <c r="I8" s="1"/>
    </row>
    <row r="9" spans="1:9" ht="16.5" customHeight="1">
      <c r="A9" s="118" t="s">
        <v>31</v>
      </c>
      <c r="B9" s="120">
        <v>2026</v>
      </c>
      <c r="C9" s="120">
        <v>2026</v>
      </c>
      <c r="D9" s="141" t="s">
        <v>2</v>
      </c>
      <c r="E9" s="141" t="s">
        <v>2</v>
      </c>
      <c r="F9" s="120">
        <v>8726</v>
      </c>
      <c r="G9" s="15">
        <v>4307</v>
      </c>
      <c r="H9" s="49">
        <v>4307</v>
      </c>
      <c r="I9" s="1"/>
    </row>
    <row r="10" spans="1:9" ht="16.5" customHeight="1">
      <c r="A10" s="118" t="s">
        <v>30</v>
      </c>
      <c r="B10" s="120">
        <v>9</v>
      </c>
      <c r="C10" s="120">
        <v>9</v>
      </c>
      <c r="D10" s="141" t="s">
        <v>2</v>
      </c>
      <c r="E10" s="141" t="s">
        <v>2</v>
      </c>
      <c r="F10" s="120">
        <v>72</v>
      </c>
      <c r="G10" s="10">
        <v>8000</v>
      </c>
      <c r="H10" s="139">
        <v>8000</v>
      </c>
      <c r="I10" s="1"/>
    </row>
    <row r="11" spans="1:9" ht="16.5" customHeight="1">
      <c r="A11" s="115" t="s">
        <v>29</v>
      </c>
      <c r="B11" s="11">
        <f>SUM(B6:B10)</f>
        <v>17312</v>
      </c>
      <c r="C11" s="11">
        <f>SUM(C6:C10)</f>
        <v>17312</v>
      </c>
      <c r="D11" s="12" t="s">
        <v>2</v>
      </c>
      <c r="E11" s="12" t="s">
        <v>2</v>
      </c>
      <c r="F11" s="11">
        <f>SUM(F6:F10)</f>
        <v>108021</v>
      </c>
      <c r="G11" s="10">
        <f>F11/B11*1000</f>
        <v>6239.6603512014781</v>
      </c>
      <c r="H11" s="139">
        <f>F11/C11*1000</f>
        <v>6239.6603512014781</v>
      </c>
      <c r="I11" s="1"/>
    </row>
  </sheetData>
  <mergeCells count="6">
    <mergeCell ref="A4:A5"/>
    <mergeCell ref="A2:H2"/>
    <mergeCell ref="B4:E4"/>
    <mergeCell ref="F4:F5"/>
    <mergeCell ref="G4:H4"/>
    <mergeCell ref="A3:B3"/>
  </mergeCells>
  <printOptions horizontalCentered="1" verticalCentered="1"/>
  <pageMargins left="0.98425196850393704" right="0.98425196850393704" top="0.51181102362204722" bottom="0.51181102362204722" header="0.31496062992125984" footer="0.31496062992125984"/>
  <pageSetup paperSize="9" scale="93" orientation="portrait" r:id="rId1"/>
  <headerFooter>
    <oddFooter xml:space="preserve">&amp;C18&amp;R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H15"/>
  <sheetViews>
    <sheetView rightToLeft="1" topLeftCell="B1" workbookViewId="0">
      <selection activeCell="C18" sqref="C18"/>
    </sheetView>
  </sheetViews>
  <sheetFormatPr defaultRowHeight="14.25"/>
  <cols>
    <col min="1" max="1" width="7.375" customWidth="1"/>
    <col min="2" max="2" width="8.625" customWidth="1"/>
    <col min="3" max="3" width="8.75" customWidth="1"/>
    <col min="4" max="5" width="8.625" customWidth="1"/>
    <col min="6" max="6" width="11.25" customWidth="1"/>
    <col min="7" max="7" width="11" customWidth="1"/>
    <col min="8" max="8" width="9.875" customWidth="1"/>
  </cols>
  <sheetData>
    <row r="2" spans="1:8" ht="29.25" customHeight="1">
      <c r="A2" s="77" t="s">
        <v>55</v>
      </c>
      <c r="B2" s="77"/>
      <c r="C2" s="77"/>
      <c r="D2" s="77"/>
      <c r="E2" s="77"/>
      <c r="F2" s="77"/>
      <c r="G2" s="77"/>
      <c r="H2" s="77"/>
    </row>
    <row r="3" spans="1:8" ht="15.75" customHeight="1" thickBot="1">
      <c r="A3" s="150"/>
      <c r="B3" s="150"/>
      <c r="C3" s="66"/>
      <c r="D3" s="66"/>
      <c r="E3" s="66"/>
      <c r="F3" s="66"/>
      <c r="G3" s="66"/>
      <c r="H3" s="66"/>
    </row>
    <row r="4" spans="1:8" ht="25.5" customHeight="1" thickTop="1">
      <c r="A4" s="123" t="s">
        <v>47</v>
      </c>
      <c r="B4" s="149" t="s">
        <v>35</v>
      </c>
      <c r="C4" s="26"/>
      <c r="D4" s="26"/>
      <c r="E4" s="26"/>
      <c r="F4" s="26" t="s">
        <v>13</v>
      </c>
      <c r="G4" s="26" t="s">
        <v>24</v>
      </c>
      <c r="H4" s="25"/>
    </row>
    <row r="5" spans="1:8" ht="40.5" customHeight="1" thickBot="1">
      <c r="A5" s="122"/>
      <c r="B5" s="21" t="s">
        <v>7</v>
      </c>
      <c r="C5" s="21" t="s">
        <v>10</v>
      </c>
      <c r="D5" s="21" t="s">
        <v>34</v>
      </c>
      <c r="E5" s="21" t="s">
        <v>33</v>
      </c>
      <c r="F5" s="22"/>
      <c r="G5" s="21" t="s">
        <v>7</v>
      </c>
      <c r="H5" s="21" t="s">
        <v>32</v>
      </c>
    </row>
    <row r="6" spans="1:8" ht="18" customHeight="1" thickTop="1">
      <c r="A6" s="130" t="s">
        <v>44</v>
      </c>
      <c r="B6" s="14">
        <v>14286</v>
      </c>
      <c r="C6" s="14">
        <v>14286</v>
      </c>
      <c r="D6" s="117" t="s">
        <v>2</v>
      </c>
      <c r="E6" s="117" t="s">
        <v>2</v>
      </c>
      <c r="F6" s="14">
        <v>112045</v>
      </c>
      <c r="G6" s="10">
        <v>7843</v>
      </c>
      <c r="H6" s="10">
        <v>7843</v>
      </c>
    </row>
    <row r="7" spans="1:8" ht="18" customHeight="1">
      <c r="A7" s="115" t="s">
        <v>43</v>
      </c>
      <c r="B7" s="14">
        <v>1817</v>
      </c>
      <c r="C7" s="14">
        <v>1817</v>
      </c>
      <c r="D7" s="117" t="s">
        <v>2</v>
      </c>
      <c r="E7" s="117" t="s">
        <v>2</v>
      </c>
      <c r="F7" s="14">
        <v>12857</v>
      </c>
      <c r="G7" s="15">
        <v>7075.9</v>
      </c>
      <c r="H7" s="15">
        <v>7075.9</v>
      </c>
    </row>
    <row r="8" spans="1:8" ht="18" customHeight="1">
      <c r="A8" s="115" t="s">
        <v>42</v>
      </c>
      <c r="B8" s="14">
        <v>46</v>
      </c>
      <c r="C8" s="14">
        <v>46</v>
      </c>
      <c r="D8" s="117" t="s">
        <v>2</v>
      </c>
      <c r="E8" s="117" t="s">
        <v>2</v>
      </c>
      <c r="F8" s="14">
        <v>303</v>
      </c>
      <c r="G8" s="15">
        <v>6587</v>
      </c>
      <c r="H8" s="15">
        <v>6587</v>
      </c>
    </row>
    <row r="9" spans="1:8" ht="18" customHeight="1">
      <c r="A9" s="115" t="s">
        <v>31</v>
      </c>
      <c r="B9" s="14">
        <v>4774</v>
      </c>
      <c r="C9" s="14">
        <v>4772</v>
      </c>
      <c r="D9" s="14">
        <v>2</v>
      </c>
      <c r="E9" s="117" t="s">
        <v>2</v>
      </c>
      <c r="F9" s="14">
        <v>32334</v>
      </c>
      <c r="G9" s="15">
        <v>6772.9</v>
      </c>
      <c r="H9" s="15">
        <v>6775.8</v>
      </c>
    </row>
    <row r="10" spans="1:8" ht="18" customHeight="1">
      <c r="A10" s="115" t="s">
        <v>41</v>
      </c>
      <c r="B10" s="14">
        <v>12</v>
      </c>
      <c r="C10" s="14">
        <v>8</v>
      </c>
      <c r="D10" s="14">
        <v>4</v>
      </c>
      <c r="E10" s="117" t="s">
        <v>2</v>
      </c>
      <c r="F10" s="14">
        <v>31</v>
      </c>
      <c r="G10" s="15">
        <v>2583.3000000000002</v>
      </c>
      <c r="H10" s="15">
        <v>3875</v>
      </c>
    </row>
    <row r="11" spans="1:8" ht="18" customHeight="1">
      <c r="A11" s="115" t="s">
        <v>30</v>
      </c>
      <c r="B11" s="14">
        <v>196</v>
      </c>
      <c r="C11" s="14">
        <v>196</v>
      </c>
      <c r="D11" s="117" t="s">
        <v>2</v>
      </c>
      <c r="E11" s="117" t="s">
        <v>2</v>
      </c>
      <c r="F11" s="14">
        <v>1199</v>
      </c>
      <c r="G11" s="15">
        <v>6117.3</v>
      </c>
      <c r="H11" s="15">
        <v>6117.3</v>
      </c>
    </row>
    <row r="12" spans="1:8" ht="18" customHeight="1">
      <c r="A12" s="115" t="s">
        <v>40</v>
      </c>
      <c r="B12" s="14">
        <v>3</v>
      </c>
      <c r="C12" s="14">
        <v>1</v>
      </c>
      <c r="D12" s="14">
        <v>2</v>
      </c>
      <c r="E12" s="117" t="s">
        <v>2</v>
      </c>
      <c r="F12" s="14">
        <v>4</v>
      </c>
      <c r="G12" s="15">
        <v>1333.3</v>
      </c>
      <c r="H12" s="15">
        <v>4000</v>
      </c>
    </row>
    <row r="13" spans="1:8">
      <c r="A13" s="115" t="s">
        <v>29</v>
      </c>
      <c r="B13" s="14">
        <f>SUM(B6:B12)</f>
        <v>21134</v>
      </c>
      <c r="C13" s="14">
        <f>SUM(C6:C12)</f>
        <v>21126</v>
      </c>
      <c r="D13" s="14">
        <f>SUM(D9:D12)</f>
        <v>8</v>
      </c>
      <c r="E13" s="117" t="s">
        <v>2</v>
      </c>
      <c r="F13" s="14">
        <f>SUM(F6:F12)</f>
        <v>158773</v>
      </c>
      <c r="G13" s="15">
        <f>F13/B13*1000</f>
        <v>7512.6809879814518</v>
      </c>
      <c r="H13" s="15">
        <f>F13/C13*1000</f>
        <v>7515.5258922654548</v>
      </c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 ht="30" customHeight="1">
      <c r="A15" s="1"/>
      <c r="B15" s="1"/>
      <c r="C15" s="1"/>
      <c r="D15" s="1"/>
      <c r="E15" s="1"/>
      <c r="F15" s="1"/>
      <c r="G15" s="1"/>
      <c r="H15" s="1"/>
    </row>
  </sheetData>
  <mergeCells count="6">
    <mergeCell ref="A2:H2"/>
    <mergeCell ref="G4:H4"/>
    <mergeCell ref="A4:A5"/>
    <mergeCell ref="B4:E4"/>
    <mergeCell ref="F4:F5"/>
    <mergeCell ref="A3:B3"/>
  </mergeCells>
  <printOptions horizontalCentered="1" verticalCentered="1"/>
  <pageMargins left="0.98425196850393704" right="0.98425196850393704" top="0.51181102362204722" bottom="0.51181102362204722" header="0.31496062992125984" footer="0.31496062992125984"/>
  <pageSetup paperSize="9" scale="93" orientation="portrait" r:id="rId1"/>
  <headerFooter>
    <oddFooter xml:space="preserve">&amp;C18&amp;R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rightToLeft="1" workbookViewId="0">
      <selection sqref="A1:H1"/>
    </sheetView>
  </sheetViews>
  <sheetFormatPr defaultRowHeight="14.25"/>
  <cols>
    <col min="1" max="1" width="7.375" customWidth="1"/>
    <col min="2" max="2" width="10.125" customWidth="1"/>
    <col min="3" max="3" width="10" customWidth="1"/>
    <col min="4" max="4" width="9.875" customWidth="1"/>
    <col min="5" max="5" width="8.75" customWidth="1"/>
    <col min="6" max="6" width="10.625" customWidth="1"/>
    <col min="7" max="7" width="9.875" customWidth="1"/>
    <col min="8" max="8" width="10" customWidth="1"/>
  </cols>
  <sheetData>
    <row r="1" spans="1:18" ht="35.25" customHeight="1">
      <c r="A1" s="112" t="s">
        <v>54</v>
      </c>
      <c r="B1" s="112"/>
      <c r="C1" s="112"/>
      <c r="D1" s="112"/>
      <c r="E1" s="112"/>
      <c r="F1" s="112"/>
      <c r="G1" s="112"/>
      <c r="H1" s="112"/>
      <c r="I1" s="148"/>
      <c r="J1" s="148"/>
      <c r="K1" s="148"/>
    </row>
    <row r="2" spans="1:18" ht="15.75" thickBot="1">
      <c r="A2" s="147"/>
      <c r="B2" s="147"/>
      <c r="C2" s="29"/>
      <c r="D2" s="29"/>
      <c r="E2" s="29"/>
      <c r="F2" s="29"/>
      <c r="G2" s="29"/>
      <c r="H2" s="29"/>
    </row>
    <row r="3" spans="1:18" ht="24" customHeight="1" thickTop="1">
      <c r="A3" s="123" t="s">
        <v>36</v>
      </c>
      <c r="B3" s="26" t="s">
        <v>14</v>
      </c>
      <c r="C3" s="26"/>
      <c r="D3" s="26"/>
      <c r="E3" s="26"/>
      <c r="F3" s="146" t="s">
        <v>13</v>
      </c>
      <c r="G3" s="26" t="s">
        <v>24</v>
      </c>
      <c r="H3" s="25"/>
    </row>
    <row r="4" spans="1:18" ht="24.75" thickBot="1">
      <c r="A4" s="122"/>
      <c r="B4" s="21" t="s">
        <v>7</v>
      </c>
      <c r="C4" s="21" t="s">
        <v>32</v>
      </c>
      <c r="D4" s="21" t="s">
        <v>53</v>
      </c>
      <c r="E4" s="21" t="s">
        <v>33</v>
      </c>
      <c r="F4" s="145"/>
      <c r="G4" s="21" t="s">
        <v>7</v>
      </c>
      <c r="H4" s="20" t="s">
        <v>32</v>
      </c>
      <c r="M4" s="81"/>
      <c r="N4" s="135"/>
      <c r="O4" s="135"/>
      <c r="P4" s="135"/>
      <c r="Q4" s="135"/>
      <c r="R4" s="135"/>
    </row>
    <row r="5" spans="1:18" ht="15" thickTop="1">
      <c r="A5" s="143" t="s">
        <v>44</v>
      </c>
      <c r="B5" s="11">
        <v>28290</v>
      </c>
      <c r="C5" s="11">
        <v>28290</v>
      </c>
      <c r="D5" s="141" t="s">
        <v>2</v>
      </c>
      <c r="E5" s="141" t="s">
        <v>2</v>
      </c>
      <c r="F5" s="11">
        <v>200207</v>
      </c>
      <c r="G5" s="15">
        <f>F5/B5*1000</f>
        <v>7076.9529869211738</v>
      </c>
      <c r="H5" s="49">
        <f>F5/C5*1000</f>
        <v>7076.9529869211738</v>
      </c>
      <c r="I5" s="1"/>
      <c r="M5" s="81"/>
      <c r="N5" s="135"/>
      <c r="O5" s="135"/>
      <c r="P5" s="135"/>
      <c r="Q5" s="135"/>
      <c r="R5" s="135"/>
    </row>
    <row r="6" spans="1:18">
      <c r="A6" s="143" t="s">
        <v>43</v>
      </c>
      <c r="B6" s="11">
        <v>3038</v>
      </c>
      <c r="C6" s="11">
        <v>3038</v>
      </c>
      <c r="D6" s="141" t="s">
        <v>2</v>
      </c>
      <c r="E6" s="141" t="s">
        <v>2</v>
      </c>
      <c r="F6" s="11">
        <v>23565</v>
      </c>
      <c r="G6" s="15">
        <f>F6/B6*1000</f>
        <v>7756.7478604344969</v>
      </c>
      <c r="H6" s="49">
        <f>F6/C6*1000</f>
        <v>7756.7478604344969</v>
      </c>
      <c r="I6" s="1"/>
      <c r="M6" s="81"/>
      <c r="N6" s="135"/>
      <c r="O6" s="135"/>
      <c r="P6" s="135"/>
      <c r="Q6" s="135"/>
      <c r="R6" s="135"/>
    </row>
    <row r="7" spans="1:18">
      <c r="A7" s="143" t="s">
        <v>42</v>
      </c>
      <c r="B7" s="120">
        <v>98</v>
      </c>
      <c r="C7" s="120">
        <v>98</v>
      </c>
      <c r="D7" s="141" t="s">
        <v>2</v>
      </c>
      <c r="E7" s="141" t="s">
        <v>2</v>
      </c>
      <c r="F7" s="120">
        <v>656</v>
      </c>
      <c r="G7" s="15">
        <f>F7/B7*1000</f>
        <v>6693.8775510204086</v>
      </c>
      <c r="H7" s="49">
        <f>F7/C7*1000</f>
        <v>6693.8775510204086</v>
      </c>
      <c r="I7" s="1"/>
      <c r="M7" s="81"/>
      <c r="N7" s="135"/>
      <c r="O7" s="135"/>
      <c r="P7" s="135"/>
      <c r="Q7" s="135"/>
      <c r="R7" s="135"/>
    </row>
    <row r="8" spans="1:18">
      <c r="A8" s="143" t="s">
        <v>31</v>
      </c>
      <c r="B8" s="120">
        <v>6800</v>
      </c>
      <c r="C8" s="120">
        <v>6798</v>
      </c>
      <c r="D8" s="142">
        <v>2</v>
      </c>
      <c r="E8" s="141" t="s">
        <v>2</v>
      </c>
      <c r="F8" s="11">
        <v>41060</v>
      </c>
      <c r="G8" s="15">
        <f>F8/B8*1000</f>
        <v>6038.2352941176468</v>
      </c>
      <c r="H8" s="49">
        <f>F8/C8*1000</f>
        <v>6040.0117681671081</v>
      </c>
      <c r="I8" s="1"/>
      <c r="M8" s="81"/>
      <c r="N8" s="135"/>
      <c r="O8" s="135"/>
      <c r="P8" s="135"/>
      <c r="Q8" s="135"/>
      <c r="R8" s="135"/>
    </row>
    <row r="9" spans="1:18">
      <c r="A9" s="143" t="s">
        <v>41</v>
      </c>
      <c r="B9" s="120">
        <v>12</v>
      </c>
      <c r="C9" s="120">
        <v>8</v>
      </c>
      <c r="D9" s="142">
        <v>4</v>
      </c>
      <c r="E9" s="141" t="s">
        <v>2</v>
      </c>
      <c r="F9" s="120">
        <v>31</v>
      </c>
      <c r="G9" s="15">
        <f>F9/B9*1000</f>
        <v>2583.3333333333335</v>
      </c>
      <c r="H9" s="49">
        <f>F9/C9*1000</f>
        <v>3875</v>
      </c>
      <c r="I9" s="1"/>
      <c r="M9" s="1"/>
      <c r="N9" s="1"/>
      <c r="O9" s="1"/>
      <c r="P9" s="1"/>
      <c r="Q9" s="1"/>
      <c r="R9" s="1"/>
    </row>
    <row r="10" spans="1:18">
      <c r="A10" s="143" t="s">
        <v>30</v>
      </c>
      <c r="B10" s="120">
        <v>205</v>
      </c>
      <c r="C10" s="120">
        <v>205</v>
      </c>
      <c r="D10" s="141" t="s">
        <v>2</v>
      </c>
      <c r="E10" s="141" t="s">
        <v>2</v>
      </c>
      <c r="F10" s="120">
        <v>1271</v>
      </c>
      <c r="G10" s="15">
        <f>F10/B10*1000</f>
        <v>6200</v>
      </c>
      <c r="H10" s="49">
        <f>F10/C10*1000</f>
        <v>6200</v>
      </c>
      <c r="I10" s="1"/>
      <c r="M10" s="81"/>
      <c r="N10" s="135"/>
      <c r="O10" s="135"/>
      <c r="P10" s="144"/>
      <c r="Q10" s="136"/>
      <c r="R10" s="135"/>
    </row>
    <row r="11" spans="1:18">
      <c r="A11" s="143" t="s">
        <v>40</v>
      </c>
      <c r="B11" s="120">
        <v>3</v>
      </c>
      <c r="C11" s="120">
        <v>1</v>
      </c>
      <c r="D11" s="142">
        <v>2</v>
      </c>
      <c r="E11" s="141" t="s">
        <v>2</v>
      </c>
      <c r="F11" s="11">
        <v>4</v>
      </c>
      <c r="G11" s="15">
        <f>F11/B11*1000</f>
        <v>1333.3333333333333</v>
      </c>
      <c r="H11" s="49">
        <f>F11/C11*1000</f>
        <v>4000</v>
      </c>
      <c r="I11" s="1"/>
      <c r="M11" s="81"/>
      <c r="N11" s="135"/>
      <c r="O11" s="135"/>
      <c r="P11" s="136"/>
      <c r="Q11" s="136"/>
      <c r="R11" s="135"/>
    </row>
    <row r="12" spans="1:18">
      <c r="A12" s="140" t="s">
        <v>29</v>
      </c>
      <c r="B12" s="11">
        <f>SUM(B5:B11)</f>
        <v>38446</v>
      </c>
      <c r="C12" s="11">
        <f>SUM(C5:C11)</f>
        <v>38438</v>
      </c>
      <c r="D12" s="11">
        <v>8</v>
      </c>
      <c r="E12" s="12" t="s">
        <v>2</v>
      </c>
      <c r="F12" s="11">
        <f>SUM(F5:F11)</f>
        <v>266794</v>
      </c>
      <c r="G12" s="10">
        <f>F12/B12*1000</f>
        <v>6939.4475368048697</v>
      </c>
      <c r="H12" s="139">
        <f>F12/C12*1000</f>
        <v>6940.8918257973883</v>
      </c>
      <c r="I12" s="1"/>
      <c r="M12" s="81"/>
      <c r="N12" s="135"/>
      <c r="O12" s="135"/>
      <c r="P12" s="136"/>
      <c r="Q12" s="136"/>
      <c r="R12" s="135"/>
    </row>
    <row r="13" spans="1:18">
      <c r="A13" s="138" t="s">
        <v>19</v>
      </c>
      <c r="B13" s="138"/>
      <c r="C13" s="138"/>
      <c r="D13" s="138"/>
      <c r="E13" s="138"/>
      <c r="F13" s="138"/>
      <c r="G13" s="137"/>
      <c r="M13" s="81"/>
      <c r="N13" s="135"/>
      <c r="O13" s="135"/>
      <c r="P13" s="136"/>
      <c r="Q13" s="136"/>
      <c r="R13" s="135"/>
    </row>
  </sheetData>
  <mergeCells count="6">
    <mergeCell ref="A13:F13"/>
    <mergeCell ref="A1:H1"/>
    <mergeCell ref="A2:B2"/>
    <mergeCell ref="A3:A4"/>
    <mergeCell ref="B3:E3"/>
    <mergeCell ref="G3:H3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orientation="portrait" r:id="rId1"/>
  <headerFooter>
    <oddFooter>&amp;C15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7"/>
  <sheetViews>
    <sheetView rightToLeft="1" workbookViewId="0">
      <selection activeCell="B2" sqref="B2:I2"/>
    </sheetView>
  </sheetViews>
  <sheetFormatPr defaultColWidth="9.125" defaultRowHeight="14.25"/>
  <cols>
    <col min="1" max="1" width="5.625" customWidth="1"/>
    <col min="2" max="2" width="8" customWidth="1"/>
    <col min="3" max="3" width="7.75" customWidth="1"/>
    <col min="5" max="6" width="8.625" customWidth="1"/>
    <col min="7" max="7" width="9.875" customWidth="1"/>
    <col min="8" max="8" width="7.75" customWidth="1"/>
  </cols>
  <sheetData>
    <row r="2" spans="2:10" ht="29.25" customHeight="1">
      <c r="B2" s="112" t="s">
        <v>52</v>
      </c>
      <c r="C2" s="112"/>
      <c r="D2" s="112"/>
      <c r="E2" s="112"/>
      <c r="F2" s="112"/>
      <c r="G2" s="112"/>
      <c r="H2" s="112"/>
      <c r="I2" s="112"/>
    </row>
    <row r="3" spans="2:10" ht="15.75" thickBot="1">
      <c r="B3" s="124"/>
      <c r="C3" s="124"/>
      <c r="D3" s="109"/>
      <c r="E3" s="109"/>
      <c r="F3" s="109"/>
      <c r="G3" s="134"/>
      <c r="H3" s="109"/>
      <c r="I3" s="109"/>
    </row>
    <row r="4" spans="2:10" ht="26.25" customHeight="1" thickTop="1">
      <c r="B4" s="133" t="s">
        <v>47</v>
      </c>
      <c r="C4" s="26" t="s">
        <v>35</v>
      </c>
      <c r="D4" s="26"/>
      <c r="E4" s="26"/>
      <c r="F4" s="25"/>
      <c r="G4" s="26" t="s">
        <v>13</v>
      </c>
      <c r="H4" s="27" t="s">
        <v>24</v>
      </c>
      <c r="I4" s="25"/>
    </row>
    <row r="5" spans="2:10" ht="24.75" thickBot="1">
      <c r="B5" s="122"/>
      <c r="C5" s="132" t="s">
        <v>11</v>
      </c>
      <c r="D5" s="21" t="s">
        <v>10</v>
      </c>
      <c r="E5" s="21" t="s">
        <v>34</v>
      </c>
      <c r="F5" s="20" t="s">
        <v>33</v>
      </c>
      <c r="G5" s="22"/>
      <c r="H5" s="131" t="s">
        <v>7</v>
      </c>
      <c r="I5" s="20" t="s">
        <v>32</v>
      </c>
    </row>
    <row r="6" spans="2:10" ht="15" thickTop="1">
      <c r="B6" s="130" t="s">
        <v>46</v>
      </c>
      <c r="C6" s="121">
        <v>32408</v>
      </c>
      <c r="D6" s="121">
        <v>32408</v>
      </c>
      <c r="E6" s="117" t="s">
        <v>2</v>
      </c>
      <c r="F6" s="117" t="s">
        <v>2</v>
      </c>
      <c r="G6" s="14">
        <v>45323</v>
      </c>
      <c r="H6" s="119">
        <v>1398.5</v>
      </c>
      <c r="I6" s="129">
        <v>1398.5</v>
      </c>
      <c r="J6" s="1"/>
    </row>
    <row r="7" spans="2:10">
      <c r="B7" s="115" t="s">
        <v>45</v>
      </c>
      <c r="C7" s="120">
        <v>196</v>
      </c>
      <c r="D7" s="11">
        <v>110</v>
      </c>
      <c r="E7" s="117" t="s">
        <v>2</v>
      </c>
      <c r="F7" s="14">
        <v>86</v>
      </c>
      <c r="G7" s="11">
        <v>55</v>
      </c>
      <c r="H7" s="119">
        <v>280.60000000000002</v>
      </c>
      <c r="I7" s="128">
        <v>500</v>
      </c>
      <c r="J7" s="1"/>
    </row>
    <row r="8" spans="2:10">
      <c r="B8" s="115" t="s">
        <v>44</v>
      </c>
      <c r="C8" s="11">
        <v>59514</v>
      </c>
      <c r="D8" s="11">
        <v>59420</v>
      </c>
      <c r="E8" s="117" t="s">
        <v>2</v>
      </c>
      <c r="F8" s="14">
        <v>94</v>
      </c>
      <c r="G8" s="11">
        <v>33976</v>
      </c>
      <c r="H8" s="119">
        <v>570.9</v>
      </c>
      <c r="I8" s="128">
        <v>571.79999999999995</v>
      </c>
      <c r="J8" s="1"/>
    </row>
    <row r="9" spans="2:10">
      <c r="B9" s="115" t="s">
        <v>43</v>
      </c>
      <c r="C9" s="11">
        <v>70228</v>
      </c>
      <c r="D9" s="11">
        <v>64578</v>
      </c>
      <c r="E9" s="14">
        <v>3922</v>
      </c>
      <c r="F9" s="14">
        <v>1728</v>
      </c>
      <c r="G9" s="11">
        <v>66376</v>
      </c>
      <c r="H9" s="119">
        <v>945.2</v>
      </c>
      <c r="I9" s="128">
        <v>1027.8</v>
      </c>
      <c r="J9" s="1"/>
    </row>
    <row r="10" spans="2:10">
      <c r="B10" s="115" t="s">
        <v>51</v>
      </c>
      <c r="C10" s="11">
        <v>6426</v>
      </c>
      <c r="D10" s="11">
        <v>4181</v>
      </c>
      <c r="E10" s="14">
        <v>798</v>
      </c>
      <c r="F10" s="14">
        <v>1447</v>
      </c>
      <c r="G10" s="11">
        <v>3824</v>
      </c>
      <c r="H10" s="119">
        <v>595.1</v>
      </c>
      <c r="I10" s="128">
        <v>914.6</v>
      </c>
      <c r="J10" s="1"/>
    </row>
    <row r="11" spans="2:10">
      <c r="B11" s="115" t="s">
        <v>31</v>
      </c>
      <c r="C11" s="11">
        <v>22204</v>
      </c>
      <c r="D11" s="11">
        <v>18924</v>
      </c>
      <c r="E11" s="117" t="s">
        <v>2</v>
      </c>
      <c r="F11" s="14">
        <v>3280</v>
      </c>
      <c r="G11" s="11">
        <v>10918</v>
      </c>
      <c r="H11" s="119">
        <v>491.7</v>
      </c>
      <c r="I11" s="128">
        <v>576.9</v>
      </c>
      <c r="J11" s="1"/>
    </row>
    <row r="12" spans="2:10">
      <c r="B12" s="115" t="s">
        <v>41</v>
      </c>
      <c r="C12" s="11">
        <v>1578</v>
      </c>
      <c r="D12" s="11">
        <v>1117</v>
      </c>
      <c r="E12" s="14">
        <v>461</v>
      </c>
      <c r="F12" s="117" t="s">
        <v>2</v>
      </c>
      <c r="G12" s="11">
        <v>910</v>
      </c>
      <c r="H12" s="119">
        <v>576.70000000000005</v>
      </c>
      <c r="I12" s="128">
        <v>814.7</v>
      </c>
      <c r="J12" s="1"/>
    </row>
    <row r="13" spans="2:10">
      <c r="B13" s="115" t="s">
        <v>30</v>
      </c>
      <c r="C13" s="11">
        <v>9337</v>
      </c>
      <c r="D13" s="11">
        <v>9322</v>
      </c>
      <c r="E13" s="117" t="s">
        <v>2</v>
      </c>
      <c r="F13" s="14">
        <v>15</v>
      </c>
      <c r="G13" s="11">
        <v>7394</v>
      </c>
      <c r="H13" s="119">
        <v>791.9</v>
      </c>
      <c r="I13" s="128">
        <v>793.2</v>
      </c>
      <c r="J13" s="1"/>
    </row>
    <row r="14" spans="2:10">
      <c r="B14" s="115" t="s">
        <v>40</v>
      </c>
      <c r="C14" s="11">
        <v>663</v>
      </c>
      <c r="D14" s="11">
        <v>529</v>
      </c>
      <c r="E14" s="14">
        <v>134</v>
      </c>
      <c r="F14" s="117" t="s">
        <v>2</v>
      </c>
      <c r="G14" s="11">
        <v>485</v>
      </c>
      <c r="H14" s="119">
        <v>731.5</v>
      </c>
      <c r="I14" s="128">
        <v>916.8</v>
      </c>
      <c r="J14" s="1"/>
    </row>
    <row r="15" spans="2:10">
      <c r="B15" s="115" t="s">
        <v>39</v>
      </c>
      <c r="C15" s="11">
        <v>19537</v>
      </c>
      <c r="D15" s="11">
        <v>17490</v>
      </c>
      <c r="E15" s="117" t="s">
        <v>2</v>
      </c>
      <c r="F15" s="14">
        <v>2047</v>
      </c>
      <c r="G15" s="11">
        <v>16030</v>
      </c>
      <c r="H15" s="119">
        <v>820.5</v>
      </c>
      <c r="I15" s="128">
        <v>916.5</v>
      </c>
      <c r="J15" s="1"/>
    </row>
    <row r="16" spans="2:10">
      <c r="B16" s="115" t="s">
        <v>38</v>
      </c>
      <c r="C16" s="11">
        <v>711</v>
      </c>
      <c r="D16" s="12" t="s">
        <v>2</v>
      </c>
      <c r="E16" s="117" t="s">
        <v>2</v>
      </c>
      <c r="F16" s="14">
        <v>711</v>
      </c>
      <c r="G16" s="12" t="s">
        <v>2</v>
      </c>
      <c r="H16" s="12" t="s">
        <v>2</v>
      </c>
      <c r="I16" s="127" t="s">
        <v>2</v>
      </c>
      <c r="J16" s="1"/>
    </row>
    <row r="17" spans="2:10">
      <c r="B17" s="115" t="s">
        <v>29</v>
      </c>
      <c r="C17" s="11">
        <f>SUM(C6:C16)</f>
        <v>222802</v>
      </c>
      <c r="D17" s="11">
        <f>SUM(D6:D16)</f>
        <v>208079</v>
      </c>
      <c r="E17" s="11">
        <f>SUM(E9:E16)</f>
        <v>5315</v>
      </c>
      <c r="F17" s="11">
        <f>SUM(F7:F16)</f>
        <v>9408</v>
      </c>
      <c r="G17" s="11">
        <f>SUM(G6:G16)</f>
        <v>185291</v>
      </c>
      <c r="H17" s="15">
        <f>G17/C17*1000</f>
        <v>831.63975188732593</v>
      </c>
      <c r="I17" s="49">
        <f>G17/D17*1000</f>
        <v>890.48390274847532</v>
      </c>
      <c r="J17" s="1"/>
    </row>
  </sheetData>
  <mergeCells count="5">
    <mergeCell ref="B2:I2"/>
    <mergeCell ref="B4:B5"/>
    <mergeCell ref="C4:F4"/>
    <mergeCell ref="G4:G5"/>
    <mergeCell ref="H4:I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1"/>
  <headerFooter>
    <oddFooter xml:space="preserve">&amp;C14&amp;R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"/>
  <sheetViews>
    <sheetView rightToLeft="1" workbookViewId="0">
      <selection activeCell="B1" sqref="B1:I1"/>
    </sheetView>
  </sheetViews>
  <sheetFormatPr defaultColWidth="9.125" defaultRowHeight="14.25"/>
  <cols>
    <col min="1" max="1" width="5.625" customWidth="1"/>
    <col min="2" max="2" width="8" customWidth="1"/>
    <col min="3" max="3" width="7.75" customWidth="1"/>
    <col min="5" max="6" width="8.625" customWidth="1"/>
    <col min="7" max="7" width="9.875" customWidth="1"/>
    <col min="8" max="8" width="7.75" customWidth="1"/>
  </cols>
  <sheetData>
    <row r="1" spans="2:9" ht="29.25" customHeight="1">
      <c r="B1" s="112" t="s">
        <v>50</v>
      </c>
      <c r="C1" s="112"/>
      <c r="D1" s="112"/>
      <c r="E1" s="112"/>
      <c r="F1" s="112"/>
      <c r="G1" s="112"/>
      <c r="H1" s="112"/>
      <c r="I1" s="112"/>
    </row>
    <row r="2" spans="2:9" ht="17.25" customHeight="1" thickBot="1">
      <c r="B2" s="124"/>
      <c r="C2" s="124"/>
      <c r="D2" s="109"/>
      <c r="E2" s="109"/>
      <c r="F2" s="109"/>
      <c r="G2" s="109"/>
      <c r="H2" s="109"/>
      <c r="I2" s="109"/>
    </row>
    <row r="3" spans="2:9" ht="29.25" customHeight="1" thickTop="1">
      <c r="B3" s="123" t="s">
        <v>36</v>
      </c>
      <c r="C3" s="26" t="s">
        <v>35</v>
      </c>
      <c r="D3" s="26"/>
      <c r="E3" s="26"/>
      <c r="F3" s="26"/>
      <c r="G3" s="26" t="s">
        <v>13</v>
      </c>
      <c r="H3" s="26" t="s">
        <v>24</v>
      </c>
      <c r="I3" s="25"/>
    </row>
    <row r="4" spans="2:9" ht="46.5" customHeight="1" thickBot="1">
      <c r="B4" s="122"/>
      <c r="C4" s="21" t="s">
        <v>49</v>
      </c>
      <c r="D4" s="21" t="s">
        <v>10</v>
      </c>
      <c r="E4" s="21" t="s">
        <v>34</v>
      </c>
      <c r="F4" s="21" t="s">
        <v>33</v>
      </c>
      <c r="G4" s="22"/>
      <c r="H4" s="21" t="s">
        <v>7</v>
      </c>
      <c r="I4" s="20" t="s">
        <v>32</v>
      </c>
    </row>
    <row r="5" spans="2:9" ht="15" thickTop="1">
      <c r="B5" s="118" t="s">
        <v>44</v>
      </c>
      <c r="C5" s="126">
        <v>8</v>
      </c>
      <c r="D5" s="12" t="s">
        <v>2</v>
      </c>
      <c r="E5" s="117" t="s">
        <v>2</v>
      </c>
      <c r="F5" s="14">
        <v>8</v>
      </c>
      <c r="G5" s="12" t="s">
        <v>2</v>
      </c>
      <c r="H5" s="125" t="s">
        <v>2</v>
      </c>
      <c r="I5" s="125" t="s">
        <v>2</v>
      </c>
    </row>
    <row r="6" spans="2:9">
      <c r="B6" s="115" t="s">
        <v>29</v>
      </c>
      <c r="C6" s="11">
        <v>8</v>
      </c>
      <c r="D6" s="12" t="s">
        <v>2</v>
      </c>
      <c r="E6" s="117" t="s">
        <v>2</v>
      </c>
      <c r="F6" s="14">
        <v>8</v>
      </c>
      <c r="G6" s="12" t="s">
        <v>2</v>
      </c>
      <c r="H6" s="91" t="s">
        <v>2</v>
      </c>
      <c r="I6" s="91" t="s">
        <v>2</v>
      </c>
    </row>
  </sheetData>
  <mergeCells count="5">
    <mergeCell ref="B1:I1"/>
    <mergeCell ref="B3:B4"/>
    <mergeCell ref="C3:F3"/>
    <mergeCell ref="G3:G4"/>
    <mergeCell ref="H3:I3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1"/>
  <headerFooter>
    <oddFooter xml:space="preserve">&amp;C14&amp;R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1"/>
  <sheetViews>
    <sheetView rightToLeft="1" workbookViewId="0">
      <selection activeCell="B2" sqref="B2:I2"/>
    </sheetView>
  </sheetViews>
  <sheetFormatPr defaultColWidth="9.125" defaultRowHeight="14.25"/>
  <cols>
    <col min="1" max="1" width="3" customWidth="1"/>
    <col min="2" max="2" width="8.75" customWidth="1"/>
    <col min="3" max="3" width="7.75" customWidth="1"/>
    <col min="5" max="6" width="8.625" customWidth="1"/>
    <col min="7" max="7" width="10.25" customWidth="1"/>
    <col min="8" max="8" width="7.75" customWidth="1"/>
    <col min="9" max="9" width="9.125" customWidth="1"/>
  </cols>
  <sheetData>
    <row r="2" spans="2:13" ht="29.25" customHeight="1">
      <c r="B2" s="112" t="s">
        <v>48</v>
      </c>
      <c r="C2" s="112"/>
      <c r="D2" s="112"/>
      <c r="E2" s="112"/>
      <c r="F2" s="112"/>
      <c r="G2" s="112"/>
      <c r="H2" s="112"/>
      <c r="I2" s="112"/>
    </row>
    <row r="3" spans="2:13" ht="17.25" customHeight="1" thickBot="1">
      <c r="B3" s="124"/>
      <c r="C3" s="124"/>
      <c r="D3" s="124"/>
      <c r="E3" s="124"/>
      <c r="F3" s="124"/>
      <c r="G3" s="124"/>
      <c r="H3" s="124"/>
      <c r="I3" s="124"/>
    </row>
    <row r="4" spans="2:13" ht="25.5" customHeight="1" thickTop="1">
      <c r="B4" s="123" t="s">
        <v>47</v>
      </c>
      <c r="C4" s="26" t="s">
        <v>35</v>
      </c>
      <c r="D4" s="26"/>
      <c r="E4" s="26"/>
      <c r="F4" s="26"/>
      <c r="G4" s="26" t="s">
        <v>13</v>
      </c>
      <c r="H4" s="26" t="s">
        <v>24</v>
      </c>
      <c r="I4" s="25"/>
    </row>
    <row r="5" spans="2:13" ht="50.25" customHeight="1" thickBot="1">
      <c r="B5" s="122"/>
      <c r="C5" s="21" t="s">
        <v>7</v>
      </c>
      <c r="D5" s="21" t="s">
        <v>10</v>
      </c>
      <c r="E5" s="21" t="s">
        <v>34</v>
      </c>
      <c r="F5" s="21" t="s">
        <v>33</v>
      </c>
      <c r="G5" s="22"/>
      <c r="H5" s="21" t="s">
        <v>11</v>
      </c>
      <c r="I5" s="20" t="s">
        <v>32</v>
      </c>
    </row>
    <row r="6" spans="2:13" ht="18" customHeight="1" thickTop="1">
      <c r="B6" s="118" t="s">
        <v>46</v>
      </c>
      <c r="C6" s="121">
        <v>32408</v>
      </c>
      <c r="D6" s="121">
        <v>32408</v>
      </c>
      <c r="E6" s="117" t="s">
        <v>2</v>
      </c>
      <c r="F6" s="117" t="s">
        <v>2</v>
      </c>
      <c r="G6" s="14">
        <v>45323</v>
      </c>
      <c r="H6" s="119">
        <v>1398.5</v>
      </c>
      <c r="I6" s="119">
        <v>1398.5</v>
      </c>
    </row>
    <row r="7" spans="2:13">
      <c r="B7" s="118" t="s">
        <v>45</v>
      </c>
      <c r="C7" s="120">
        <v>196</v>
      </c>
      <c r="D7" s="11">
        <v>110</v>
      </c>
      <c r="E7" s="117" t="s">
        <v>2</v>
      </c>
      <c r="F7" s="14">
        <v>86</v>
      </c>
      <c r="G7" s="11">
        <v>55</v>
      </c>
      <c r="H7" s="119">
        <v>280.60000000000002</v>
      </c>
      <c r="I7" s="119">
        <v>500</v>
      </c>
    </row>
    <row r="8" spans="2:13">
      <c r="B8" s="118" t="s">
        <v>44</v>
      </c>
      <c r="C8" s="11">
        <v>59522</v>
      </c>
      <c r="D8" s="11">
        <v>59420</v>
      </c>
      <c r="E8" s="117" t="s">
        <v>2</v>
      </c>
      <c r="F8" s="14">
        <v>102</v>
      </c>
      <c r="G8" s="11">
        <v>33976</v>
      </c>
      <c r="H8" s="119">
        <v>570.79999999999995</v>
      </c>
      <c r="I8" s="119">
        <v>571.79999999999995</v>
      </c>
    </row>
    <row r="9" spans="2:13">
      <c r="B9" s="118" t="s">
        <v>43</v>
      </c>
      <c r="C9" s="11">
        <v>70228</v>
      </c>
      <c r="D9" s="11">
        <v>64578</v>
      </c>
      <c r="E9" s="14">
        <v>3922</v>
      </c>
      <c r="F9" s="14">
        <v>1728</v>
      </c>
      <c r="G9" s="11">
        <v>66376</v>
      </c>
      <c r="H9" s="119">
        <v>945.2</v>
      </c>
      <c r="I9" s="119">
        <v>1027.8</v>
      </c>
    </row>
    <row r="10" spans="2:13">
      <c r="B10" s="118" t="s">
        <v>42</v>
      </c>
      <c r="C10" s="11">
        <v>6426</v>
      </c>
      <c r="D10" s="11">
        <v>4181</v>
      </c>
      <c r="E10" s="14">
        <v>798</v>
      </c>
      <c r="F10" s="14">
        <v>1447</v>
      </c>
      <c r="G10" s="11">
        <v>3824</v>
      </c>
      <c r="H10" s="119">
        <v>595.1</v>
      </c>
      <c r="I10" s="119">
        <v>914.6</v>
      </c>
    </row>
    <row r="11" spans="2:13">
      <c r="B11" s="118" t="s">
        <v>31</v>
      </c>
      <c r="C11" s="11">
        <v>22204</v>
      </c>
      <c r="D11" s="11">
        <v>18924</v>
      </c>
      <c r="E11" s="117" t="s">
        <v>2</v>
      </c>
      <c r="F11" s="14">
        <v>3280</v>
      </c>
      <c r="G11" s="11">
        <v>10918</v>
      </c>
      <c r="H11" s="119">
        <v>491.7</v>
      </c>
      <c r="I11" s="119">
        <v>576.9</v>
      </c>
      <c r="M11" s="116"/>
    </row>
    <row r="12" spans="2:13">
      <c r="B12" s="118" t="s">
        <v>41</v>
      </c>
      <c r="C12" s="11">
        <v>1578</v>
      </c>
      <c r="D12" s="11">
        <v>1117</v>
      </c>
      <c r="E12" s="14">
        <v>461</v>
      </c>
      <c r="F12" s="117" t="s">
        <v>2</v>
      </c>
      <c r="G12" s="11">
        <v>910</v>
      </c>
      <c r="H12" s="119">
        <v>576.70000000000005</v>
      </c>
      <c r="I12" s="119">
        <v>814.7</v>
      </c>
      <c r="M12" s="116"/>
    </row>
    <row r="13" spans="2:13">
      <c r="B13" s="118" t="s">
        <v>30</v>
      </c>
      <c r="C13" s="11">
        <v>9337</v>
      </c>
      <c r="D13" s="11">
        <v>9322</v>
      </c>
      <c r="E13" s="117" t="s">
        <v>2</v>
      </c>
      <c r="F13" s="14">
        <v>15</v>
      </c>
      <c r="G13" s="11">
        <v>7394</v>
      </c>
      <c r="H13" s="119">
        <v>791.9</v>
      </c>
      <c r="I13" s="119">
        <v>793.2</v>
      </c>
      <c r="M13" s="116"/>
    </row>
    <row r="14" spans="2:13">
      <c r="B14" s="118" t="s">
        <v>40</v>
      </c>
      <c r="C14" s="11">
        <v>663</v>
      </c>
      <c r="D14" s="11">
        <v>529</v>
      </c>
      <c r="E14" s="14">
        <v>134</v>
      </c>
      <c r="F14" s="117" t="s">
        <v>2</v>
      </c>
      <c r="G14" s="11">
        <v>485</v>
      </c>
      <c r="H14" s="119">
        <v>731.5</v>
      </c>
      <c r="I14" s="119">
        <v>916.8</v>
      </c>
      <c r="M14" s="116"/>
    </row>
    <row r="15" spans="2:13">
      <c r="B15" s="118" t="s">
        <v>39</v>
      </c>
      <c r="C15" s="11">
        <v>19537</v>
      </c>
      <c r="D15" s="11">
        <v>17490</v>
      </c>
      <c r="E15" s="117" t="s">
        <v>2</v>
      </c>
      <c r="F15" s="14">
        <v>2047</v>
      </c>
      <c r="G15" s="11">
        <v>16030</v>
      </c>
      <c r="H15" s="119">
        <v>820.5</v>
      </c>
      <c r="I15" s="119">
        <v>916.5</v>
      </c>
      <c r="M15" s="116"/>
    </row>
    <row r="16" spans="2:13">
      <c r="B16" s="118" t="s">
        <v>38</v>
      </c>
      <c r="C16" s="11">
        <v>711</v>
      </c>
      <c r="D16" s="12" t="s">
        <v>2</v>
      </c>
      <c r="E16" s="117" t="s">
        <v>2</v>
      </c>
      <c r="F16" s="14">
        <v>711</v>
      </c>
      <c r="G16" s="12" t="s">
        <v>2</v>
      </c>
      <c r="H16" s="12" t="s">
        <v>2</v>
      </c>
      <c r="I16" s="12" t="s">
        <v>2</v>
      </c>
      <c r="M16" s="116"/>
    </row>
    <row r="17" spans="2:9">
      <c r="B17" s="115" t="s">
        <v>29</v>
      </c>
      <c r="C17" s="11">
        <f>SUM(C6:C16)</f>
        <v>222810</v>
      </c>
      <c r="D17" s="11">
        <f>SUM(D6:D16)</f>
        <v>208079</v>
      </c>
      <c r="E17" s="11">
        <f>SUM(E9:E16)</f>
        <v>5315</v>
      </c>
      <c r="F17" s="11">
        <f>SUM(F7:F16)</f>
        <v>9416</v>
      </c>
      <c r="G17" s="11">
        <f>SUM(G6:G16)</f>
        <v>185291</v>
      </c>
      <c r="H17" s="15">
        <f>G17/C17*1000</f>
        <v>831.60989183609354</v>
      </c>
      <c r="I17" s="114">
        <f>G17/D17*1000</f>
        <v>890.48390274847532</v>
      </c>
    </row>
    <row r="18" spans="2:9">
      <c r="B18" s="42" t="s">
        <v>19</v>
      </c>
      <c r="C18" s="42"/>
      <c r="D18" s="42"/>
      <c r="E18" s="42"/>
      <c r="F18" s="42"/>
      <c r="G18" s="42"/>
      <c r="H18" s="42"/>
    </row>
    <row r="20" spans="2:9" ht="15">
      <c r="I20" s="113"/>
    </row>
    <row r="21" spans="2:9" ht="15">
      <c r="H21" s="79"/>
    </row>
  </sheetData>
  <mergeCells count="6">
    <mergeCell ref="B18:H18"/>
    <mergeCell ref="B2:I2"/>
    <mergeCell ref="B4:B5"/>
    <mergeCell ref="C4:F4"/>
    <mergeCell ref="G4:G5"/>
    <mergeCell ref="H4:I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1"/>
  <headerFooter>
    <oddFooter xml:space="preserve">&amp;C11&amp;R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8"/>
  <sheetViews>
    <sheetView rightToLeft="1" workbookViewId="0">
      <selection activeCell="G3" sqref="G3:G4"/>
    </sheetView>
  </sheetViews>
  <sheetFormatPr defaultColWidth="9.125" defaultRowHeight="14.25"/>
  <cols>
    <col min="1" max="1" width="5.375" customWidth="1"/>
    <col min="2" max="2" width="8.75" style="78" customWidth="1"/>
    <col min="3" max="3" width="7.375" style="78" customWidth="1"/>
    <col min="4" max="4" width="8.75" style="78" customWidth="1"/>
    <col min="5" max="5" width="9.625" style="78" customWidth="1"/>
    <col min="6" max="6" width="9.875" style="78" customWidth="1"/>
    <col min="7" max="7" width="11" style="78" customWidth="1"/>
    <col min="8" max="8" width="9.875" style="78" customWidth="1"/>
    <col min="9" max="9" width="9.375" style="78" customWidth="1"/>
  </cols>
  <sheetData>
    <row r="1" spans="2:13" ht="42" customHeight="1">
      <c r="B1" s="112" t="s">
        <v>37</v>
      </c>
      <c r="C1" s="112"/>
      <c r="D1" s="112"/>
      <c r="E1" s="112"/>
      <c r="F1" s="112"/>
      <c r="G1" s="112"/>
      <c r="H1" s="112"/>
      <c r="I1" s="112"/>
      <c r="J1" s="111"/>
    </row>
    <row r="2" spans="2:13" ht="20.25" customHeight="1">
      <c r="B2" s="110"/>
      <c r="C2" s="109"/>
      <c r="D2" s="109"/>
      <c r="E2" s="109"/>
      <c r="F2" s="109"/>
      <c r="G2" s="66"/>
      <c r="H2" s="109"/>
      <c r="I2" s="109"/>
    </row>
    <row r="3" spans="2:13" ht="23.25" customHeight="1">
      <c r="B3" s="106" t="s">
        <v>36</v>
      </c>
      <c r="C3" s="108" t="s">
        <v>35</v>
      </c>
      <c r="D3" s="107"/>
      <c r="E3" s="107"/>
      <c r="F3" s="106"/>
      <c r="G3" s="105" t="s">
        <v>13</v>
      </c>
      <c r="H3" s="104" t="s">
        <v>24</v>
      </c>
      <c r="I3" s="103"/>
    </row>
    <row r="4" spans="2:13" ht="46.5" customHeight="1" thickBot="1">
      <c r="B4" s="102"/>
      <c r="C4" s="100" t="s">
        <v>11</v>
      </c>
      <c r="D4" s="100" t="s">
        <v>10</v>
      </c>
      <c r="E4" s="100" t="s">
        <v>34</v>
      </c>
      <c r="F4" s="100" t="s">
        <v>33</v>
      </c>
      <c r="G4" s="101"/>
      <c r="H4" s="100" t="s">
        <v>11</v>
      </c>
      <c r="I4" s="100" t="s">
        <v>32</v>
      </c>
      <c r="M4" s="94"/>
    </row>
    <row r="5" spans="2:13" ht="16.5" customHeight="1" thickTop="1">
      <c r="B5" s="99" t="s">
        <v>31</v>
      </c>
      <c r="C5" s="98">
        <v>869</v>
      </c>
      <c r="D5" s="98">
        <v>869</v>
      </c>
      <c r="E5" s="97" t="s">
        <v>2</v>
      </c>
      <c r="F5" s="97" t="s">
        <v>2</v>
      </c>
      <c r="G5" s="96">
        <v>86</v>
      </c>
      <c r="H5" s="95">
        <v>99</v>
      </c>
      <c r="I5" s="95">
        <v>99</v>
      </c>
      <c r="M5" s="94"/>
    </row>
    <row r="6" spans="2:13" ht="15" customHeight="1">
      <c r="B6" s="93" t="s">
        <v>30</v>
      </c>
      <c r="C6" s="92">
        <v>56</v>
      </c>
      <c r="D6" s="12" t="s">
        <v>2</v>
      </c>
      <c r="E6" s="92">
        <v>56</v>
      </c>
      <c r="F6" s="12" t="s">
        <v>2</v>
      </c>
      <c r="G6" s="12" t="s">
        <v>2</v>
      </c>
      <c r="H6" s="91" t="s">
        <v>2</v>
      </c>
      <c r="I6" s="91" t="s">
        <v>2</v>
      </c>
    </row>
    <row r="7" spans="2:13" ht="15" customHeight="1" thickBot="1">
      <c r="B7" s="90" t="s">
        <v>29</v>
      </c>
      <c r="C7" s="88">
        <f>SUM(C5:C6)</f>
        <v>925</v>
      </c>
      <c r="D7" s="88">
        <f>SUM(D5:D6)</f>
        <v>869</v>
      </c>
      <c r="E7" s="88">
        <f>SUM(E6)</f>
        <v>56</v>
      </c>
      <c r="F7" s="89" t="s">
        <v>2</v>
      </c>
      <c r="G7" s="88">
        <v>86</v>
      </c>
      <c r="H7" s="87">
        <f>G7/C7*1000</f>
        <v>92.972972972972968</v>
      </c>
      <c r="I7" s="87">
        <f>G7/D7*1000</f>
        <v>98.96432681242807</v>
      </c>
    </row>
    <row r="8" spans="2:13" ht="15" customHeight="1" thickTop="1">
      <c r="B8" s="81"/>
      <c r="C8" s="80"/>
      <c r="D8" s="80"/>
      <c r="E8" s="86"/>
      <c r="F8" s="81"/>
      <c r="G8" s="80"/>
      <c r="H8" s="3"/>
      <c r="I8" s="3"/>
    </row>
    <row r="9" spans="2:13" ht="15" customHeight="1">
      <c r="B9" s="81"/>
      <c r="C9" s="80"/>
      <c r="D9" s="80"/>
      <c r="E9" s="80"/>
      <c r="F9" s="2"/>
      <c r="G9" s="80"/>
      <c r="H9" s="3"/>
      <c r="I9" s="3"/>
    </row>
    <row r="10" spans="2:13" ht="15" customHeight="1">
      <c r="B10" s="81"/>
      <c r="C10" s="84"/>
      <c r="D10" s="83"/>
      <c r="E10" s="83"/>
      <c r="F10" s="85"/>
      <c r="G10" s="83"/>
      <c r="H10" s="83"/>
      <c r="I10" s="84"/>
    </row>
    <row r="11" spans="2:13" ht="15" customHeight="1">
      <c r="B11" s="81"/>
      <c r="C11" s="83"/>
      <c r="D11" s="83"/>
      <c r="E11" s="83"/>
      <c r="F11" s="83"/>
      <c r="G11" s="83"/>
      <c r="H11" s="83"/>
      <c r="I11" s="83"/>
    </row>
    <row r="12" spans="2:13" ht="15" customHeight="1">
      <c r="B12" s="82"/>
      <c r="C12" s="82"/>
      <c r="D12" s="82"/>
      <c r="E12" s="82"/>
      <c r="F12" s="82"/>
      <c r="G12" s="82"/>
      <c r="H12" s="82"/>
      <c r="I12" s="82"/>
    </row>
    <row r="13" spans="2:13" ht="15" customHeight="1">
      <c r="B13" s="81"/>
      <c r="C13" s="80"/>
      <c r="D13" s="80"/>
      <c r="E13" s="80"/>
      <c r="F13" s="2"/>
      <c r="G13" s="80"/>
      <c r="H13" s="3"/>
      <c r="I13" s="3"/>
    </row>
    <row r="14" spans="2:13" ht="14.25" customHeight="1"/>
    <row r="18" spans="9:9" ht="15">
      <c r="I18" s="79"/>
    </row>
  </sheetData>
  <mergeCells count="8">
    <mergeCell ref="B1:I1"/>
    <mergeCell ref="C11:I11"/>
    <mergeCell ref="B12:I12"/>
    <mergeCell ref="B3:B4"/>
    <mergeCell ref="C3:F3"/>
    <mergeCell ref="G3:G4"/>
    <mergeCell ref="H3:I3"/>
    <mergeCell ref="D10:H10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97" orientation="portrait" r:id="rId1"/>
  <headerFooter>
    <oddFooter xml:space="preserve">&amp;C10&amp;R   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rightToLeft="1" zoomScaleSheetLayoutView="70" workbookViewId="0">
      <selection sqref="A1:E1"/>
    </sheetView>
  </sheetViews>
  <sheetFormatPr defaultRowHeight="14.25"/>
  <cols>
    <col min="1" max="1" width="19" customWidth="1"/>
    <col min="2" max="2" width="11.25" customWidth="1"/>
    <col min="3" max="3" width="14.125" customWidth="1"/>
    <col min="4" max="4" width="14.875" customWidth="1"/>
    <col min="5" max="5" width="16.25" customWidth="1"/>
  </cols>
  <sheetData>
    <row r="1" spans="1:12" ht="33" customHeight="1">
      <c r="A1" s="77" t="s">
        <v>28</v>
      </c>
      <c r="B1" s="77"/>
      <c r="C1" s="77"/>
      <c r="D1" s="77"/>
      <c r="E1" s="77"/>
    </row>
    <row r="2" spans="1:12" ht="16.5" customHeight="1" thickBot="1">
      <c r="A2" s="76"/>
      <c r="B2" s="75"/>
      <c r="C2" s="75"/>
      <c r="D2" s="74"/>
      <c r="E2" s="73"/>
    </row>
    <row r="3" spans="1:12" ht="18" customHeight="1" thickTop="1">
      <c r="A3" s="72" t="s">
        <v>15</v>
      </c>
      <c r="B3" s="71" t="s">
        <v>27</v>
      </c>
      <c r="C3" s="71" t="s">
        <v>5</v>
      </c>
      <c r="D3" s="71" t="s">
        <v>4</v>
      </c>
      <c r="E3" s="70" t="s">
        <v>3</v>
      </c>
      <c r="F3" s="1"/>
    </row>
    <row r="4" spans="1:12" ht="18" customHeight="1">
      <c r="A4" s="69"/>
      <c r="B4" s="68"/>
      <c r="C4" s="68"/>
      <c r="D4" s="68"/>
      <c r="E4" s="67"/>
      <c r="F4" s="66"/>
    </row>
    <row r="5" spans="1:12" ht="14.25" customHeight="1">
      <c r="A5" s="65" t="s">
        <v>26</v>
      </c>
      <c r="B5" s="44">
        <v>2012</v>
      </c>
      <c r="C5" s="11">
        <v>655</v>
      </c>
      <c r="D5" s="44">
        <v>6058</v>
      </c>
      <c r="E5" s="63">
        <v>1740</v>
      </c>
    </row>
    <row r="6" spans="1:12" ht="13.5" customHeight="1">
      <c r="A6" s="61"/>
      <c r="B6" s="46">
        <v>2013</v>
      </c>
      <c r="C6" s="44">
        <v>530</v>
      </c>
      <c r="D6" s="64">
        <v>7981</v>
      </c>
      <c r="E6" s="55">
        <v>1518</v>
      </c>
    </row>
    <row r="7" spans="1:12" ht="12" customHeight="1">
      <c r="A7" s="61"/>
      <c r="B7" s="50" t="s">
        <v>23</v>
      </c>
      <c r="C7" s="64">
        <v>33</v>
      </c>
      <c r="D7" s="44">
        <v>3781</v>
      </c>
      <c r="E7" s="63">
        <v>1070</v>
      </c>
    </row>
    <row r="8" spans="1:12" ht="12" customHeight="1">
      <c r="A8" s="61"/>
      <c r="B8" s="46" t="s">
        <v>22</v>
      </c>
      <c r="C8" s="44">
        <v>5</v>
      </c>
      <c r="D8" s="62">
        <v>2290</v>
      </c>
      <c r="E8" s="55">
        <v>245</v>
      </c>
    </row>
    <row r="9" spans="1:12" ht="12" customHeight="1">
      <c r="A9" s="61"/>
      <c r="B9" s="46" t="s">
        <v>21</v>
      </c>
      <c r="C9" s="60">
        <f>697/100</f>
        <v>6.97</v>
      </c>
      <c r="D9" s="16">
        <v>3040</v>
      </c>
      <c r="E9" s="57">
        <f>31761/100</f>
        <v>317.61</v>
      </c>
      <c r="F9" s="56"/>
    </row>
    <row r="10" spans="1:12" ht="12" customHeight="1">
      <c r="A10" s="59"/>
      <c r="B10" s="50" t="s">
        <v>20</v>
      </c>
      <c r="C10" s="58">
        <v>9.3000000000000007</v>
      </c>
      <c r="D10" s="16">
        <v>2228</v>
      </c>
      <c r="E10" s="57">
        <v>384</v>
      </c>
    </row>
    <row r="11" spans="1:12" ht="12" customHeight="1">
      <c r="A11" s="52" t="s">
        <v>25</v>
      </c>
      <c r="B11" s="44">
        <v>2012</v>
      </c>
      <c r="C11" s="44">
        <v>266</v>
      </c>
      <c r="D11" s="11">
        <v>5034</v>
      </c>
      <c r="E11" s="54">
        <v>5861</v>
      </c>
      <c r="F11" s="56"/>
    </row>
    <row r="12" spans="1:12" ht="12" customHeight="1">
      <c r="A12" s="48"/>
      <c r="B12" s="46">
        <v>2013</v>
      </c>
      <c r="C12" s="44">
        <v>277</v>
      </c>
      <c r="D12" s="11">
        <v>8313</v>
      </c>
      <c r="E12" s="55">
        <v>6473</v>
      </c>
    </row>
    <row r="13" spans="1:12" ht="12" customHeight="1">
      <c r="A13" s="48"/>
      <c r="B13" s="50" t="s">
        <v>23</v>
      </c>
      <c r="C13" s="44">
        <v>14</v>
      </c>
      <c r="D13" s="11">
        <v>2893</v>
      </c>
      <c r="E13" s="54">
        <v>4023</v>
      </c>
    </row>
    <row r="14" spans="1:12" ht="12" customHeight="1">
      <c r="A14" s="48"/>
      <c r="B14" s="46" t="s">
        <v>22</v>
      </c>
      <c r="C14" s="44">
        <v>0.75</v>
      </c>
      <c r="D14" s="11">
        <v>1823</v>
      </c>
      <c r="E14" s="54">
        <v>1629</v>
      </c>
      <c r="L14" s="2"/>
    </row>
    <row r="15" spans="1:12" ht="12" customHeight="1">
      <c r="A15" s="48"/>
      <c r="B15" s="46" t="s">
        <v>21</v>
      </c>
      <c r="C15" s="44">
        <f>84/100</f>
        <v>0.84</v>
      </c>
      <c r="D15" s="16">
        <v>2595</v>
      </c>
      <c r="E15" s="53">
        <v>1907</v>
      </c>
    </row>
    <row r="16" spans="1:12" ht="12" customHeight="1">
      <c r="A16" s="47"/>
      <c r="B16" s="46" t="s">
        <v>20</v>
      </c>
      <c r="C16" s="44">
        <v>0.86</v>
      </c>
      <c r="D16" s="16">
        <v>1853</v>
      </c>
      <c r="E16" s="53">
        <v>2668</v>
      </c>
    </row>
    <row r="17" spans="1:7" ht="12" customHeight="1">
      <c r="A17" s="52" t="s">
        <v>24</v>
      </c>
      <c r="B17" s="44">
        <v>2012</v>
      </c>
      <c r="C17" s="44">
        <v>406.1</v>
      </c>
      <c r="D17" s="15">
        <v>830.9</v>
      </c>
      <c r="E17" s="49">
        <v>3368.9</v>
      </c>
    </row>
    <row r="18" spans="1:7" ht="12" customHeight="1">
      <c r="A18" s="48"/>
      <c r="B18" s="46">
        <v>2013</v>
      </c>
      <c r="C18" s="44">
        <v>523.5</v>
      </c>
      <c r="D18" s="44">
        <v>1041.5999999999999</v>
      </c>
      <c r="E18" s="43">
        <v>4265</v>
      </c>
      <c r="G18" s="51"/>
    </row>
    <row r="19" spans="1:7" ht="12" customHeight="1">
      <c r="A19" s="48"/>
      <c r="B19" s="50" t="s">
        <v>23</v>
      </c>
      <c r="C19" s="44">
        <v>414.2</v>
      </c>
      <c r="D19" s="15">
        <v>765.2</v>
      </c>
      <c r="E19" s="49">
        <v>3761</v>
      </c>
    </row>
    <row r="20" spans="1:7" ht="12" customHeight="1">
      <c r="A20" s="48"/>
      <c r="B20" s="46" t="s">
        <v>22</v>
      </c>
      <c r="C20" s="45">
        <v>154</v>
      </c>
      <c r="D20" s="44">
        <v>796.1</v>
      </c>
      <c r="E20" s="43">
        <v>6652.9</v>
      </c>
    </row>
    <row r="21" spans="1:7" ht="12" customHeight="1">
      <c r="A21" s="48"/>
      <c r="B21" s="46" t="s">
        <v>21</v>
      </c>
      <c r="C21" s="45">
        <v>120.5</v>
      </c>
      <c r="D21" s="44">
        <v>853.9</v>
      </c>
      <c r="E21" s="43">
        <v>5999.6</v>
      </c>
    </row>
    <row r="22" spans="1:7" ht="12" customHeight="1">
      <c r="A22" s="47"/>
      <c r="B22" s="46" t="s">
        <v>20</v>
      </c>
      <c r="C22" s="45">
        <v>93</v>
      </c>
      <c r="D22" s="44">
        <v>831.6</v>
      </c>
      <c r="E22" s="43">
        <v>6939.4</v>
      </c>
    </row>
    <row r="23" spans="1:7">
      <c r="A23" s="42" t="s">
        <v>19</v>
      </c>
      <c r="B23" s="42"/>
      <c r="C23" s="42"/>
      <c r="D23" s="42"/>
      <c r="E23" s="42"/>
    </row>
    <row r="24" spans="1:7" ht="17.25" customHeight="1">
      <c r="A24" s="41"/>
      <c r="B24" s="41"/>
      <c r="C24" s="41"/>
      <c r="D24" s="41"/>
      <c r="E24" s="41"/>
    </row>
    <row r="25" spans="1:7" ht="13.5" customHeight="1">
      <c r="A25" s="40"/>
      <c r="B25" s="40"/>
      <c r="C25" s="40"/>
      <c r="D25" s="40"/>
      <c r="E25" s="40"/>
    </row>
    <row r="26" spans="1:7" ht="14.25" customHeight="1">
      <c r="A26" s="39"/>
      <c r="B26" s="39"/>
      <c r="C26" s="39"/>
      <c r="D26" s="39"/>
      <c r="E26" s="39"/>
      <c r="F26" s="38"/>
    </row>
    <row r="27" spans="1:7" ht="17.25" customHeight="1">
      <c r="A27" s="37"/>
      <c r="B27" s="37"/>
      <c r="C27" s="37"/>
      <c r="D27" s="37"/>
      <c r="E27" s="37"/>
    </row>
    <row r="31" spans="1:7">
      <c r="G31" s="36"/>
    </row>
    <row r="37" spans="1:13" ht="53.25" customHeight="1">
      <c r="M37" s="35"/>
    </row>
    <row r="42" spans="1:13">
      <c r="A42" s="34"/>
      <c r="B42" s="34"/>
      <c r="C42" s="34"/>
      <c r="D42" s="34"/>
    </row>
    <row r="43" spans="1:13" ht="17.25" customHeight="1">
      <c r="E43" s="33"/>
      <c r="F43" s="33"/>
      <c r="G43" s="33"/>
    </row>
  </sheetData>
  <mergeCells count="14">
    <mergeCell ref="B3:B4"/>
    <mergeCell ref="A5:A10"/>
    <mergeCell ref="A11:A16"/>
    <mergeCell ref="A17:A22"/>
    <mergeCell ref="A42:D42"/>
    <mergeCell ref="A25:E25"/>
    <mergeCell ref="A26:E26"/>
    <mergeCell ref="A23:E23"/>
    <mergeCell ref="A1:E1"/>
    <mergeCell ref="A3:A4"/>
    <mergeCell ref="A24:E24"/>
    <mergeCell ref="E3:E4"/>
    <mergeCell ref="D3:D4"/>
    <mergeCell ref="C3:C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1"/>
  <headerFooter>
    <oddFooter>&amp;L          &amp;C5</oddFooter>
  </headerFooter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22"/>
  <sheetViews>
    <sheetView rightToLeft="1" workbookViewId="0">
      <selection activeCell="B18" sqref="B18"/>
    </sheetView>
  </sheetViews>
  <sheetFormatPr defaultColWidth="9.125" defaultRowHeight="14.25"/>
  <cols>
    <col min="1" max="1" width="4.375" customWidth="1"/>
    <col min="2" max="2" width="9.625" customWidth="1"/>
    <col min="3" max="3" width="9.875" customWidth="1"/>
    <col min="4" max="4" width="11.875" customWidth="1"/>
    <col min="5" max="5" width="9.25" customWidth="1"/>
    <col min="6" max="6" width="11.625" customWidth="1"/>
    <col min="7" max="7" width="10.375" customWidth="1"/>
    <col min="8" max="8" width="9.25" customWidth="1"/>
    <col min="9" max="9" width="10.375" customWidth="1"/>
  </cols>
  <sheetData>
    <row r="3" spans="2:14" ht="15.75">
      <c r="B3" s="32"/>
      <c r="C3" s="32"/>
      <c r="D3" s="32"/>
      <c r="E3" s="32"/>
      <c r="F3" s="32"/>
    </row>
    <row r="4" spans="2:14" ht="36.75" customHeight="1">
      <c r="B4" s="32" t="s">
        <v>18</v>
      </c>
      <c r="C4" s="32"/>
      <c r="D4" s="32"/>
      <c r="E4" s="32"/>
      <c r="F4" s="32"/>
      <c r="G4" s="32"/>
      <c r="H4" s="32"/>
      <c r="I4" s="32"/>
      <c r="L4" s="31"/>
      <c r="M4" s="31"/>
    </row>
    <row r="5" spans="2:14" ht="20.25" customHeight="1" thickBot="1">
      <c r="B5" s="30" t="s">
        <v>17</v>
      </c>
      <c r="C5" s="30"/>
      <c r="D5" s="29"/>
      <c r="E5" s="29"/>
      <c r="F5" s="29"/>
      <c r="G5" s="29"/>
      <c r="H5" s="29"/>
      <c r="I5" s="28" t="s">
        <v>16</v>
      </c>
    </row>
    <row r="6" spans="2:14" ht="28.5" customHeight="1" thickTop="1">
      <c r="B6" s="27" t="s">
        <v>15</v>
      </c>
      <c r="C6" s="25" t="s">
        <v>14</v>
      </c>
      <c r="D6" s="24"/>
      <c r="E6" s="24"/>
      <c r="F6" s="27"/>
      <c r="G6" s="26" t="s">
        <v>13</v>
      </c>
      <c r="H6" s="25" t="s">
        <v>12</v>
      </c>
      <c r="I6" s="24"/>
    </row>
    <row r="7" spans="2:14" ht="73.5" customHeight="1" thickBot="1">
      <c r="B7" s="23"/>
      <c r="C7" s="21" t="s">
        <v>11</v>
      </c>
      <c r="D7" s="20" t="s">
        <v>10</v>
      </c>
      <c r="E7" s="20" t="s">
        <v>9</v>
      </c>
      <c r="F7" s="21" t="s">
        <v>8</v>
      </c>
      <c r="G7" s="22"/>
      <c r="H7" s="21" t="s">
        <v>7</v>
      </c>
      <c r="I7" s="20" t="s">
        <v>6</v>
      </c>
      <c r="M7" s="19"/>
    </row>
    <row r="8" spans="2:14" ht="25.5" customHeight="1" thickTop="1">
      <c r="B8" s="18" t="s">
        <v>5</v>
      </c>
      <c r="C8" s="17">
        <v>925</v>
      </c>
      <c r="D8" s="16">
        <v>869</v>
      </c>
      <c r="E8" s="16">
        <v>56</v>
      </c>
      <c r="F8" s="12" t="s">
        <v>2</v>
      </c>
      <c r="G8" s="16">
        <v>86</v>
      </c>
      <c r="H8" s="10">
        <v>93</v>
      </c>
      <c r="I8" s="15">
        <v>99</v>
      </c>
    </row>
    <row r="9" spans="2:14" ht="25.5" customHeight="1">
      <c r="B9" s="13" t="s">
        <v>4</v>
      </c>
      <c r="C9" s="14">
        <v>222810</v>
      </c>
      <c r="D9" s="14">
        <v>208079</v>
      </c>
      <c r="E9" s="14">
        <v>5315</v>
      </c>
      <c r="F9" s="14">
        <v>9416</v>
      </c>
      <c r="G9" s="14">
        <v>185291</v>
      </c>
      <c r="H9" s="10">
        <f>G9/C9*1000</f>
        <v>831.60989183609354</v>
      </c>
      <c r="I9" s="10">
        <v>890.5</v>
      </c>
    </row>
    <row r="10" spans="2:14" ht="25.5" customHeight="1">
      <c r="B10" s="13" t="s">
        <v>3</v>
      </c>
      <c r="C10" s="11">
        <v>38446</v>
      </c>
      <c r="D10" s="11">
        <v>38438</v>
      </c>
      <c r="E10" s="11">
        <v>8</v>
      </c>
      <c r="F10" s="12" t="s">
        <v>2</v>
      </c>
      <c r="G10" s="11">
        <v>266794</v>
      </c>
      <c r="H10" s="10">
        <v>6939.4</v>
      </c>
      <c r="I10" s="10">
        <v>6940.9</v>
      </c>
    </row>
    <row r="11" spans="2:14" ht="16.5" customHeight="1">
      <c r="B11" s="9" t="s">
        <v>1</v>
      </c>
      <c r="C11" s="9"/>
      <c r="D11" s="9"/>
      <c r="E11" s="8" t="s">
        <v>0</v>
      </c>
      <c r="F11" s="8"/>
      <c r="G11" s="8"/>
      <c r="H11" s="8"/>
      <c r="I11" s="8"/>
    </row>
    <row r="12" spans="2:14" ht="10.5" customHeight="1">
      <c r="B12" s="7"/>
      <c r="C12" s="7"/>
      <c r="D12" s="7"/>
      <c r="E12" s="7"/>
      <c r="F12" s="7"/>
      <c r="G12" s="7"/>
      <c r="H12" s="7"/>
      <c r="I12" s="7"/>
    </row>
    <row r="13" spans="2:14">
      <c r="B13" s="4"/>
      <c r="C13" s="4"/>
      <c r="D13" s="4"/>
      <c r="E13" s="4"/>
      <c r="F13" s="4"/>
      <c r="G13" s="4"/>
      <c r="H13" s="4"/>
      <c r="I13" s="4"/>
    </row>
    <row r="14" spans="2:14">
      <c r="B14" s="4"/>
      <c r="C14" s="4"/>
      <c r="D14" s="4"/>
      <c r="E14" s="4"/>
      <c r="F14" s="4"/>
      <c r="G14" s="4"/>
      <c r="H14" s="4"/>
      <c r="I14" s="4"/>
    </row>
    <row r="15" spans="2:14">
      <c r="B15" s="4"/>
      <c r="C15" s="4"/>
      <c r="D15" s="4"/>
      <c r="E15" s="4"/>
      <c r="F15" s="4"/>
      <c r="G15" s="4"/>
      <c r="H15" s="4"/>
      <c r="I15" s="4"/>
    </row>
    <row r="16" spans="2:14">
      <c r="B16" s="4"/>
      <c r="C16" s="4"/>
      <c r="D16" s="4"/>
      <c r="E16" s="4"/>
      <c r="F16" s="4"/>
      <c r="G16" s="6"/>
      <c r="H16" s="6"/>
      <c r="I16" s="6"/>
      <c r="J16" s="5"/>
      <c r="K16" s="5"/>
      <c r="L16" s="5"/>
      <c r="M16" s="5"/>
      <c r="N16" s="5"/>
    </row>
    <row r="17" spans="2:18">
      <c r="B17" s="4"/>
      <c r="C17" s="4"/>
      <c r="D17" s="4"/>
      <c r="E17" s="4"/>
      <c r="F17" s="4"/>
      <c r="G17" s="4"/>
      <c r="H17" s="4"/>
      <c r="I17" s="4"/>
    </row>
    <row r="19" spans="2:18">
      <c r="L19" s="2"/>
      <c r="M19" s="2"/>
      <c r="N19" s="2"/>
      <c r="O19" s="2"/>
      <c r="P19" s="2"/>
      <c r="Q19" s="3"/>
      <c r="R19" s="3"/>
    </row>
    <row r="21" spans="2:18">
      <c r="K21" s="1"/>
      <c r="L21" s="2"/>
      <c r="M21" s="2"/>
      <c r="N21" s="2"/>
      <c r="O21" s="2"/>
      <c r="P21" s="2"/>
    </row>
    <row r="22" spans="2:18">
      <c r="K22" s="1"/>
      <c r="L22" s="1"/>
      <c r="M22" s="1"/>
      <c r="N22" s="1"/>
      <c r="O22" s="1"/>
      <c r="P22" s="1"/>
    </row>
  </sheetData>
  <mergeCells count="11">
    <mergeCell ref="B3:F3"/>
    <mergeCell ref="B11:D11"/>
    <mergeCell ref="E11:I11"/>
    <mergeCell ref="G16:I16"/>
    <mergeCell ref="B4:I4"/>
    <mergeCell ref="L4:M4"/>
    <mergeCell ref="B5:C5"/>
    <mergeCell ref="B6:B7"/>
    <mergeCell ref="C6:F6"/>
    <mergeCell ref="G6:G7"/>
    <mergeCell ref="H6:I6"/>
  </mergeCells>
  <printOptions horizontalCentered="1" verticalCentered="1"/>
  <pageMargins left="0.11811023622047245" right="0.11811023622047245" top="0.31496062992125984" bottom="0.9055118110236221" header="0.51181102362204722" footer="0.51181102362204722"/>
  <pageSetup orientation="portrait" r:id="rId1"/>
  <headerFooter>
    <oddFooter>&amp;L         &amp;C4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جدول  (9)</vt:lpstr>
      <vt:lpstr>جدول 8</vt:lpstr>
      <vt:lpstr>جدول (7)</vt:lpstr>
      <vt:lpstr>جدول (6) </vt:lpstr>
      <vt:lpstr>جدول (5)</vt:lpstr>
      <vt:lpstr>جدول (4)</vt:lpstr>
      <vt:lpstr>جدول 3 </vt:lpstr>
      <vt:lpstr>جدول2</vt:lpstr>
      <vt:lpstr>جدول 1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2018-09-05T06:19:58Z</dcterms:modified>
</cp:coreProperties>
</file>